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Актуальные остатки склада" sheetId="1" r:id="rId4"/>
    <sheet state="visible" name="Выгрузка из 1С - от 11.12.2025" sheetId="2" r:id="rId5"/>
    <sheet state="visible" name="Для работы " sheetId="3" r:id="rId6"/>
    <sheet state="visible" name="Заказ 22 окт" sheetId="4" r:id="rId7"/>
    <sheet state="hidden" name="Архив" sheetId="5" r:id="rId8"/>
  </sheets>
  <definedNames/>
  <calcPr/>
</workbook>
</file>

<file path=xl/sharedStrings.xml><?xml version="1.0" encoding="utf-8"?>
<sst xmlns="http://schemas.openxmlformats.org/spreadsheetml/2006/main" count="5862" uniqueCount="300">
  <si>
    <t xml:space="preserve"> </t>
  </si>
  <si>
    <t>Итого</t>
  </si>
  <si>
    <t>Склад</t>
  </si>
  <si>
    <t>Магазин</t>
  </si>
  <si>
    <t>Чекмат еще не прошло ОТК</t>
  </si>
  <si>
    <t>Кайлас</t>
  </si>
  <si>
    <t>Бупас необходим визит</t>
  </si>
  <si>
    <t>Квашнин в процессе</t>
  </si>
  <si>
    <t>Ларионов ПРО необходим визит</t>
  </si>
  <si>
    <t>Ультиматум Боксинг</t>
  </si>
  <si>
    <t>Подарки</t>
  </si>
  <si>
    <t>Опт и корнеры</t>
  </si>
  <si>
    <t>ДОЗАКАЗ</t>
  </si>
  <si>
    <t>Панчер</t>
  </si>
  <si>
    <t>Не удалять</t>
  </si>
  <si>
    <t>Статус</t>
  </si>
  <si>
    <t xml:space="preserve">Дозаказ </t>
  </si>
  <si>
    <t>Продукт</t>
  </si>
  <si>
    <t>Визуализация</t>
  </si>
  <si>
    <t>Артикул</t>
  </si>
  <si>
    <t>Размер</t>
  </si>
  <si>
    <t>Остаток</t>
  </si>
  <si>
    <t>Остаток по 1С</t>
  </si>
  <si>
    <t>Остаток (пересчет руками)</t>
  </si>
  <si>
    <t>Цена за единицу (продажная)</t>
  </si>
  <si>
    <t>Цена за единицу (себестоимость)</t>
  </si>
  <si>
    <t xml:space="preserve">Наценка </t>
  </si>
  <si>
    <t>Итого (в себесе)</t>
  </si>
  <si>
    <t xml:space="preserve">Итого (в продаже) </t>
  </si>
  <si>
    <t>Общее кол-во изделий в наличии</t>
  </si>
  <si>
    <t>Себес не актуальный</t>
  </si>
  <si>
    <t>Рашгарды INTRO</t>
  </si>
  <si>
    <t>Рашгард INTRO LONG SLEEVE BLACK</t>
  </si>
  <si>
    <t>CL10001.200</t>
  </si>
  <si>
    <t>S</t>
  </si>
  <si>
    <t>M</t>
  </si>
  <si>
    <t>L</t>
  </si>
  <si>
    <t>XL</t>
  </si>
  <si>
    <t>2XL</t>
  </si>
  <si>
    <t>3XL</t>
  </si>
  <si>
    <t>Рашгард INTRO LONG SLEEVE WHITE</t>
  </si>
  <si>
    <t>CL10001.100</t>
  </si>
  <si>
    <t xml:space="preserve">перезапуск в новой ткани </t>
  </si>
  <si>
    <t>Рашгард INTRO SHORT SLEEVE BLACK</t>
  </si>
  <si>
    <t>CL10002.200</t>
  </si>
  <si>
    <t>Рашгард INTRO SHORT SLEEVE WHITE</t>
  </si>
  <si>
    <t>CL10002.100</t>
  </si>
  <si>
    <t>Рашгард INTRO ULTRALIGHT BLACK</t>
  </si>
  <si>
    <t>CL10003.200</t>
  </si>
  <si>
    <t>Рашгард INTRO WARM LONG SLEEVE BLACK</t>
  </si>
  <si>
    <t>Лосины INTRO</t>
  </si>
  <si>
    <t>Лосины 3/4 INTRO BLACK</t>
  </si>
  <si>
    <t>CL20002.200</t>
  </si>
  <si>
    <t>Лосины 3/4 INTRO WHITE</t>
  </si>
  <si>
    <t>CL20002.100</t>
  </si>
  <si>
    <t>Лосины INTRO BLACK</t>
  </si>
  <si>
    <t>CL20001.200</t>
  </si>
  <si>
    <t>Лосины INTRO WHITE</t>
  </si>
  <si>
    <t>CL20001.100</t>
  </si>
  <si>
    <t>Лосины INTRO WARM BLACK</t>
  </si>
  <si>
    <t>Шорты INTRO</t>
  </si>
  <si>
    <t>Шорты компрессионные INTRO BLACK</t>
  </si>
  <si>
    <t>CL20003.200</t>
  </si>
  <si>
    <t>Шорты компрессионные INTRO WHITE</t>
  </si>
  <si>
    <t>CL20003.100</t>
  </si>
  <si>
    <t>Шорты INTRO ULTRALIGHT BLACK</t>
  </si>
  <si>
    <t>1L20007.200</t>
  </si>
  <si>
    <t>Шорты INTRO COMBAT</t>
  </si>
  <si>
    <t>1L20004.200</t>
  </si>
  <si>
    <t>Шорты INTRO COMBAT CUT BLACK</t>
  </si>
  <si>
    <t>4XL</t>
  </si>
  <si>
    <t>Шорты INTRO ATHLETIC BLACK</t>
  </si>
  <si>
    <t>Шорты INTRO ATHLETIC NAVY</t>
  </si>
  <si>
    <t>Шорты REFLECTIVE BLACK</t>
  </si>
  <si>
    <t>УТОЧНИТЬ КОЛИЧЕСТВО</t>
  </si>
  <si>
    <t>Шорты 2 в 1 REFLECTIVE BLACK</t>
  </si>
  <si>
    <t>Шорты 2 в 1 NEON GREEN</t>
  </si>
  <si>
    <t>Майки / Футболки / Поло / Лонгсливы INTRO</t>
  </si>
  <si>
    <t>Майка NEON GREEN</t>
  </si>
  <si>
    <t>Майка NEON BLACK</t>
  </si>
  <si>
    <t>Майка REFLECTIVE BLACK</t>
  </si>
  <si>
    <t>Майка INTRO DARK NAVY</t>
  </si>
  <si>
    <t>Майка INTRO BLACK</t>
  </si>
  <si>
    <t>1L10005.200</t>
  </si>
  <si>
    <t>Майка INTRO WHITE</t>
  </si>
  <si>
    <t>1L10005.100</t>
  </si>
  <si>
    <t>Футболка INTRO ULTRALIGHT BLACK</t>
  </si>
  <si>
    <t>1L10003.200</t>
  </si>
  <si>
    <t>5XL</t>
  </si>
  <si>
    <t>Футболка INTRO ULTRALIGHT WHITE</t>
  </si>
  <si>
    <t>1L10003.100</t>
  </si>
  <si>
    <t>Футболка INTRO ULTRALIGHT RED</t>
  </si>
  <si>
    <t>Футболка INTRO ULTRALIGHT ROYAL BLUE</t>
  </si>
  <si>
    <t>Футболка REFLECTIVE WIDE FIT BLACK</t>
  </si>
  <si>
    <t>примерно поделила</t>
  </si>
  <si>
    <t>Футболка NEON WIDE FIT GREEN</t>
  </si>
  <si>
    <t>Футболка NEON WIDE FIT BLACK</t>
  </si>
  <si>
    <t>Футболка INTRO WIDE FIT NAVY</t>
  </si>
  <si>
    <t>Футболка INTRO WIDE FIT BLACK</t>
  </si>
  <si>
    <t>1L10004.200</t>
  </si>
  <si>
    <t>Футболка INTRO WIDE FIT WHITE</t>
  </si>
  <si>
    <t>1L10004.100</t>
  </si>
  <si>
    <t xml:space="preserve">выводим </t>
  </si>
  <si>
    <t>Поло INTRO NAVY</t>
  </si>
  <si>
    <t>Поло INTRO LIGHT KHAKI</t>
  </si>
  <si>
    <t>Поло INTRO LIGHT GREY</t>
  </si>
  <si>
    <t>Поло INTRO GRAPHITE</t>
  </si>
  <si>
    <t>Поло INTRO BLACK</t>
  </si>
  <si>
    <t>Костюмы INTRO</t>
  </si>
  <si>
    <t>выводим</t>
  </si>
  <si>
    <t xml:space="preserve">Ветровка LEGKOST Белая </t>
  </si>
  <si>
    <t>Джемпер INTRO 1/4 ZIP BLACK</t>
  </si>
  <si>
    <t>Джемпер INTRO 1/4 ZIP WHITE</t>
  </si>
  <si>
    <t>Брюки INTRO TRAINING BLACK</t>
  </si>
  <si>
    <t>XS</t>
  </si>
  <si>
    <t>Олимпийка с капюшоном INTRO LIGHT FLEECE BLACK</t>
  </si>
  <si>
    <t>Олимпийка с капюшоном INTRO LIGHT FLEECE WHITE</t>
  </si>
  <si>
    <t>Брюки INTRO LIGHT FLEECE BLACK</t>
  </si>
  <si>
    <t>Олимпийка INTRO TENDO BLACK</t>
  </si>
  <si>
    <t>Олимпийка INTRO TENDO WHITE</t>
  </si>
  <si>
    <t>Олимпийка INTRO TENDO GRAPHITE</t>
  </si>
  <si>
    <t>Джемпер INTRO TENDO 1/4 ZIP BLACK</t>
  </si>
  <si>
    <t>Брюки INTRO TENDO BLACK</t>
  </si>
  <si>
    <t>Худи спортивное INTRO SPEAR ZIP BLACK</t>
  </si>
  <si>
    <t>Худи спортивное INTRO SPEAR ZIP WHITE</t>
  </si>
  <si>
    <t>Брюки INTRO SPEAR BLACK</t>
  </si>
  <si>
    <t>Куртка INTRO STORM BLACK</t>
  </si>
  <si>
    <t>Куртка INTRO STORM WHITE</t>
  </si>
  <si>
    <t>Свитшот INTRO STORM BLACK</t>
  </si>
  <si>
    <t>Брюки INTRO STORM BLACK</t>
  </si>
  <si>
    <t>Куртки и жилеты</t>
  </si>
  <si>
    <t>Жилет INTRO COLD TRAINING BLACK</t>
  </si>
  <si>
    <t>XXL</t>
  </si>
  <si>
    <t>XXXL</t>
  </si>
  <si>
    <t>Куртка INTRO COLD TRAINING BLACK</t>
  </si>
  <si>
    <t>Верх и низ COTTON</t>
  </si>
  <si>
    <t>Худи COTTON BLACK</t>
  </si>
  <si>
    <t>Худи COTTON GRAPHITE</t>
  </si>
  <si>
    <t>Худи COTTON WARM WHITE</t>
  </si>
  <si>
    <t>Худи COTTON MELANGE</t>
  </si>
  <si>
    <t>Поло COTTON BLACK</t>
  </si>
  <si>
    <t>Поло COTTON WHITE</t>
  </si>
  <si>
    <t>Поло COTTON GRAPHITE</t>
  </si>
  <si>
    <t>Поло COTTON NAVY</t>
  </si>
  <si>
    <t>Футболка COTTON BLACK</t>
  </si>
  <si>
    <t>Футболка COTTON WHITE</t>
  </si>
  <si>
    <t>Футболка COTTON NAVY</t>
  </si>
  <si>
    <t>Футболка COTTON GRAPHITE</t>
  </si>
  <si>
    <t>Футболка COTTON SKY BLUE</t>
  </si>
  <si>
    <t>Футболка COTTON GREEN</t>
  </si>
  <si>
    <t>Футболка COTTON OVERSIZE WHITE</t>
  </si>
  <si>
    <t>Футболка COTTON OVERSIZE BLACK</t>
  </si>
  <si>
    <t>Футболка COTTON OVERSIZE BEIGE</t>
  </si>
  <si>
    <t>Футболка COTTON OVERSIZE GRAPHITE</t>
  </si>
  <si>
    <t>Футболка NAVYHOD OVER WHITE</t>
  </si>
  <si>
    <t>Футболка NAVYHOD OVER GRAPHITE</t>
  </si>
  <si>
    <t>Футболка NAVYHOD OVER BLACK</t>
  </si>
  <si>
    <t>Джерси KAVARA x SKA `24 BLACK</t>
  </si>
  <si>
    <t>Джерси KAVARA x SKA `24 MINT</t>
  </si>
  <si>
    <t>Джерси KAVARA x SKA `24 RED-BLUE</t>
  </si>
  <si>
    <t>Футболка КАВАРАКЛАН черная</t>
  </si>
  <si>
    <t>Футболка КАВАРАКЛАН стоунвош</t>
  </si>
  <si>
    <t>Футболка KAVARACLAN черная</t>
  </si>
  <si>
    <t>Футболка KAVARACLAN стоунвош</t>
  </si>
  <si>
    <t>перезапускаем</t>
  </si>
  <si>
    <t>Рубашка NAVYHOD BLACK</t>
  </si>
  <si>
    <t>Свитшот NAVYHOD BLACK</t>
  </si>
  <si>
    <t>Брюки NAVYHOD черный</t>
  </si>
  <si>
    <t xml:space="preserve">Ввыодим </t>
  </si>
  <si>
    <t>Брюки COTTON MELANGE</t>
  </si>
  <si>
    <t>Джоггеры COTTON GRAPHITE</t>
  </si>
  <si>
    <t>Джоггеры COTTON BLACK</t>
  </si>
  <si>
    <t>Шорты COTTON BLACK</t>
  </si>
  <si>
    <t>Шорты COTTON WHITE</t>
  </si>
  <si>
    <t>Аксы</t>
  </si>
  <si>
    <t>Бутылка METAL BLACK</t>
  </si>
  <si>
    <t>ONE SIZE</t>
  </si>
  <si>
    <t>Бутылка BASIC</t>
  </si>
  <si>
    <t xml:space="preserve">Несессер </t>
  </si>
  <si>
    <t>Шапки / Бейсболки / Панамы</t>
  </si>
  <si>
    <t>Комплект: шапка и Бафф HEADWEAR TRAINING SET WHITE</t>
  </si>
  <si>
    <t>Комплект: шапка и Бафф HEADWEAR TRAINING SET BLACK</t>
  </si>
  <si>
    <t>Комплект: шапка и Бафф HEADWEAR TRAINING SET GRAPHITE</t>
  </si>
  <si>
    <t>Бейсболка ULTRALIGHT BLACK</t>
  </si>
  <si>
    <t>Панама NYLON BLACK</t>
  </si>
  <si>
    <t>Бейсболка COTTON BLACK</t>
  </si>
  <si>
    <t>Бейсболка COTTON NAVY</t>
  </si>
  <si>
    <t>Бейсболка COTTON GRAPHITE</t>
  </si>
  <si>
    <t>Бейсболка NYLON BLACK</t>
  </si>
  <si>
    <t>Бейсболка NYLON GREEN</t>
  </si>
  <si>
    <t>Бейсболка NYLON VIOLET</t>
  </si>
  <si>
    <t>Носки</t>
  </si>
  <si>
    <t xml:space="preserve">вывести </t>
  </si>
  <si>
    <t>Носки INTRO PRO</t>
  </si>
  <si>
    <t>AC10003.200</t>
  </si>
  <si>
    <t>39-42</t>
  </si>
  <si>
    <t>43-45</t>
  </si>
  <si>
    <t>Носки длинные INTRO BLACK</t>
  </si>
  <si>
    <t>AC10002.200</t>
  </si>
  <si>
    <t>Носки длинные INTRO WHITE</t>
  </si>
  <si>
    <t>AC10002.100</t>
  </si>
  <si>
    <t>Пак носков (длинные INTRO WHITE)</t>
  </si>
  <si>
    <t>Носки короткие INTRO BLACK</t>
  </si>
  <si>
    <t>AC10001.200</t>
  </si>
  <si>
    <t>Носки короткие INTRO WHITE</t>
  </si>
  <si>
    <t>AC10001.100</t>
  </si>
  <si>
    <t>Сумки</t>
  </si>
  <si>
    <t>Дорожная сумка DUFFLE BAG CORDURA®</t>
  </si>
  <si>
    <t>ONESIZE</t>
  </si>
  <si>
    <t>Поясная сумка CROSSBODY BAG CORDURA®</t>
  </si>
  <si>
    <t>Рюкзак ROLL TOP CORDURA®</t>
  </si>
  <si>
    <t>Изделия не в продаже</t>
  </si>
  <si>
    <t>Бейсболка NYLON WHITE</t>
  </si>
  <si>
    <t xml:space="preserve">Рашгард ультралайт с неправильным лого </t>
  </si>
  <si>
    <t>Брюки тендо с неправильной штаниной</t>
  </si>
  <si>
    <t>Дорожная сумка DUFFLE BAG CORDURA® / B2B</t>
  </si>
  <si>
    <t>Шорты INTRO WIDE FIT BLACK</t>
  </si>
  <si>
    <t>1L20006.200</t>
  </si>
  <si>
    <t>Шорты INTRO WIDE FIT WHITE</t>
  </si>
  <si>
    <t>1L20006.100</t>
  </si>
  <si>
    <t>Номенклатура</t>
  </si>
  <si>
    <t>Характеристика</t>
  </si>
  <si>
    <t>Свободно</t>
  </si>
  <si>
    <t>КАВАРА ООО</t>
  </si>
  <si>
    <t>4 748,000</t>
  </si>
  <si>
    <t>Пак Носки длинные INTRO WHITE</t>
  </si>
  <si>
    <t>Подарочный сертификат 10000 руб</t>
  </si>
  <si>
    <t>Подарочный сертификат 15000 руб</t>
  </si>
  <si>
    <t>Подарочный сертификат 3000 руб</t>
  </si>
  <si>
    <t>Подарочный сертификат 5000 руб</t>
  </si>
  <si>
    <t>Подарочный сертификат 7000 руб</t>
  </si>
  <si>
    <t xml:space="preserve">Подарки </t>
  </si>
  <si>
    <t xml:space="preserve">Чекмат </t>
  </si>
  <si>
    <t>Бупас</t>
  </si>
  <si>
    <t>Квашнин</t>
  </si>
  <si>
    <t>Ларионов ПРО</t>
  </si>
  <si>
    <t xml:space="preserve">Рашгард INTRO LONG SLEEVE BLACK </t>
  </si>
  <si>
    <t xml:space="preserve">Рашгард INTRO SHORT SLEEVE BLACK </t>
  </si>
  <si>
    <t xml:space="preserve">Лосины 3/4 INTRO WHITE </t>
  </si>
  <si>
    <t xml:space="preserve">Лосины INTRO WHITE </t>
  </si>
  <si>
    <t xml:space="preserve">Шорты компрессионные INTRO WHITE </t>
  </si>
  <si>
    <t xml:space="preserve">Шорты INTRO COMBAT </t>
  </si>
  <si>
    <t>XXXXL</t>
  </si>
  <si>
    <t xml:space="preserve">Футболка INTRO ULTRALIGHT BLACK </t>
  </si>
  <si>
    <t>XXXXXL</t>
  </si>
  <si>
    <t>Джемпер INTRO  1/4 ZIP WHITE</t>
  </si>
  <si>
    <t>Брюки INTRO LIGHT FIEECE BLACK</t>
  </si>
  <si>
    <t>Худи спортивное INTRO SPEAR BLACK</t>
  </si>
  <si>
    <t>Худи спортивное INTRO SPEAR WHITE</t>
  </si>
  <si>
    <t>Футболка NAVYHOD OVER белая</t>
  </si>
  <si>
    <t>Футболка NAVYHOD OVER графит</t>
  </si>
  <si>
    <t>Футболка NAVYHOD OVER черная</t>
  </si>
  <si>
    <t>Рубашка NAVYHOD черный</t>
  </si>
  <si>
    <t>Свитшот NAVYHOD черный</t>
  </si>
  <si>
    <t>Выводим</t>
  </si>
  <si>
    <t>Шапка // Бафф HEADWEAR TRAINING SET WHITE</t>
  </si>
  <si>
    <t>Шапка // Бафф HEADWEAR TRAINING SET BLACK</t>
  </si>
  <si>
    <t>Шапка // Бафф HEADWEAR TRAINING SET GRAPHITE</t>
  </si>
  <si>
    <t>Бейсболка ULTRALIGHT черная</t>
  </si>
  <si>
    <t>Панама NYLON черная</t>
  </si>
  <si>
    <r>
      <rPr>
        <rFont val="Arial"/>
        <color theme="1"/>
        <sz val="14.0"/>
      </rPr>
      <t xml:space="preserve">Общее кол-во изделий в наличии </t>
    </r>
    <r>
      <rPr>
        <rFont val="Arial"/>
        <b/>
        <color rgb="FFFF0000"/>
        <sz val="14.0"/>
      </rPr>
      <t>(актуально на 07.11.25)</t>
    </r>
  </si>
  <si>
    <t>Итого продажная цена</t>
  </si>
  <si>
    <t xml:space="preserve">Итого маржа </t>
  </si>
  <si>
    <t xml:space="preserve">Итого стоимость </t>
  </si>
  <si>
    <t xml:space="preserve">Итого изделий склад магаз дозаказ </t>
  </si>
  <si>
    <t xml:space="preserve">Поставщик </t>
  </si>
  <si>
    <t xml:space="preserve">Фанат </t>
  </si>
  <si>
    <t xml:space="preserve">Фанат / замена полотна </t>
  </si>
  <si>
    <t>Квинто</t>
  </si>
  <si>
    <t>Фанат</t>
  </si>
  <si>
    <t xml:space="preserve">Майка REFLECTIVE BLACK </t>
  </si>
  <si>
    <t xml:space="preserve">Квинто </t>
  </si>
  <si>
    <t xml:space="preserve">? </t>
  </si>
  <si>
    <t>Китай</t>
  </si>
  <si>
    <t>Цех</t>
  </si>
  <si>
    <t xml:space="preserve">Рубашка NAVYHOD черный перезапускаем - сдвигаем размерный ряд </t>
  </si>
  <si>
    <t>сдвинуть на размер лекала</t>
  </si>
  <si>
    <t xml:space="preserve">перфоманс </t>
  </si>
  <si>
    <t>Итого (в наличии)</t>
  </si>
  <si>
    <t xml:space="preserve">Целевое значение </t>
  </si>
  <si>
    <t xml:space="preserve">Рашгарды </t>
  </si>
  <si>
    <t xml:space="preserve">Лосины </t>
  </si>
  <si>
    <t xml:space="preserve">Футболки </t>
  </si>
  <si>
    <t xml:space="preserve">майки </t>
  </si>
  <si>
    <t xml:space="preserve">шорты </t>
  </si>
  <si>
    <t xml:space="preserve">джемпер брюки </t>
  </si>
  <si>
    <t xml:space="preserve">спортстайл </t>
  </si>
  <si>
    <t>футболки стандарт</t>
  </si>
  <si>
    <t>футболки овер</t>
  </si>
  <si>
    <t xml:space="preserve">худи </t>
  </si>
  <si>
    <t xml:space="preserve">брюки </t>
  </si>
  <si>
    <t xml:space="preserve">рубашки </t>
  </si>
  <si>
    <t xml:space="preserve">Аксы </t>
  </si>
  <si>
    <t xml:space="preserve">Носки длинные INTRO WHITE </t>
  </si>
  <si>
    <t>перенести</t>
  </si>
  <si>
    <t xml:space="preserve">3 переместить на склад </t>
  </si>
  <si>
    <t xml:space="preserve">30 обновленные </t>
  </si>
  <si>
    <t>Олимпийка INTRO SPEAR BLACK</t>
  </si>
  <si>
    <t>Олимпийка INTRO SPEAR WHITE</t>
  </si>
  <si>
    <t>Брюки NAVYHOD BLACK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</si>
</sst>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d.m.yyyy"/>
    <numFmt numFmtId="165" formatCode="[$р.-419]#,##0.00"/>
  </numFmts>
  <fonts count="16">
    <font>
      <sz val="10.0"/>
      <color rgb="FF000000"/>
      <name val="Arial"/>
      <scheme val="minor"/>
    </font>
    <font>
      <color theme="1"/>
      <name val="Arial"/>
    </font>
    <font>
      <b/>
      <color theme="1"/>
      <name val="Arial"/>
    </font>
    <font>
      <b/>
      <sz val="10.0"/>
      <color theme="1"/>
      <name val="Arial"/>
    </font>
    <font>
      <b/>
      <sz val="9.0"/>
      <color theme="1"/>
      <name val="Arial"/>
    </font>
    <font/>
    <font>
      <sz val="9.0"/>
      <color theme="1"/>
      <name val="Arial"/>
    </font>
    <font>
      <sz val="14.0"/>
      <color theme="1"/>
      <name val="Arial"/>
      <scheme val="minor"/>
    </font>
    <font>
      <b/>
      <sz val="13.0"/>
      <color theme="1"/>
      <name val="Arial"/>
      <scheme val="minor"/>
    </font>
    <font>
      <color theme="1"/>
      <name val="Arial"/>
      <scheme val="minor"/>
    </font>
    <font>
      <sz val="8.0"/>
      <color theme="1"/>
      <name val="Arial"/>
    </font>
    <font>
      <b/>
      <sz val="8.0"/>
      <color theme="1"/>
      <name val="Arial"/>
    </font>
    <font>
      <b/>
      <sz val="12.0"/>
      <color theme="1"/>
      <name val="Arial"/>
    </font>
    <font>
      <sz val="12.0"/>
      <color theme="1"/>
      <name val="Arial"/>
    </font>
    <font>
      <sz val="14.0"/>
      <color theme="1"/>
      <name val="Arial"/>
    </font>
    <font>
      <b/>
      <sz val="9.0"/>
      <color rgb="FFFF0000"/>
      <name val="Arial"/>
    </font>
  </fonts>
  <fills count="20">
    <fill>
      <patternFill patternType="none"/>
    </fill>
    <fill>
      <patternFill patternType="lightGray"/>
    </fill>
    <fill>
      <patternFill patternType="solid">
        <fgColor rgb="FFF4ECC5"/>
        <bgColor rgb="FFF4ECC5"/>
      </patternFill>
    </fill>
    <fill>
      <patternFill patternType="solid">
        <fgColor rgb="FF00FF00"/>
        <bgColor rgb="FF00FF00"/>
      </patternFill>
    </fill>
    <fill>
      <patternFill patternType="solid">
        <fgColor rgb="FFD0E0E3"/>
        <bgColor rgb="FFD0E0E3"/>
      </patternFill>
    </fill>
    <fill>
      <patternFill patternType="solid">
        <fgColor rgb="FFFF00FF"/>
        <bgColor rgb="FFFF00FF"/>
      </patternFill>
    </fill>
    <fill>
      <patternFill patternType="solid">
        <fgColor rgb="FFFFFF00"/>
        <bgColor rgb="FFFFFF00"/>
      </patternFill>
    </fill>
    <fill>
      <patternFill patternType="solid">
        <fgColor rgb="FFFFF2CC"/>
        <bgColor rgb="FFFFF2CC"/>
      </patternFill>
    </fill>
    <fill>
      <patternFill patternType="solid">
        <fgColor rgb="FF9FC5E8"/>
        <bgColor rgb="FF9FC5E8"/>
      </patternFill>
    </fill>
    <fill>
      <patternFill patternType="solid">
        <fgColor rgb="FFF4CCCC"/>
        <bgColor rgb="FFF4CCCC"/>
      </patternFill>
    </fill>
    <fill>
      <patternFill patternType="solid">
        <fgColor rgb="FFEAD1DC"/>
        <bgColor rgb="FFEAD1DC"/>
      </patternFill>
    </fill>
    <fill>
      <patternFill patternType="solid">
        <fgColor rgb="FFFFFFFF"/>
        <bgColor rgb="FFFFFFFF"/>
      </patternFill>
    </fill>
    <fill>
      <patternFill patternType="solid">
        <fgColor rgb="FFD9D9D9"/>
        <bgColor rgb="FFD9D9D9"/>
      </patternFill>
    </fill>
    <fill>
      <patternFill patternType="solid">
        <fgColor rgb="FFFFE599"/>
        <bgColor rgb="FFFFE599"/>
      </patternFill>
    </fill>
    <fill>
      <patternFill patternType="solid">
        <fgColor rgb="FFEFEFEF"/>
        <bgColor rgb="FFEFEFEF"/>
      </patternFill>
    </fill>
    <fill>
      <patternFill patternType="solid">
        <fgColor rgb="FFB7E1CD"/>
        <bgColor rgb="FFB7E1CD"/>
      </patternFill>
    </fill>
    <fill>
      <patternFill patternType="solid">
        <fgColor rgb="FFE06666"/>
        <bgColor rgb="FFE06666"/>
      </patternFill>
    </fill>
    <fill>
      <patternFill patternType="solid">
        <fgColor rgb="FFFCE5CD"/>
        <bgColor rgb="FFFCE5CD"/>
      </patternFill>
    </fill>
    <fill>
      <patternFill patternType="solid">
        <fgColor rgb="FFF8F2D8"/>
        <bgColor rgb="FFF8F2D8"/>
      </patternFill>
    </fill>
    <fill>
      <patternFill patternType="solid">
        <fgColor rgb="FFFF0000"/>
        <bgColor rgb="FFFF0000"/>
      </patternFill>
    </fill>
  </fills>
  <borders count="147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medium">
        <color rgb="FF000000"/>
      </left>
      <right style="medium">
        <color rgb="FF000000"/>
      </right>
    </border>
    <border>
      <left style="thin">
        <color rgb="FF000000"/>
      </left>
      <right style="thin">
        <color rgb="FFCCC085"/>
      </right>
      <top style="thin">
        <color rgb="FF000000"/>
      </top>
      <bottom style="thin">
        <color rgb="FFCCC085"/>
      </bottom>
    </border>
    <border>
      <right style="thin">
        <color rgb="FFCCC085"/>
      </right>
      <top style="thin">
        <color rgb="FF000000"/>
      </top>
    </border>
    <border>
      <right style="thin">
        <color rgb="FFCCC085"/>
      </right>
      <top style="thin">
        <color rgb="FF000000"/>
      </top>
      <bottom style="thin">
        <color rgb="FFCCC085"/>
      </bottom>
    </border>
    <border>
      <top style="thin">
        <color rgb="FF000000"/>
      </top>
      <bottom style="thin">
        <color rgb="FFCCC085"/>
      </bottom>
    </border>
    <border>
      <left style="thin">
        <color rgb="FFCCC085"/>
      </left>
      <right style="thin">
        <color rgb="FFCCC085"/>
      </right>
      <top style="thin">
        <color rgb="FF000000"/>
      </top>
      <bottom style="thin">
        <color rgb="FFCCC085"/>
      </bottom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CCC085"/>
      </bottom>
    </border>
    <border>
      <right style="thin">
        <color rgb="FF000000"/>
      </right>
      <top style="thin">
        <color rgb="FF000000"/>
      </top>
      <bottom style="thin">
        <color rgb="FFCCC085"/>
      </bottom>
    </border>
    <border>
      <top style="thin">
        <color rgb="FF000000"/>
      </top>
    </border>
    <border>
      <left style="thin">
        <color rgb="FF000000"/>
      </left>
      <right style="thin">
        <color rgb="FFCCC085"/>
      </right>
      <bottom style="thin">
        <color rgb="FFCCC085"/>
      </bottom>
    </border>
    <border>
      <right style="thin">
        <color rgb="FFCCC085"/>
      </right>
    </border>
    <border>
      <right style="thin">
        <color rgb="FFCCC085"/>
      </right>
      <bottom style="thin">
        <color rgb="FFCCC085"/>
      </bottom>
    </border>
    <border>
      <bottom style="thin">
        <color rgb="FFCCC085"/>
      </bottom>
    </border>
    <border>
      <left style="thin">
        <color rgb="FFCCC085"/>
      </left>
      <right style="thin">
        <color rgb="FFCCC085"/>
      </right>
      <bottom style="thin">
        <color rgb="FFCCC085"/>
      </bottom>
    </border>
    <border>
      <left style="medium">
        <color rgb="FF000000"/>
      </left>
      <right style="medium">
        <color rgb="FF000000"/>
      </right>
      <bottom style="thin">
        <color rgb="FFCCC085"/>
      </bottom>
    </border>
    <border>
      <right style="thin">
        <color rgb="FF000000"/>
      </right>
      <bottom style="thin">
        <color rgb="FFCCC085"/>
      </bottom>
    </border>
    <border>
      <right style="thin">
        <color rgb="FFCCC085"/>
      </right>
      <bottom style="thin">
        <color rgb="FF000000"/>
      </bottom>
    </border>
    <border>
      <bottom style="thin">
        <color rgb="FF000000"/>
      </bottom>
    </border>
    <border>
      <left style="thin">
        <color rgb="FFCCC085"/>
      </left>
      <right style="thin">
        <color rgb="FFCCC085"/>
      </right>
      <bottom style="thin">
        <color rgb="FF000000"/>
      </bottom>
    </border>
    <border>
      <left style="medium">
        <color rgb="FF000000"/>
      </left>
      <right style="medium">
        <color rgb="FF000000"/>
      </right>
      <bottom style="thin">
        <color rgb="FF000000"/>
      </bottom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</border>
    <border>
      <right style="thin">
        <color rgb="FFCCC085"/>
      </right>
      <top style="thin">
        <color rgb="FFCCC085"/>
      </top>
      <bottom style="thin">
        <color rgb="FFCCC085"/>
      </bottom>
    </border>
    <border>
      <top style="thin">
        <color rgb="FFCCC085"/>
      </top>
      <bottom style="thin">
        <color rgb="FFCCC085"/>
      </bottom>
    </border>
    <border>
      <left style="thin">
        <color rgb="FFCCC085"/>
      </left>
      <right style="thin">
        <color rgb="FFCCC085"/>
      </right>
    </border>
    <border>
      <left style="thin">
        <color rgb="FF000000"/>
      </left>
      <right style="thin">
        <color rgb="FFCCC085"/>
      </right>
      <bottom style="thin">
        <color rgb="FF000000"/>
      </bottom>
    </border>
    <border>
      <left style="thin">
        <color rgb="FF000000"/>
      </left>
      <right style="thin">
        <color rgb="FFF1C232"/>
      </right>
      <top style="thin">
        <color rgb="FF000000"/>
      </top>
      <bottom style="thin">
        <color rgb="FFF1C232"/>
      </bottom>
    </border>
    <border>
      <right style="thin">
        <color rgb="FFF1C232"/>
      </right>
      <top style="thin">
        <color rgb="FF000000"/>
      </top>
    </border>
    <border>
      <left style="thin">
        <color rgb="FFF1C232"/>
      </left>
      <right style="thin">
        <color rgb="FFF1C232"/>
      </right>
      <top style="thin">
        <color rgb="FF000000"/>
      </top>
      <bottom style="thin">
        <color rgb="FFF1C232"/>
      </bottom>
    </border>
    <border>
      <left style="medium">
        <color rgb="FF000000"/>
      </left>
      <right style="medium">
        <color rgb="FF000000"/>
      </right>
      <top style="thin">
        <color rgb="FF000000"/>
      </top>
    </border>
    <border>
      <left style="thin">
        <color rgb="FFF1C232"/>
      </left>
      <right style="thin">
        <color rgb="FF000000"/>
      </right>
      <top style="thin">
        <color rgb="FF000000"/>
      </top>
      <bottom style="thin">
        <color rgb="FFF1C232"/>
      </bottom>
    </border>
    <border>
      <left style="thin">
        <color rgb="FF000000"/>
      </left>
      <right style="thin">
        <color rgb="FFF1C232"/>
      </right>
      <top style="thin">
        <color rgb="FFF1C232"/>
      </top>
      <bottom style="thin">
        <color rgb="FFF1C232"/>
      </bottom>
    </border>
    <border>
      <right style="thin">
        <color rgb="FFF1C232"/>
      </right>
    </border>
    <border>
      <left style="thin">
        <color rgb="FFF1C232"/>
      </left>
      <right style="thin">
        <color rgb="FFF1C232"/>
      </right>
      <top style="thin">
        <color rgb="FFF1C232"/>
      </top>
      <bottom style="thin">
        <color rgb="FFF1C232"/>
      </bottom>
    </border>
    <border>
      <left style="thin">
        <color rgb="FFF1C232"/>
      </left>
      <right style="thin">
        <color rgb="FF000000"/>
      </right>
      <top style="thin">
        <color rgb="FFF1C232"/>
      </top>
      <bottom style="thin">
        <color rgb="FFF1C232"/>
      </bottom>
    </border>
    <border>
      <left style="thin">
        <color rgb="FF000000"/>
      </left>
      <right style="thin">
        <color rgb="FFF1C232"/>
      </right>
      <top style="thin">
        <color rgb="FFF1C232"/>
      </top>
      <bottom style="thin">
        <color rgb="FF000000"/>
      </bottom>
    </border>
    <border>
      <right style="thin">
        <color rgb="FFF1C232"/>
      </right>
      <bottom style="thin">
        <color rgb="FF000000"/>
      </bottom>
    </border>
    <border>
      <left style="thin">
        <color rgb="FFF1C232"/>
      </left>
      <right style="thin">
        <color rgb="FFF1C232"/>
      </right>
      <top style="thin">
        <color rgb="FFF1C232"/>
      </top>
      <bottom style="thin">
        <color rgb="FF000000"/>
      </bottom>
    </border>
    <border>
      <left style="thin">
        <color rgb="FFF1C232"/>
      </left>
      <right style="thin">
        <color rgb="FF000000"/>
      </right>
      <top style="thin">
        <color rgb="FFF1C232"/>
      </top>
      <bottom style="thin">
        <color rgb="FF000000"/>
      </bottom>
    </border>
    <border>
      <left style="thin">
        <color rgb="FFCCC085"/>
      </left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000000"/>
      </bottom>
    </border>
    <border>
      <right style="thin">
        <color rgb="FFCCC085"/>
      </right>
      <top style="thin">
        <color rgb="FFCCC085"/>
      </top>
      <bottom style="thin">
        <color rgb="FF000000"/>
      </bottom>
    </border>
    <border>
      <top style="thin">
        <color rgb="FFCCC085"/>
      </top>
      <bottom style="thin">
        <color rgb="FF000000"/>
      </bottom>
    </border>
    <border>
      <left style="thin">
        <color rgb="FFCCC085"/>
      </left>
      <right style="thin">
        <color rgb="FFCCC085"/>
      </right>
      <top style="thin">
        <color rgb="FFCCC085"/>
      </top>
    </border>
    <border>
      <right style="thin">
        <color rgb="FFCCC085"/>
      </right>
      <top style="thin">
        <color rgb="FFCCC085"/>
      </top>
    </border>
    <border>
      <top style="thin">
        <color rgb="FFCCC085"/>
      </top>
    </border>
    <border>
      <right style="thin">
        <color rgb="FF000000"/>
      </right>
    </border>
    <border>
      <left style="thin">
        <color rgb="FFCCC085"/>
      </left>
      <right style="thin">
        <color rgb="FF000000"/>
      </right>
      <top style="thin">
        <color rgb="FF000000"/>
      </top>
      <bottom style="thin">
        <color rgb="FFCCC085"/>
      </bottom>
    </border>
    <border>
      <left style="thin">
        <color rgb="FFCCC085"/>
      </left>
      <right style="thin">
        <color rgb="FF000000"/>
      </right>
      <top style="thin">
        <color rgb="FFCCC085"/>
      </top>
      <bottom style="thin">
        <color rgb="FFCCC085"/>
      </bottom>
    </border>
    <border>
      <left style="thin">
        <color rgb="FFCCC085"/>
      </left>
      <right style="thin">
        <color rgb="FF000000"/>
      </right>
      <top style="thin">
        <color rgb="FFCCC085"/>
      </top>
      <bottom style="thin">
        <color rgb="FF000000"/>
      </bottom>
    </border>
    <border>
      <left style="thin">
        <color rgb="FF000000"/>
      </left>
      <right style="thin">
        <color rgb="FFCCC085"/>
      </right>
      <top style="thin">
        <color rgb="FF000000"/>
      </top>
    </border>
    <border>
      <left style="thin">
        <color rgb="FFCCC085"/>
      </left>
      <right style="thin">
        <color rgb="FFCCC085"/>
      </right>
      <top style="thin">
        <color rgb="FF000000"/>
      </top>
    </border>
    <border>
      <left style="thin">
        <color rgb="FFCCC085"/>
      </left>
      <top style="thin">
        <color rgb="FF000000"/>
      </top>
    </border>
    <border>
      <left style="thin">
        <color rgb="FFCCC085"/>
      </left>
      <right style="thin">
        <color rgb="FF000000"/>
      </right>
      <bottom style="thin">
        <color rgb="FFCCC085"/>
      </bottom>
    </border>
    <border>
      <left style="thin">
        <color rgb="FF000000"/>
      </left>
      <right style="thin">
        <color rgb="FFCCC085"/>
      </right>
    </border>
    <border>
      <left style="thin">
        <color rgb="FFCCC085"/>
      </left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left style="thin">
        <color rgb="FF000000"/>
      </left>
    </border>
    <border>
      <left style="thin">
        <color rgb="FF000000"/>
      </left>
      <bottom style="thin">
        <color rgb="FF000000"/>
      </bottom>
    </border>
    <border>
      <left style="thin">
        <color rgb="FF000000"/>
      </left>
      <bottom style="thin">
        <color rgb="FFCCC085"/>
      </bottom>
    </border>
    <border>
      <left style="thin">
        <color rgb="FFCCC085"/>
      </left>
      <bottom style="thin">
        <color rgb="FFCCC085"/>
      </bottom>
    </border>
    <border>
      <left style="thin">
        <color rgb="FFCCC085"/>
      </left>
      <top style="thin">
        <color rgb="FF000000"/>
      </top>
      <bottom style="thin">
        <color rgb="FFCCC085"/>
      </bottom>
    </border>
    <border>
      <left style="thin">
        <color rgb="FFF1C232"/>
      </left>
      <top style="thin">
        <color rgb="FF000000"/>
      </top>
      <bottom style="thin">
        <color rgb="FFF1C232"/>
      </bottom>
    </border>
    <border>
      <left style="thin">
        <color rgb="FFF1C232"/>
      </left>
      <top style="thin">
        <color rgb="FFF1C232"/>
      </top>
      <bottom style="thin">
        <color rgb="FFF1C232"/>
      </bottom>
    </border>
    <border>
      <left style="thin">
        <color rgb="FFF1C232"/>
      </left>
      <top style="thin">
        <color rgb="FFF1C232"/>
      </top>
      <bottom style="thin">
        <color rgb="FF000000"/>
      </bottom>
    </border>
    <border>
      <left style="thin">
        <color rgb="FFCCC085"/>
      </left>
      <top style="thin">
        <color rgb="FFCCC085"/>
      </top>
      <bottom style="thin">
        <color rgb="FF000000"/>
      </bottom>
    </border>
    <border>
      <left style="thin">
        <color rgb="FF000000"/>
      </left>
      <right style="thin">
        <color rgb="FFFFE599"/>
      </right>
      <top style="thin">
        <color rgb="FF000000"/>
      </top>
      <bottom style="thin">
        <color rgb="FFFFE599"/>
      </bottom>
    </border>
    <border>
      <right style="thin">
        <color rgb="FFFFE599"/>
      </right>
      <top style="thin">
        <color rgb="FF000000"/>
      </top>
    </border>
    <border>
      <left style="thin">
        <color rgb="FFFFE599"/>
      </left>
      <right style="thin">
        <color rgb="FFFFE599"/>
      </right>
      <top style="thin">
        <color rgb="FF000000"/>
      </top>
      <bottom style="thin">
        <color rgb="FFFFE599"/>
      </bottom>
    </border>
    <border>
      <left style="thin">
        <color rgb="FFFFE599"/>
      </left>
      <right style="thin">
        <color rgb="FF000000"/>
      </right>
      <top style="thin">
        <color rgb="FF000000"/>
      </top>
      <bottom style="thin">
        <color rgb="FFFFE599"/>
      </bottom>
    </border>
    <border>
      <right style="thin">
        <color rgb="FFFFE599"/>
      </right>
    </border>
    <border>
      <left style="thin">
        <color rgb="FFFFE599"/>
      </left>
      <right style="thin">
        <color rgb="FFFFE599"/>
      </right>
      <top style="thin">
        <color rgb="FFFFE599"/>
      </top>
      <bottom style="thin">
        <color rgb="FFFFE599"/>
      </bottom>
    </border>
    <border>
      <left style="thin">
        <color rgb="FFFFE599"/>
      </left>
      <right style="thin">
        <color rgb="FF000000"/>
      </right>
      <top style="thin">
        <color rgb="FFFFE599"/>
      </top>
      <bottom style="thin">
        <color rgb="FFFFE599"/>
      </bottom>
    </border>
    <border>
      <right style="thin">
        <color rgb="FFFFE599"/>
      </right>
      <bottom style="thin">
        <color rgb="FF000000"/>
      </bottom>
    </border>
    <border>
      <left style="thin">
        <color rgb="FFFFE599"/>
      </left>
      <right style="thin">
        <color rgb="FFFFE599"/>
      </right>
      <top style="thin">
        <color rgb="FFFFE599"/>
      </top>
      <bottom style="thin">
        <color rgb="FF000000"/>
      </bottom>
    </border>
    <border>
      <left style="thin">
        <color rgb="FFFFE599"/>
      </left>
      <right style="thin">
        <color rgb="FF000000"/>
      </right>
      <top style="thin">
        <color rgb="FFFFE599"/>
      </top>
      <bottom style="thin">
        <color rgb="FF000000"/>
      </bottom>
    </border>
    <border>
      <left style="thin">
        <color rgb="FFCCC085"/>
      </left>
      <top style="thin">
        <color rgb="FFCCC085"/>
      </top>
      <bottom style="thin">
        <color rgb="FFCCC085"/>
      </bottom>
    </border>
    <border>
      <right style="thin">
        <color rgb="FFFFE599"/>
      </right>
      <top style="thin">
        <color rgb="FF000000"/>
      </top>
      <bottom style="thin">
        <color rgb="FFFFE599"/>
      </bottom>
    </border>
    <border>
      <left style="thin">
        <color rgb="FF000000"/>
      </left>
      <right style="thin">
        <color rgb="FFFFE599"/>
      </right>
      <top style="thin">
        <color rgb="FFFFE599"/>
      </top>
      <bottom style="thin">
        <color rgb="FFFFE599"/>
      </bottom>
    </border>
    <border>
      <right style="thin">
        <color rgb="FFFFE599"/>
      </right>
      <top style="thin">
        <color rgb="FFFFE599"/>
      </top>
      <bottom style="thin">
        <color rgb="FFFFE599"/>
      </bottom>
    </border>
    <border>
      <left style="thin">
        <color rgb="FF000000"/>
      </left>
      <right style="thin">
        <color rgb="FFFFE599"/>
      </right>
      <top style="thin">
        <color rgb="FFFFE599"/>
      </top>
      <bottom style="thin">
        <color rgb="FF000000"/>
      </bottom>
    </border>
    <border>
      <right style="thin">
        <color rgb="FFFFE599"/>
      </right>
      <top style="thin">
        <color rgb="FFFFE599"/>
      </top>
      <bottom style="thin">
        <color rgb="FF000000"/>
      </bottom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F1C232"/>
      </bottom>
    </border>
    <border>
      <right style="thin">
        <color rgb="FFF1C232"/>
      </right>
      <top style="thin">
        <color rgb="FF000000"/>
      </top>
      <bottom style="thin">
        <color rgb="FFF1C232"/>
      </bottom>
    </border>
    <border>
      <left style="medium">
        <color rgb="FF000000"/>
      </left>
      <right style="medium">
        <color rgb="FF000000"/>
      </right>
      <top style="thin">
        <color rgb="FFF1C232"/>
      </top>
      <bottom style="thin">
        <color rgb="FFF1C232"/>
      </bottom>
    </border>
    <border>
      <right style="thin">
        <color rgb="FFF1C232"/>
      </right>
      <top style="thin">
        <color rgb="FFF1C232"/>
      </top>
      <bottom style="thin">
        <color rgb="FFF1C232"/>
      </bottom>
    </border>
    <border>
      <left style="medium">
        <color rgb="FF000000"/>
      </left>
      <right style="medium">
        <color rgb="FF000000"/>
      </right>
      <top style="thin">
        <color rgb="FFF1C232"/>
      </top>
    </border>
    <border>
      <right style="thin">
        <color rgb="FFF1C232"/>
      </right>
      <top style="thin">
        <color rgb="FFF1C232"/>
      </top>
    </border>
    <border>
      <left style="thin">
        <color rgb="FFF1C232"/>
      </left>
      <right style="thin">
        <color rgb="FFF1C232"/>
      </right>
      <top style="thin">
        <color rgb="FFF1C232"/>
      </top>
    </border>
    <border>
      <left style="medium">
        <color rgb="FF000000"/>
      </left>
      <right style="medium">
        <color rgb="FF000000"/>
      </right>
      <bottom style="thin">
        <color rgb="FFF1C232"/>
      </bottom>
    </border>
    <border>
      <right style="thin">
        <color rgb="FFF1C232"/>
      </right>
      <bottom style="thin">
        <color rgb="FFF1C232"/>
      </bottom>
    </border>
    <border>
      <left style="thin">
        <color rgb="FFF1C232"/>
      </left>
      <right style="thin">
        <color rgb="FFF1C232"/>
      </right>
      <bottom style="thin">
        <color rgb="FFF1C232"/>
      </bottom>
    </border>
    <border>
      <left style="thin">
        <color rgb="FFF1C232"/>
      </left>
      <right style="thin">
        <color rgb="FF000000"/>
      </right>
      <top style="thin">
        <color rgb="FFF1C232"/>
      </top>
    </border>
    <border>
      <left style="thin">
        <color rgb="FFFFD966"/>
      </left>
      <right style="thin">
        <color rgb="FFFFD966"/>
      </right>
      <top style="thin">
        <color rgb="FFFFD966"/>
      </top>
      <bottom style="thin">
        <color rgb="FF000000"/>
      </bottom>
    </border>
    <border>
      <left style="thin">
        <color rgb="FFFFD966"/>
      </left>
      <right style="thin">
        <color rgb="FF000000"/>
      </right>
      <top style="thin">
        <color rgb="FFFFD966"/>
      </top>
      <bottom style="thin">
        <color rgb="FF000000"/>
      </bottom>
    </border>
    <border>
      <left style="thin">
        <color rgb="FFFFD966"/>
      </left>
      <right style="thin">
        <color rgb="FFFFD966"/>
      </right>
      <top style="thin">
        <color rgb="FF000000"/>
      </top>
      <bottom style="thin">
        <color rgb="FFFFD966"/>
      </bottom>
    </border>
    <border>
      <left style="thin">
        <color rgb="FFFFD966"/>
      </left>
      <right style="thin">
        <color rgb="FF000000"/>
      </right>
      <top style="thin">
        <color rgb="FF000000"/>
      </top>
      <bottom style="thin">
        <color rgb="FFFFD966"/>
      </bottom>
    </border>
    <border>
      <left style="thin">
        <color rgb="FFFFD966"/>
      </left>
      <right style="thin">
        <color rgb="FFFFD966"/>
      </right>
      <top style="thin">
        <color rgb="FFFFD966"/>
      </top>
      <bottom style="thin">
        <color rgb="FFFFD966"/>
      </bottom>
    </border>
    <border>
      <left style="thin">
        <color rgb="FFFFD966"/>
      </left>
      <right style="thin">
        <color rgb="FF000000"/>
      </right>
      <top style="thin">
        <color rgb="FFFFD966"/>
      </top>
      <bottom style="thin">
        <color rgb="FFFFD966"/>
      </bottom>
    </border>
    <border>
      <left style="thin">
        <color rgb="FFFFD966"/>
      </left>
      <right style="thin">
        <color rgb="FFFFD966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FFD966"/>
      </bottom>
    </border>
    <border>
      <right style="thin">
        <color rgb="FF000000"/>
      </right>
      <top style="thin">
        <color rgb="FFFFD966"/>
      </top>
      <bottom style="thin">
        <color rgb="FFFFD966"/>
      </bottom>
    </border>
    <border>
      <right style="thin">
        <color rgb="FF000000"/>
      </right>
      <top style="thin">
        <color rgb="FFFFD966"/>
      </top>
      <bottom style="thin">
        <color rgb="FF000000"/>
      </bottom>
    </border>
    <border>
      <right style="thin">
        <color rgb="FFFFE599"/>
      </right>
      <bottom style="thin">
        <color rgb="FFFFE599"/>
      </bottom>
    </border>
    <border>
      <left style="thin">
        <color rgb="FF000000"/>
      </left>
      <right style="thin">
        <color rgb="FFFFE599"/>
      </right>
      <top style="thin">
        <color rgb="FF000000"/>
      </top>
    </border>
    <border>
      <left style="thin">
        <color rgb="FFF1C232"/>
      </left>
      <top style="thin">
        <color rgb="FFF1C232"/>
      </top>
    </border>
    <border>
      <left style="thin">
        <color rgb="FF000000"/>
      </left>
      <right style="thin">
        <color rgb="FFFFE599"/>
      </right>
      <top style="thin">
        <color rgb="FF000000"/>
      </top>
      <bottom style="thin">
        <color rgb="FF000000"/>
      </bottom>
    </border>
    <border>
      <right style="thin">
        <color rgb="FFFFE599"/>
      </right>
      <top style="thin">
        <color rgb="FF000000"/>
      </top>
      <bottom style="thin">
        <color rgb="FF000000"/>
      </bottom>
    </border>
    <border>
      <left style="thin">
        <color rgb="FFFFE599"/>
      </left>
      <right style="thin">
        <color rgb="FFFFE599"/>
      </right>
      <top style="thin">
        <color rgb="FF000000"/>
      </top>
      <bottom style="thin">
        <color rgb="FF000000"/>
      </bottom>
    </border>
    <border>
      <left style="thin">
        <color rgb="FFFFE599"/>
      </lef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 style="thin">
        <color rgb="FFF1C232"/>
      </left>
      <right style="thin">
        <color rgb="FFF1C232"/>
      </right>
      <top style="thin">
        <color rgb="FF000000"/>
      </top>
      <bottom style="thin">
        <color rgb="FF000000"/>
      </bottom>
    </border>
    <border>
      <left style="thin">
        <color rgb="FFFFE599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CCC085"/>
      </right>
      <top style="thin">
        <color rgb="FF000000"/>
      </top>
      <bottom style="thin">
        <color rgb="FF000000"/>
      </bottom>
    </border>
    <border>
      <left style="thin">
        <color rgb="FFF1C232"/>
      </left>
      <top style="thin">
        <color rgb="FF000000"/>
      </top>
      <bottom style="thin">
        <color rgb="FF000000"/>
      </bottom>
    </border>
    <border>
      <right style="thin">
        <color rgb="FFF1C232"/>
      </right>
      <top style="thin">
        <color rgb="FF000000"/>
      </top>
      <bottom style="thin">
        <color rgb="FF000000"/>
      </bottom>
    </border>
    <border>
      <left style="thin">
        <color rgb="FFF1C232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  <bottom style="medium">
        <color rgb="FF000000"/>
      </bottom>
    </border>
    <border>
      <left style="thin">
        <color rgb="FF000000"/>
      </left>
      <top style="thin">
        <color rgb="FF000000"/>
      </top>
      <bottom style="thin">
        <color rgb="FFCCC085"/>
      </bottom>
    </border>
    <border>
      <left style="thin">
        <color rgb="FFFF0000"/>
      </left>
      <right style="thin">
        <color rgb="FFFF0000"/>
      </right>
      <top style="thin">
        <color rgb="FFFF0000"/>
      </top>
    </border>
    <border>
      <left style="thin">
        <color rgb="FFFF0000"/>
      </left>
      <right style="thin">
        <color rgb="FFFF0000"/>
      </right>
    </border>
    <border>
      <left style="thin">
        <color rgb="FFFF0000"/>
      </left>
      <right style="thin">
        <color rgb="FFFF0000"/>
      </right>
      <bottom style="thin">
        <color rgb="FFFF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CCC085"/>
      </bottom>
    </border>
    <border>
      <left style="thin">
        <color rgb="FFCCC085"/>
      </left>
      <right style="thin">
        <color rgb="FFCCC085"/>
      </right>
      <bottom style="thin">
        <color rgb="FFAAAAAA"/>
      </bottom>
    </border>
    <border>
      <left style="thin">
        <color rgb="FFFFD966"/>
      </left>
      <right style="thin">
        <color rgb="FFFFD966"/>
      </right>
      <top style="thin">
        <color rgb="FFFFD966"/>
      </top>
    </border>
    <border>
      <left style="thin">
        <color rgb="FFFFD966"/>
      </left>
      <right style="thin">
        <color rgb="FF000000"/>
      </right>
      <top style="thin">
        <color rgb="FFFFD966"/>
      </top>
    </border>
    <border>
      <left style="thin">
        <color rgb="FFFFF2CC"/>
      </left>
      <right style="thin">
        <color rgb="FFFFF2CC"/>
      </right>
      <top style="thin">
        <color rgb="FF000000"/>
      </top>
      <bottom style="thin">
        <color rgb="FFFFF2CC"/>
      </bottom>
    </border>
    <border>
      <left style="thin">
        <color rgb="FFFFF2CC"/>
      </left>
      <right style="thin">
        <color rgb="FFFFF2CC"/>
      </right>
      <top style="thin">
        <color rgb="FFFFF2CC"/>
      </top>
      <bottom style="thin">
        <color rgb="FFFFF2CC"/>
      </bottom>
    </border>
    <border>
      <left style="thin">
        <color rgb="FFFFF2CC"/>
      </left>
      <right style="thin">
        <color rgb="FFFFF2CC"/>
      </right>
      <top style="thin">
        <color rgb="FFFFF2CC"/>
      </top>
      <bottom style="thin">
        <color rgb="FF000000"/>
      </bottom>
    </border>
    <border>
      <left style="thin">
        <color rgb="FFFFD966"/>
      </left>
      <right style="thin">
        <color rgb="FFFFD966"/>
      </right>
    </border>
    <border>
      <left style="thin">
        <color rgb="FFFFD966"/>
      </left>
      <right style="thin">
        <color rgb="FFFFD966"/>
      </right>
      <bottom style="thin">
        <color rgb="FF000000"/>
      </bottom>
    </border>
    <border>
      <left style="thin">
        <color rgb="FFFFD966"/>
      </left>
      <right style="thin">
        <color rgb="FFFFD966"/>
      </right>
      <bottom style="thin">
        <color rgb="FFFFD966"/>
      </bottom>
    </border>
    <border>
      <right style="thin">
        <color rgb="FF000000"/>
      </right>
      <bottom style="thin">
        <color rgb="FFFFD966"/>
      </bottom>
    </border>
    <border>
      <left style="thin">
        <color rgb="FF000000"/>
      </left>
      <right style="thin">
        <color rgb="FFF1C232"/>
      </right>
      <top style="thin">
        <color rgb="FFF1C232"/>
      </top>
    </border>
    <border>
      <left style="thin">
        <color rgb="FFFFD966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FFE599"/>
      </right>
      <top style="thin">
        <color rgb="FFFFE599"/>
      </top>
    </border>
    <border>
      <left style="thin">
        <color rgb="FFFFE599"/>
      </left>
      <right style="thin">
        <color rgb="FFFFE599"/>
      </right>
      <top style="thin">
        <color rgb="FFFFE599"/>
      </top>
    </border>
    <border>
      <left style="thin">
        <color rgb="FFFFE599"/>
      </left>
      <right style="thin">
        <color rgb="FF000000"/>
      </right>
      <top style="thin">
        <color rgb="FFFFE599"/>
      </top>
    </border>
    <border>
      <left style="thin">
        <color rgb="FFAAAAAA"/>
      </left>
      <right style="thin">
        <color rgb="FFCCC085"/>
      </right>
      <bottom style="thin">
        <color rgb="FFAAAAAA"/>
      </bottom>
    </border>
  </borders>
  <cellStyleXfs count="1">
    <xf borderId="0" fillId="0" fontId="0" numFmtId="0" applyAlignment="1" applyFont="1"/>
  </cellStyleXfs>
  <cellXfs count="1390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left" shrinkToFit="0" vertical="top" wrapText="1"/>
    </xf>
    <xf borderId="1" fillId="2" fontId="1" numFmtId="0" xfId="0" applyAlignment="1" applyBorder="1" applyFont="1">
      <alignment horizontal="left" shrinkToFit="0" vertical="top" wrapText="0"/>
    </xf>
    <xf borderId="1" fillId="2" fontId="1" numFmtId="164" xfId="0" applyAlignment="1" applyBorder="1" applyFont="1" applyNumberFormat="1">
      <alignment horizontal="center" shrinkToFit="0" vertical="center" wrapText="1"/>
    </xf>
    <xf borderId="1" fillId="2" fontId="1" numFmtId="164" xfId="0" applyAlignment="1" applyBorder="1" applyFont="1" applyNumberFormat="1">
      <alignment horizontal="center" vertical="top"/>
    </xf>
    <xf borderId="1" fillId="2" fontId="2" numFmtId="1" xfId="0" applyAlignment="1" applyBorder="1" applyFont="1" applyNumberFormat="1">
      <alignment horizontal="center" shrinkToFit="0" vertical="center" wrapText="1"/>
    </xf>
    <xf borderId="1" fillId="3" fontId="2" numFmtId="1" xfId="0" applyAlignment="1" applyBorder="1" applyFill="1" applyFont="1" applyNumberFormat="1">
      <alignment horizontal="center" readingOrder="0" shrinkToFit="0" vertical="center" wrapText="1"/>
    </xf>
    <xf borderId="1" fillId="4" fontId="2" numFmtId="1" xfId="0" applyAlignment="1" applyBorder="1" applyFill="1" applyFont="1" applyNumberFormat="1">
      <alignment horizontal="center" shrinkToFit="0" vertical="center" wrapText="1"/>
    </xf>
    <xf borderId="1" fillId="3" fontId="2" numFmtId="0" xfId="0" applyAlignment="1" applyBorder="1" applyFont="1">
      <alignment horizontal="center" shrinkToFit="0" vertical="center" wrapText="1"/>
    </xf>
    <xf borderId="1" fillId="5" fontId="2" numFmtId="0" xfId="0" applyAlignment="1" applyBorder="1" applyFill="1" applyFont="1">
      <alignment horizontal="center" readingOrder="0" shrinkToFit="0" vertical="center" wrapText="1"/>
    </xf>
    <xf borderId="1" fillId="3" fontId="2" numFmtId="0" xfId="0" applyAlignment="1" applyBorder="1" applyFont="1">
      <alignment horizontal="center" readingOrder="0" shrinkToFit="0" vertical="center" wrapText="1"/>
    </xf>
    <xf borderId="1" fillId="6" fontId="2" numFmtId="0" xfId="0" applyAlignment="1" applyBorder="1" applyFill="1" applyFont="1">
      <alignment horizontal="center" readingOrder="0" shrinkToFit="0" vertical="center" wrapText="1"/>
    </xf>
    <xf borderId="2" fillId="6" fontId="2" numFmtId="0" xfId="0" applyAlignment="1" applyBorder="1" applyFont="1">
      <alignment horizontal="center" readingOrder="0" shrinkToFit="0" vertical="center" wrapText="1"/>
    </xf>
    <xf borderId="2" fillId="3" fontId="2" numFmtId="0" xfId="0" applyAlignment="1" applyBorder="1" applyFont="1">
      <alignment horizontal="center" readingOrder="0" shrinkToFit="0" vertical="center" wrapText="1"/>
    </xf>
    <xf borderId="3" fillId="7" fontId="2" numFmtId="0" xfId="0" applyAlignment="1" applyBorder="1" applyFill="1" applyFont="1">
      <alignment horizontal="center" readingOrder="0" shrinkToFit="0" vertical="center" wrapText="1"/>
    </xf>
    <xf borderId="4" fillId="7" fontId="2" numFmtId="0" xfId="0" applyAlignment="1" applyBorder="1" applyFont="1">
      <alignment horizontal="center" readingOrder="0" shrinkToFit="0" vertical="center" wrapText="1"/>
    </xf>
    <xf borderId="4" fillId="8" fontId="2" numFmtId="0" xfId="0" applyAlignment="1" applyBorder="1" applyFill="1" applyFont="1">
      <alignment horizontal="center" readingOrder="0" shrinkToFit="0" vertical="center" wrapText="1"/>
    </xf>
    <xf borderId="1" fillId="9" fontId="3" numFmtId="0" xfId="0" applyAlignment="1" applyBorder="1" applyFill="1" applyFont="1">
      <alignment horizontal="center" readingOrder="0" shrinkToFit="0" vertical="center" wrapText="1"/>
    </xf>
    <xf borderId="2" fillId="9" fontId="4" numFmtId="165" xfId="0" applyAlignment="1" applyBorder="1" applyFont="1" applyNumberFormat="1">
      <alignment horizontal="center" shrinkToFit="0" vertical="center" wrapText="1"/>
    </xf>
    <xf borderId="5" fillId="0" fontId="5" numFmtId="0" xfId="0" applyBorder="1" applyFont="1"/>
    <xf borderId="6" fillId="0" fontId="5" numFmtId="0" xfId="0" applyBorder="1" applyFont="1"/>
    <xf borderId="0" fillId="2" fontId="1" numFmtId="0" xfId="0" applyAlignment="1" applyFont="1">
      <alignment horizontal="left" readingOrder="0" shrinkToFit="0" vertical="top" wrapText="1"/>
    </xf>
    <xf borderId="1" fillId="2" fontId="1" numFmtId="0" xfId="0" applyAlignment="1" applyBorder="1" applyFont="1">
      <alignment horizontal="center" readingOrder="0" shrinkToFit="0" vertical="center" wrapText="1"/>
    </xf>
    <xf borderId="1" fillId="2" fontId="1" numFmtId="0" xfId="0" applyAlignment="1" applyBorder="1" applyFont="1">
      <alignment horizontal="center" shrinkToFit="0" vertical="top" wrapText="1"/>
    </xf>
    <xf borderId="1" fillId="2" fontId="1" numFmtId="0" xfId="0" applyAlignment="1" applyBorder="1" applyFont="1">
      <alignment horizontal="center" shrinkToFit="0" vertical="center" wrapText="1"/>
    </xf>
    <xf borderId="1" fillId="4" fontId="2" numFmtId="1" xfId="0" applyAlignment="1" applyBorder="1" applyFont="1" applyNumberFormat="1">
      <alignment horizontal="center" readingOrder="0" shrinkToFit="0" vertical="center" wrapText="1"/>
    </xf>
    <xf borderId="1" fillId="5" fontId="2" numFmtId="0" xfId="0" applyAlignment="1" applyBorder="1" applyFont="1">
      <alignment horizontal="center" shrinkToFit="0" vertical="center" wrapText="1"/>
    </xf>
    <xf borderId="1" fillId="6" fontId="2" numFmtId="0" xfId="0" applyAlignment="1" applyBorder="1" applyFont="1">
      <alignment horizontal="center" shrinkToFit="0" vertical="center" wrapText="1"/>
    </xf>
    <xf borderId="2" fillId="6" fontId="2" numFmtId="0" xfId="0" applyAlignment="1" applyBorder="1" applyFont="1">
      <alignment horizontal="center" shrinkToFit="0" vertical="center" wrapText="1"/>
    </xf>
    <xf borderId="2" fillId="3" fontId="2" numFmtId="0" xfId="0" applyAlignment="1" applyBorder="1" applyFont="1">
      <alignment horizontal="center" shrinkToFit="0" vertical="center" wrapText="1"/>
    </xf>
    <xf borderId="7" fillId="0" fontId="5" numFmtId="0" xfId="0" applyBorder="1" applyFont="1"/>
    <xf borderId="8" fillId="0" fontId="5" numFmtId="0" xfId="0" applyBorder="1" applyFont="1"/>
    <xf borderId="1" fillId="10" fontId="3" numFmtId="0" xfId="0" applyAlignment="1" applyBorder="1" applyFill="1" applyFont="1">
      <alignment horizontal="center" readingOrder="0" shrinkToFit="0" vertical="center" wrapText="1"/>
    </xf>
    <xf borderId="1" fillId="10" fontId="6" numFmtId="165" xfId="0" applyAlignment="1" applyBorder="1" applyFont="1" applyNumberFormat="1">
      <alignment horizontal="center" shrinkToFit="0" vertical="center" wrapText="1"/>
    </xf>
    <xf borderId="1" fillId="10" fontId="6" numFmtId="0" xfId="0" applyAlignment="1" applyBorder="1" applyFont="1">
      <alignment horizontal="center" vertical="center"/>
    </xf>
    <xf borderId="0" fillId="11" fontId="7" numFmtId="0" xfId="0" applyAlignment="1" applyFill="1" applyFont="1">
      <alignment horizontal="center" readingOrder="0" shrinkToFit="0" vertical="center" wrapText="1"/>
    </xf>
    <xf borderId="0" fillId="11" fontId="7" numFmtId="0" xfId="0" applyAlignment="1" applyFont="1">
      <alignment horizontal="center" readingOrder="0" shrinkToFit="0" vertical="center" wrapText="0"/>
    </xf>
    <xf borderId="0" fillId="12" fontId="8" numFmtId="1" xfId="0" applyAlignment="1" applyFill="1" applyFont="1" applyNumberFormat="1">
      <alignment horizontal="center" readingOrder="0" shrinkToFit="0" vertical="center" wrapText="1"/>
    </xf>
    <xf borderId="0" fillId="4" fontId="7" numFmtId="0" xfId="0" applyAlignment="1" applyFont="1">
      <alignment horizontal="center" readingOrder="0" shrinkToFit="0" vertical="center" wrapText="1"/>
    </xf>
    <xf borderId="9" fillId="11" fontId="7" numFmtId="0" xfId="0" applyAlignment="1" applyBorder="1" applyFont="1">
      <alignment horizontal="center" readingOrder="0" shrinkToFit="0" vertical="center" wrapText="1"/>
    </xf>
    <xf borderId="0" fillId="8" fontId="7" numFmtId="0" xfId="0" applyAlignment="1" applyFont="1">
      <alignment horizontal="center" readingOrder="0" shrinkToFit="0" vertical="center" wrapText="1"/>
    </xf>
    <xf borderId="0" fillId="11" fontId="7" numFmtId="165" xfId="0" applyAlignment="1" applyFont="1" applyNumberFormat="1">
      <alignment horizontal="center" readingOrder="0" shrinkToFit="0" vertical="center" wrapText="1"/>
    </xf>
    <xf borderId="0" fillId="0" fontId="9" numFmtId="0" xfId="0" applyAlignment="1" applyFont="1">
      <alignment horizontal="center"/>
    </xf>
    <xf borderId="0" fillId="0" fontId="9" numFmtId="0" xfId="0" applyAlignment="1" applyFont="1">
      <alignment horizontal="center" readingOrder="0"/>
    </xf>
    <xf borderId="0" fillId="13" fontId="7" numFmtId="0" xfId="0" applyAlignment="1" applyFill="1" applyFont="1">
      <alignment horizontal="left" readingOrder="0" shrinkToFit="0" vertical="center" wrapText="1"/>
    </xf>
    <xf borderId="0" fillId="13" fontId="7" numFmtId="0" xfId="0" applyAlignment="1" applyFont="1">
      <alignment horizontal="left" readingOrder="0" shrinkToFit="0" vertical="center" wrapText="0"/>
    </xf>
    <xf borderId="0" fillId="13" fontId="7" numFmtId="0" xfId="0" applyAlignment="1" applyFont="1">
      <alignment horizontal="center" readingOrder="0" shrinkToFit="0" vertical="center" wrapText="1"/>
    </xf>
    <xf borderId="0" fillId="12" fontId="10" numFmtId="0" xfId="0" applyAlignment="1" applyFont="1">
      <alignment horizontal="left" shrinkToFit="0" vertical="center" wrapText="1"/>
    </xf>
    <xf borderId="0" fillId="12" fontId="11" numFmtId="0" xfId="0" applyAlignment="1" applyFont="1">
      <alignment horizontal="left" shrinkToFit="0" vertical="center" wrapText="1"/>
    </xf>
    <xf borderId="0" fillId="12" fontId="10" numFmtId="0" xfId="0" applyAlignment="1" applyFont="1">
      <alignment horizontal="left" shrinkToFit="0" vertical="center" wrapText="0"/>
    </xf>
    <xf borderId="0" fillId="12" fontId="10" numFmtId="0" xfId="0" applyAlignment="1" applyFont="1">
      <alignment horizontal="center" readingOrder="0" shrinkToFit="0" vertical="center" wrapText="1"/>
    </xf>
    <xf borderId="0" fillId="12" fontId="12" numFmtId="1" xfId="0" applyAlignment="1" applyFont="1" applyNumberFormat="1">
      <alignment horizontal="left" shrinkToFit="0" vertical="center" wrapText="1"/>
    </xf>
    <xf borderId="0" fillId="4" fontId="11" numFmtId="1" xfId="0" applyAlignment="1" applyFont="1" applyNumberFormat="1">
      <alignment horizontal="left" readingOrder="0" shrinkToFit="0" vertical="center" wrapText="1"/>
    </xf>
    <xf borderId="0" fillId="12" fontId="11" numFmtId="0" xfId="0" applyAlignment="1" applyFont="1">
      <alignment horizontal="left" readingOrder="0" shrinkToFit="0" vertical="center" wrapText="1"/>
    </xf>
    <xf borderId="9" fillId="12" fontId="11" numFmtId="0" xfId="0" applyAlignment="1" applyBorder="1" applyFont="1">
      <alignment horizontal="center" readingOrder="0" shrinkToFit="0" vertical="center" wrapText="1"/>
    </xf>
    <xf borderId="0" fillId="12" fontId="10" numFmtId="0" xfId="0" applyAlignment="1" applyFont="1">
      <alignment horizontal="left" shrinkToFit="0" vertical="center" wrapText="1"/>
    </xf>
    <xf borderId="0" fillId="12" fontId="10" numFmtId="165" xfId="0" applyAlignment="1" applyFont="1" applyNumberFormat="1">
      <alignment horizontal="left" shrinkToFit="0" vertical="center" wrapText="1"/>
    </xf>
    <xf borderId="0" fillId="12" fontId="10" numFmtId="4" xfId="0" applyAlignment="1" applyFont="1" applyNumberFormat="1">
      <alignment horizontal="left" shrinkToFit="0" vertical="center" wrapText="1"/>
    </xf>
    <xf borderId="0" fillId="12" fontId="13" numFmtId="165" xfId="0" applyAlignment="1" applyFont="1" applyNumberFormat="1">
      <alignment horizontal="left" shrinkToFit="0" vertical="center" wrapText="1"/>
    </xf>
    <xf borderId="0" fillId="7" fontId="11" numFmtId="0" xfId="0" applyAlignment="1" applyFont="1">
      <alignment horizontal="left" shrinkToFit="0" vertical="center" wrapText="1"/>
    </xf>
    <xf borderId="0" fillId="7" fontId="10" numFmtId="0" xfId="0" applyAlignment="1" applyFont="1">
      <alignment horizontal="left" readingOrder="0" shrinkToFit="0" vertical="center" wrapText="1"/>
    </xf>
    <xf borderId="10" fillId="7" fontId="10" numFmtId="0" xfId="0" applyAlignment="1" applyBorder="1" applyFont="1">
      <alignment horizontal="left" readingOrder="0" shrinkToFit="0" vertical="center" wrapText="0"/>
    </xf>
    <xf borderId="11" fillId="11" fontId="10" numFmtId="0" xfId="0" applyAlignment="1" applyBorder="1" applyFont="1">
      <alignment horizontal="left" shrinkToFit="0" vertical="center" wrapText="1"/>
    </xf>
    <xf borderId="12" fillId="14" fontId="10" numFmtId="0" xfId="0" applyAlignment="1" applyBorder="1" applyFill="1" applyFont="1">
      <alignment horizontal="left" shrinkToFit="0" vertical="center" wrapText="1"/>
    </xf>
    <xf borderId="12" fillId="0" fontId="10" numFmtId="0" xfId="0" applyAlignment="1" applyBorder="1" applyFont="1">
      <alignment horizontal="center" readingOrder="0" shrinkToFit="0" vertical="center" wrapText="1"/>
    </xf>
    <xf borderId="13" fillId="15" fontId="2" numFmtId="1" xfId="0" applyAlignment="1" applyBorder="1" applyFill="1" applyFont="1" applyNumberFormat="1">
      <alignment horizontal="left" shrinkToFit="0" vertical="center" wrapText="1"/>
    </xf>
    <xf borderId="13" fillId="4" fontId="11" numFmtId="1" xfId="0" applyAlignment="1" applyBorder="1" applyFont="1" applyNumberFormat="1">
      <alignment horizontal="left" readingOrder="0" shrinkToFit="0" vertical="center" wrapText="1"/>
    </xf>
    <xf borderId="14" fillId="4" fontId="11" numFmtId="1" xfId="0" applyAlignment="1" applyBorder="1" applyFont="1" applyNumberFormat="1">
      <alignment horizontal="left" readingOrder="0" shrinkToFit="0" vertical="center" wrapText="1"/>
    </xf>
    <xf borderId="12" fillId="7" fontId="11" numFmtId="0" xfId="0" applyAlignment="1" applyBorder="1" applyFont="1">
      <alignment horizontal="left" readingOrder="0" shrinkToFit="0" vertical="center" wrapText="1"/>
    </xf>
    <xf borderId="13" fillId="7" fontId="11" numFmtId="0" xfId="0" applyAlignment="1" applyBorder="1" applyFont="1">
      <alignment horizontal="left" readingOrder="0" shrinkToFit="0" vertical="center" wrapText="1"/>
    </xf>
    <xf borderId="15" fillId="7" fontId="11" numFmtId="0" xfId="0" applyAlignment="1" applyBorder="1" applyFont="1">
      <alignment horizontal="center" readingOrder="0" shrinkToFit="0" vertical="center" wrapText="1"/>
    </xf>
    <xf borderId="12" fillId="8" fontId="11" numFmtId="0" xfId="0" applyAlignment="1" applyBorder="1" applyFont="1">
      <alignment horizontal="left" readingOrder="0" shrinkToFit="0" vertical="center" wrapText="1"/>
    </xf>
    <xf borderId="12" fillId="0" fontId="10" numFmtId="0" xfId="0" applyAlignment="1" applyBorder="1" applyFont="1">
      <alignment horizontal="left" readingOrder="0" shrinkToFit="0" vertical="center" wrapText="1"/>
    </xf>
    <xf borderId="12" fillId="0" fontId="10" numFmtId="165" xfId="0" applyAlignment="1" applyBorder="1" applyFont="1" applyNumberFormat="1">
      <alignment horizontal="left" readingOrder="0" shrinkToFit="0" vertical="center" wrapText="1"/>
    </xf>
    <xf borderId="12" fillId="0" fontId="10" numFmtId="165" xfId="0" applyAlignment="1" applyBorder="1" applyFont="1" applyNumberFormat="1">
      <alignment horizontal="left" shrinkToFit="0" vertical="center" wrapText="1"/>
    </xf>
    <xf borderId="13" fillId="0" fontId="10" numFmtId="4" xfId="0" applyAlignment="1" applyBorder="1" applyFont="1" applyNumberFormat="1">
      <alignment horizontal="left" shrinkToFit="0" vertical="center" wrapText="1"/>
    </xf>
    <xf borderId="16" fillId="0" fontId="10" numFmtId="165" xfId="0" applyAlignment="1" applyBorder="1" applyFont="1" applyNumberFormat="1">
      <alignment horizontal="left" shrinkToFit="0" vertical="center" wrapText="1"/>
    </xf>
    <xf borderId="17" fillId="0" fontId="1" numFmtId="165" xfId="0" applyAlignment="1" applyBorder="1" applyFont="1" applyNumberFormat="1">
      <alignment horizontal="left" shrinkToFit="0" vertical="center" wrapText="1"/>
    </xf>
    <xf borderId="0" fillId="7" fontId="10" numFmtId="0" xfId="0" applyAlignment="1" applyFont="1">
      <alignment horizontal="left" shrinkToFit="0" vertical="center" wrapText="1"/>
    </xf>
    <xf borderId="18" fillId="7" fontId="10" numFmtId="0" xfId="0" applyAlignment="1" applyBorder="1" applyFont="1">
      <alignment horizontal="left" readingOrder="0" shrinkToFit="0" vertical="center" wrapText="0"/>
    </xf>
    <xf borderId="19" fillId="0" fontId="5" numFmtId="0" xfId="0" applyBorder="1" applyFont="1"/>
    <xf borderId="20" fillId="14" fontId="10" numFmtId="0" xfId="0" applyAlignment="1" applyBorder="1" applyFont="1">
      <alignment horizontal="left" shrinkToFit="0" vertical="center" wrapText="1"/>
    </xf>
    <xf borderId="20" fillId="0" fontId="10" numFmtId="0" xfId="0" applyAlignment="1" applyBorder="1" applyFont="1">
      <alignment horizontal="center" shrinkToFit="0" vertical="center" wrapText="1"/>
    </xf>
    <xf borderId="21" fillId="15" fontId="2" numFmtId="1" xfId="0" applyAlignment="1" applyBorder="1" applyFont="1" applyNumberFormat="1">
      <alignment horizontal="left" shrinkToFit="0" vertical="center" wrapText="1"/>
    </xf>
    <xf borderId="21" fillId="4" fontId="11" numFmtId="1" xfId="0" applyAlignment="1" applyBorder="1" applyFont="1" applyNumberFormat="1">
      <alignment horizontal="left" readingOrder="0" shrinkToFit="0" vertical="center" wrapText="1"/>
    </xf>
    <xf borderId="22" fillId="4" fontId="11" numFmtId="1" xfId="0" applyAlignment="1" applyBorder="1" applyFont="1" applyNumberFormat="1">
      <alignment horizontal="left" readingOrder="0" shrinkToFit="0" vertical="center" wrapText="1"/>
    </xf>
    <xf borderId="20" fillId="7" fontId="11" numFmtId="0" xfId="0" applyAlignment="1" applyBorder="1" applyFont="1">
      <alignment horizontal="left" readingOrder="0" shrinkToFit="0" vertical="center" wrapText="1"/>
    </xf>
    <xf borderId="21" fillId="7" fontId="11" numFmtId="0" xfId="0" applyAlignment="1" applyBorder="1" applyFont="1">
      <alignment horizontal="left" readingOrder="0" shrinkToFit="0" vertical="center" wrapText="1"/>
    </xf>
    <xf borderId="23" fillId="7" fontId="11" numFmtId="0" xfId="0" applyAlignment="1" applyBorder="1" applyFont="1">
      <alignment horizontal="center" readingOrder="0" shrinkToFit="0" vertical="center" wrapText="1"/>
    </xf>
    <xf borderId="20" fillId="8" fontId="11" numFmtId="0" xfId="0" applyAlignment="1" applyBorder="1" applyFont="1">
      <alignment horizontal="left" readingOrder="0" shrinkToFit="0" vertical="center" wrapText="1"/>
    </xf>
    <xf borderId="20" fillId="0" fontId="10" numFmtId="0" xfId="0" applyAlignment="1" applyBorder="1" applyFont="1">
      <alignment horizontal="left" readingOrder="0" shrinkToFit="0" vertical="center" wrapText="1"/>
    </xf>
    <xf borderId="20" fillId="0" fontId="10" numFmtId="165" xfId="0" applyAlignment="1" applyBorder="1" applyFont="1" applyNumberFormat="1">
      <alignment horizontal="left" shrinkToFit="0" vertical="center" wrapText="1"/>
    </xf>
    <xf borderId="21" fillId="0" fontId="10" numFmtId="4" xfId="0" applyAlignment="1" applyBorder="1" applyFont="1" applyNumberFormat="1">
      <alignment horizontal="left" shrinkToFit="0" vertical="center" wrapText="1"/>
    </xf>
    <xf borderId="24" fillId="0" fontId="10" numFmtId="165" xfId="0" applyAlignment="1" applyBorder="1" applyFont="1" applyNumberFormat="1">
      <alignment horizontal="left" shrinkToFit="0" vertical="center" wrapText="1"/>
    </xf>
    <xf borderId="0" fillId="0" fontId="1" numFmtId="165" xfId="0" applyAlignment="1" applyFont="1" applyNumberFormat="1">
      <alignment horizontal="left" shrinkToFit="0" vertical="center" wrapText="1"/>
    </xf>
    <xf borderId="0" fillId="0" fontId="1" numFmtId="0" xfId="0" applyAlignment="1" applyFont="1">
      <alignment vertical="bottom"/>
    </xf>
    <xf borderId="20" fillId="0" fontId="10" numFmtId="0" xfId="0" applyAlignment="1" applyBorder="1" applyFont="1">
      <alignment horizontal="center" readingOrder="0" shrinkToFit="0" vertical="center" wrapText="1"/>
    </xf>
    <xf borderId="0" fillId="0" fontId="10" numFmtId="0" xfId="0" applyAlignment="1" applyFont="1">
      <alignment horizontal="center" readingOrder="0" vertical="center"/>
    </xf>
    <xf borderId="25" fillId="0" fontId="5" numFmtId="0" xfId="0" applyBorder="1" applyFont="1"/>
    <xf borderId="25" fillId="14" fontId="10" numFmtId="0" xfId="0" applyAlignment="1" applyBorder="1" applyFont="1">
      <alignment horizontal="left" shrinkToFit="0" vertical="center" wrapText="1"/>
    </xf>
    <xf borderId="26" fillId="15" fontId="2" numFmtId="1" xfId="0" applyAlignment="1" applyBorder="1" applyFont="1" applyNumberFormat="1">
      <alignment horizontal="left" shrinkToFit="0" vertical="center" wrapText="1"/>
    </xf>
    <xf borderId="27" fillId="4" fontId="11" numFmtId="1" xfId="0" applyAlignment="1" applyBorder="1" applyFont="1" applyNumberFormat="1">
      <alignment horizontal="left" readingOrder="0" shrinkToFit="0" vertical="center" wrapText="1"/>
    </xf>
    <xf borderId="25" fillId="7" fontId="11" numFmtId="0" xfId="0" applyAlignment="1" applyBorder="1" applyFont="1">
      <alignment horizontal="left" readingOrder="0" shrinkToFit="0" vertical="center" wrapText="1"/>
    </xf>
    <xf borderId="26" fillId="7" fontId="11" numFmtId="0" xfId="0" applyAlignment="1" applyBorder="1" applyFont="1">
      <alignment horizontal="left" readingOrder="0" shrinkToFit="0" vertical="center" wrapText="1"/>
    </xf>
    <xf borderId="28" fillId="7" fontId="11" numFmtId="0" xfId="0" applyAlignment="1" applyBorder="1" applyFont="1">
      <alignment horizontal="center" readingOrder="0" shrinkToFit="0" vertical="center" wrapText="1"/>
    </xf>
    <xf borderId="25" fillId="8" fontId="11" numFmtId="0" xfId="0" applyAlignment="1" applyBorder="1" applyFont="1">
      <alignment horizontal="left" readingOrder="0" shrinkToFit="0" vertical="center" wrapText="1"/>
    </xf>
    <xf borderId="25" fillId="0" fontId="10" numFmtId="0" xfId="0" applyAlignment="1" applyBorder="1" applyFont="1">
      <alignment horizontal="left" readingOrder="0" shrinkToFit="0" vertical="center" wrapText="1"/>
    </xf>
    <xf borderId="25" fillId="0" fontId="10" numFmtId="165" xfId="0" applyAlignment="1" applyBorder="1" applyFont="1" applyNumberFormat="1">
      <alignment horizontal="left" shrinkToFit="0" vertical="center" wrapText="1"/>
    </xf>
    <xf borderId="26" fillId="0" fontId="10" numFmtId="4" xfId="0" applyAlignment="1" applyBorder="1" applyFont="1" applyNumberFormat="1">
      <alignment horizontal="left" shrinkToFit="0" vertical="center" wrapText="1"/>
    </xf>
    <xf borderId="7" fillId="0" fontId="10" numFmtId="165" xfId="0" applyAlignment="1" applyBorder="1" applyFont="1" applyNumberFormat="1">
      <alignment horizontal="left" shrinkToFit="0" vertical="center" wrapText="1"/>
    </xf>
    <xf borderId="26" fillId="0" fontId="1" numFmtId="165" xfId="0" applyAlignment="1" applyBorder="1" applyFont="1" applyNumberFormat="1">
      <alignment horizontal="left" shrinkToFit="0" vertical="center" wrapText="1"/>
    </xf>
    <xf borderId="10" fillId="7" fontId="10" numFmtId="0" xfId="0" applyAlignment="1" applyBorder="1" applyFont="1">
      <alignment horizontal="left" shrinkToFit="0" vertical="center" wrapText="0"/>
    </xf>
    <xf borderId="21" fillId="4" fontId="11" numFmtId="1" xfId="0" applyAlignment="1" applyBorder="1" applyFont="1" applyNumberFormat="1">
      <alignment horizontal="left" readingOrder="0" shrinkToFit="0" vertical="center" wrapText="0"/>
    </xf>
    <xf borderId="29" fillId="4" fontId="11" numFmtId="1" xfId="0" applyAlignment="1" applyBorder="1" applyFont="1" applyNumberFormat="1">
      <alignment horizontal="left" readingOrder="0" shrinkToFit="0" vertical="center" wrapText="0"/>
    </xf>
    <xf borderId="30" fillId="7" fontId="11" numFmtId="0" xfId="0" applyAlignment="1" applyBorder="1" applyFont="1">
      <alignment horizontal="left" readingOrder="0" shrinkToFit="0" vertical="center" wrapText="0"/>
    </xf>
    <xf borderId="31" fillId="7" fontId="11" numFmtId="0" xfId="0" applyAlignment="1" applyBorder="1" applyFont="1">
      <alignment horizontal="left" readingOrder="0" shrinkToFit="0" vertical="center" wrapText="0"/>
    </xf>
    <xf borderId="23" fillId="7" fontId="11" numFmtId="0" xfId="0" applyAlignment="1" applyBorder="1" applyFont="1">
      <alignment horizontal="center" readingOrder="0" shrinkToFit="0" vertical="center" wrapText="0"/>
    </xf>
    <xf borderId="20" fillId="7" fontId="11" numFmtId="0" xfId="0" applyAlignment="1" applyBorder="1" applyFont="1">
      <alignment horizontal="left" readingOrder="0" shrinkToFit="0" vertical="center" wrapText="0"/>
    </xf>
    <xf borderId="20" fillId="8" fontId="11" numFmtId="0" xfId="0" applyAlignment="1" applyBorder="1" applyFont="1">
      <alignment horizontal="left" readingOrder="0" shrinkToFit="0" vertical="center" wrapText="0"/>
    </xf>
    <xf borderId="18" fillId="7" fontId="10" numFmtId="0" xfId="0" applyAlignment="1" applyBorder="1" applyFont="1">
      <alignment horizontal="left" shrinkToFit="0" vertical="center" wrapText="0"/>
    </xf>
    <xf borderId="0" fillId="4" fontId="11" numFmtId="1" xfId="0" applyAlignment="1" applyFont="1" applyNumberFormat="1">
      <alignment horizontal="left" readingOrder="0" shrinkToFit="0" vertical="center" wrapText="0"/>
    </xf>
    <xf borderId="32" fillId="4" fontId="11" numFmtId="1" xfId="0" applyAlignment="1" applyBorder="1" applyFont="1" applyNumberFormat="1">
      <alignment horizontal="left" readingOrder="0" shrinkToFit="0" vertical="center" wrapText="0"/>
    </xf>
    <xf borderId="19" fillId="7" fontId="11" numFmtId="0" xfId="0" applyAlignment="1" applyBorder="1" applyFont="1">
      <alignment horizontal="left" readingOrder="0" shrinkToFit="0" vertical="center" wrapText="0"/>
    </xf>
    <xf borderId="0" fillId="7" fontId="11" numFmtId="0" xfId="0" applyAlignment="1" applyFont="1">
      <alignment horizontal="left" readingOrder="0" shrinkToFit="0" vertical="center" wrapText="0"/>
    </xf>
    <xf borderId="9" fillId="7" fontId="11" numFmtId="0" xfId="0" applyAlignment="1" applyBorder="1" applyFont="1">
      <alignment horizontal="center" readingOrder="0" shrinkToFit="0" vertical="center" wrapText="0"/>
    </xf>
    <xf borderId="19" fillId="8" fontId="11" numFmtId="0" xfId="0" applyAlignment="1" applyBorder="1" applyFont="1">
      <alignment horizontal="left" readingOrder="0" shrinkToFit="0" vertical="center" wrapText="0"/>
    </xf>
    <xf borderId="19" fillId="0" fontId="10" numFmtId="0" xfId="0" applyAlignment="1" applyBorder="1" applyFont="1">
      <alignment horizontal="left" readingOrder="0" shrinkToFit="0" vertical="center" wrapText="1"/>
    </xf>
    <xf borderId="13" fillId="4" fontId="11" numFmtId="1" xfId="0" applyAlignment="1" applyBorder="1" applyFont="1" applyNumberFormat="1">
      <alignment horizontal="left" readingOrder="0" shrinkToFit="0" vertical="center" wrapText="0"/>
    </xf>
    <xf borderId="14" fillId="4" fontId="11" numFmtId="1" xfId="0" applyAlignment="1" applyBorder="1" applyFont="1" applyNumberFormat="1">
      <alignment horizontal="left" readingOrder="0" shrinkToFit="0" vertical="center" wrapText="0"/>
    </xf>
    <xf borderId="12" fillId="7" fontId="11" numFmtId="0" xfId="0" applyAlignment="1" applyBorder="1" applyFont="1">
      <alignment horizontal="left" readingOrder="0" shrinkToFit="0" vertical="center" wrapText="0"/>
    </xf>
    <xf borderId="13" fillId="7" fontId="11" numFmtId="0" xfId="0" applyAlignment="1" applyBorder="1" applyFont="1">
      <alignment horizontal="left" readingOrder="0" shrinkToFit="0" vertical="center" wrapText="0"/>
    </xf>
    <xf borderId="15" fillId="7" fontId="11" numFmtId="0" xfId="0" applyAlignment="1" applyBorder="1" applyFont="1">
      <alignment horizontal="center" readingOrder="0" shrinkToFit="0" vertical="center" wrapText="0"/>
    </xf>
    <xf borderId="12" fillId="8" fontId="11" numFmtId="0" xfId="0" applyAlignment="1" applyBorder="1" applyFont="1">
      <alignment horizontal="left" readingOrder="0" shrinkToFit="0" vertical="center" wrapText="0"/>
    </xf>
    <xf borderId="33" fillId="7" fontId="10" numFmtId="0" xfId="0" applyAlignment="1" applyBorder="1" applyFont="1">
      <alignment horizontal="left" readingOrder="0" shrinkToFit="0" vertical="center" wrapText="0"/>
    </xf>
    <xf borderId="26" fillId="4" fontId="11" numFmtId="1" xfId="0" applyAlignment="1" applyBorder="1" applyFont="1" applyNumberFormat="1">
      <alignment horizontal="left" readingOrder="0" shrinkToFit="0" vertical="center" wrapText="0"/>
    </xf>
    <xf borderId="27" fillId="4" fontId="11" numFmtId="1" xfId="0" applyAlignment="1" applyBorder="1" applyFont="1" applyNumberFormat="1">
      <alignment horizontal="left" readingOrder="0" shrinkToFit="0" vertical="center" wrapText="0"/>
    </xf>
    <xf borderId="25" fillId="7" fontId="11" numFmtId="0" xfId="0" applyAlignment="1" applyBorder="1" applyFont="1">
      <alignment horizontal="left" readingOrder="0" shrinkToFit="0" vertical="center" wrapText="0"/>
    </xf>
    <xf borderId="26" fillId="7" fontId="11" numFmtId="0" xfId="0" applyAlignment="1" applyBorder="1" applyFont="1">
      <alignment horizontal="left" readingOrder="0" shrinkToFit="0" vertical="center" wrapText="0"/>
    </xf>
    <xf borderId="28" fillId="7" fontId="11" numFmtId="0" xfId="0" applyAlignment="1" applyBorder="1" applyFont="1">
      <alignment horizontal="center" readingOrder="0" shrinkToFit="0" vertical="center" wrapText="0"/>
    </xf>
    <xf borderId="25" fillId="8" fontId="11" numFmtId="0" xfId="0" applyAlignment="1" applyBorder="1" applyFont="1">
      <alignment horizontal="left" readingOrder="0" shrinkToFit="0" vertical="center" wrapText="0"/>
    </xf>
    <xf borderId="33" fillId="7" fontId="10" numFmtId="0" xfId="0" applyAlignment="1" applyBorder="1" applyFont="1">
      <alignment horizontal="left" shrinkToFit="0" vertical="center" wrapText="0"/>
    </xf>
    <xf borderId="13" fillId="4" fontId="11" numFmtId="1" xfId="0" applyAlignment="1" applyBorder="1" applyFont="1" applyNumberFormat="1">
      <alignment horizontal="left" readingOrder="0" shrinkToFit="0" vertical="top" wrapText="0"/>
    </xf>
    <xf borderId="14" fillId="4" fontId="11" numFmtId="1" xfId="0" applyAlignment="1" applyBorder="1" applyFont="1" applyNumberFormat="1">
      <alignment horizontal="left" readingOrder="0" shrinkToFit="0" vertical="top" wrapText="0"/>
    </xf>
    <xf borderId="12" fillId="7" fontId="11" numFmtId="0" xfId="0" applyAlignment="1" applyBorder="1" applyFont="1">
      <alignment horizontal="left" readingOrder="0" shrinkToFit="0" vertical="top" wrapText="0"/>
    </xf>
    <xf borderId="13" fillId="7" fontId="11" numFmtId="0" xfId="0" applyAlignment="1" applyBorder="1" applyFont="1">
      <alignment horizontal="left" readingOrder="0" shrinkToFit="0" vertical="top" wrapText="0"/>
    </xf>
    <xf borderId="12" fillId="8" fontId="11" numFmtId="0" xfId="0" applyAlignment="1" applyBorder="1" applyFont="1">
      <alignment horizontal="left" readingOrder="0" shrinkToFit="0" vertical="top" wrapText="0"/>
    </xf>
    <xf borderId="21" fillId="4" fontId="11" numFmtId="1" xfId="0" applyAlignment="1" applyBorder="1" applyFont="1" applyNumberFormat="1">
      <alignment horizontal="left" readingOrder="0" shrinkToFit="0" vertical="top" wrapText="0"/>
    </xf>
    <xf borderId="29" fillId="4" fontId="11" numFmtId="1" xfId="0" applyAlignment="1" applyBorder="1" applyFont="1" applyNumberFormat="1">
      <alignment horizontal="left" readingOrder="0" shrinkToFit="0" vertical="top" wrapText="0"/>
    </xf>
    <xf borderId="30" fillId="7" fontId="11" numFmtId="0" xfId="0" applyAlignment="1" applyBorder="1" applyFont="1">
      <alignment horizontal="left" readingOrder="0" shrinkToFit="0" vertical="top" wrapText="0"/>
    </xf>
    <xf borderId="31" fillId="7" fontId="11" numFmtId="0" xfId="0" applyAlignment="1" applyBorder="1" applyFont="1">
      <alignment horizontal="left" readingOrder="0" shrinkToFit="0" vertical="top" wrapText="0"/>
    </xf>
    <xf borderId="20" fillId="7" fontId="11" numFmtId="0" xfId="0" applyAlignment="1" applyBorder="1" applyFont="1">
      <alignment horizontal="left" readingOrder="0" shrinkToFit="0" vertical="top" wrapText="0"/>
    </xf>
    <xf borderId="20" fillId="8" fontId="11" numFmtId="0" xfId="0" applyAlignment="1" applyBorder="1" applyFont="1">
      <alignment horizontal="left" readingOrder="0" shrinkToFit="0" vertical="top" wrapText="0"/>
    </xf>
    <xf borderId="26" fillId="4" fontId="11" numFmtId="1" xfId="0" applyAlignment="1" applyBorder="1" applyFont="1" applyNumberFormat="1">
      <alignment horizontal="left" readingOrder="0" shrinkToFit="0" vertical="top" wrapText="0"/>
    </xf>
    <xf borderId="27" fillId="4" fontId="11" numFmtId="1" xfId="0" applyAlignment="1" applyBorder="1" applyFont="1" applyNumberFormat="1">
      <alignment horizontal="left" readingOrder="0" shrinkToFit="0" vertical="top" wrapText="0"/>
    </xf>
    <xf borderId="25" fillId="7" fontId="11" numFmtId="0" xfId="0" applyAlignment="1" applyBorder="1" applyFont="1">
      <alignment horizontal="left" readingOrder="0" shrinkToFit="0" vertical="top" wrapText="0"/>
    </xf>
    <xf borderId="26" fillId="7" fontId="11" numFmtId="0" xfId="0" applyAlignment="1" applyBorder="1" applyFont="1">
      <alignment horizontal="left" readingOrder="0" shrinkToFit="0" vertical="top" wrapText="0"/>
    </xf>
    <xf borderId="25" fillId="8" fontId="11" numFmtId="0" xfId="0" applyAlignment="1" applyBorder="1" applyFont="1">
      <alignment horizontal="left" readingOrder="0" shrinkToFit="0" vertical="top" wrapText="0"/>
    </xf>
    <xf borderId="34" fillId="7" fontId="10" numFmtId="0" xfId="0" applyAlignment="1" applyBorder="1" applyFont="1">
      <alignment horizontal="left" shrinkToFit="0" vertical="center" wrapText="0"/>
    </xf>
    <xf borderId="35" fillId="11" fontId="10" numFmtId="0" xfId="0" applyAlignment="1" applyBorder="1" applyFont="1">
      <alignment horizontal="left" shrinkToFit="0" vertical="center" wrapText="1"/>
    </xf>
    <xf borderId="36" fillId="14" fontId="10" numFmtId="0" xfId="0" applyAlignment="1" applyBorder="1" applyFont="1">
      <alignment horizontal="left" shrinkToFit="0" vertical="center" wrapText="1"/>
    </xf>
    <xf borderId="36" fillId="15" fontId="2" numFmtId="1" xfId="0" applyAlignment="1" applyBorder="1" applyFont="1" applyNumberFormat="1">
      <alignment horizontal="left" shrinkToFit="0" vertical="center" wrapText="1"/>
    </xf>
    <xf borderId="17" fillId="4" fontId="11" numFmtId="1" xfId="0" applyAlignment="1" applyBorder="1" applyFont="1" applyNumberFormat="1">
      <alignment horizontal="left" readingOrder="0" shrinkToFit="0" vertical="center" wrapText="1"/>
    </xf>
    <xf borderId="37" fillId="7" fontId="11" numFmtId="0" xfId="0" applyAlignment="1" applyBorder="1" applyFont="1">
      <alignment horizontal="center" readingOrder="0" shrinkToFit="0" vertical="center" wrapText="1"/>
    </xf>
    <xf borderId="17" fillId="7" fontId="11" numFmtId="0" xfId="0" applyAlignment="1" applyBorder="1" applyFont="1">
      <alignment horizontal="left" readingOrder="0" shrinkToFit="0" vertical="center" wrapText="1"/>
    </xf>
    <xf borderId="17" fillId="8" fontId="11" numFmtId="0" xfId="0" applyAlignment="1" applyBorder="1" applyFont="1">
      <alignment horizontal="left" readingOrder="0" shrinkToFit="0" vertical="center" wrapText="1"/>
    </xf>
    <xf borderId="17" fillId="0" fontId="10" numFmtId="0" xfId="0" applyAlignment="1" applyBorder="1" applyFont="1">
      <alignment horizontal="left" readingOrder="0" shrinkToFit="0" vertical="center" wrapText="1"/>
    </xf>
    <xf borderId="36" fillId="0" fontId="10" numFmtId="165" xfId="0" applyAlignment="1" applyBorder="1" applyFont="1" applyNumberFormat="1">
      <alignment horizontal="left" shrinkToFit="0" vertical="center" wrapText="1"/>
    </xf>
    <xf borderId="36" fillId="0" fontId="10" numFmtId="4" xfId="0" applyAlignment="1" applyBorder="1" applyFont="1" applyNumberFormat="1">
      <alignment horizontal="left" shrinkToFit="0" vertical="center" wrapText="1"/>
    </xf>
    <xf borderId="38" fillId="0" fontId="10" numFmtId="165" xfId="0" applyAlignment="1" applyBorder="1" applyFont="1" applyNumberFormat="1">
      <alignment horizontal="left" shrinkToFit="0" vertical="center" wrapText="1"/>
    </xf>
    <xf borderId="39" fillId="7" fontId="10" numFmtId="0" xfId="0" applyAlignment="1" applyBorder="1" applyFont="1">
      <alignment horizontal="left" shrinkToFit="0" vertical="center" wrapText="0"/>
    </xf>
    <xf borderId="40" fillId="0" fontId="5" numFmtId="0" xfId="0" applyBorder="1" applyFont="1"/>
    <xf borderId="41" fillId="14" fontId="10" numFmtId="0" xfId="0" applyAlignment="1" applyBorder="1" applyFont="1">
      <alignment horizontal="left" shrinkToFit="0" vertical="center" wrapText="1"/>
    </xf>
    <xf borderId="41" fillId="15" fontId="2" numFmtId="1" xfId="0" applyAlignment="1" applyBorder="1" applyFont="1" applyNumberFormat="1">
      <alignment horizontal="left" shrinkToFit="0" vertical="center" wrapText="1"/>
    </xf>
    <xf borderId="9" fillId="7" fontId="11" numFmtId="0" xfId="0" applyAlignment="1" applyBorder="1" applyFont="1">
      <alignment horizontal="center" readingOrder="0" shrinkToFit="0" vertical="center" wrapText="1"/>
    </xf>
    <xf borderId="0" fillId="7" fontId="11" numFmtId="0" xfId="0" applyAlignment="1" applyFont="1">
      <alignment horizontal="left" readingOrder="0" shrinkToFit="0" vertical="center" wrapText="1"/>
    </xf>
    <xf borderId="0" fillId="8" fontId="11" numFmtId="0" xfId="0" applyAlignment="1" applyFont="1">
      <alignment horizontal="left" readingOrder="0" shrinkToFit="0" vertical="center" wrapText="1"/>
    </xf>
    <xf borderId="0" fillId="0" fontId="10" numFmtId="0" xfId="0" applyAlignment="1" applyFont="1">
      <alignment horizontal="left" readingOrder="0" shrinkToFit="0" vertical="center" wrapText="1"/>
    </xf>
    <xf borderId="41" fillId="0" fontId="10" numFmtId="165" xfId="0" applyAlignment="1" applyBorder="1" applyFont="1" applyNumberFormat="1">
      <alignment horizontal="left" shrinkToFit="0" vertical="center" wrapText="1"/>
    </xf>
    <xf borderId="41" fillId="0" fontId="10" numFmtId="4" xfId="0" applyAlignment="1" applyBorder="1" applyFont="1" applyNumberFormat="1">
      <alignment horizontal="left" shrinkToFit="0" vertical="center" wrapText="1"/>
    </xf>
    <xf borderId="42" fillId="0" fontId="10" numFmtId="165" xfId="0" applyAlignment="1" applyBorder="1" applyFont="1" applyNumberFormat="1">
      <alignment horizontal="left" shrinkToFit="0" vertical="center" wrapText="1"/>
    </xf>
    <xf borderId="43" fillId="7" fontId="10" numFmtId="0" xfId="0" applyAlignment="1" applyBorder="1" applyFont="1">
      <alignment horizontal="left" shrinkToFit="0" vertical="center" wrapText="0"/>
    </xf>
    <xf borderId="44" fillId="0" fontId="5" numFmtId="0" xfId="0" applyBorder="1" applyFont="1"/>
    <xf borderId="45" fillId="14" fontId="10" numFmtId="0" xfId="0" applyAlignment="1" applyBorder="1" applyFont="1">
      <alignment horizontal="left" shrinkToFit="0" vertical="center" wrapText="1"/>
    </xf>
    <xf borderId="45" fillId="15" fontId="2" numFmtId="1" xfId="0" applyAlignment="1" applyBorder="1" applyFont="1" applyNumberFormat="1">
      <alignment horizontal="left" shrinkToFit="0" vertical="center" wrapText="1"/>
    </xf>
    <xf borderId="26" fillId="4" fontId="11" numFmtId="1" xfId="0" applyAlignment="1" applyBorder="1" applyFont="1" applyNumberFormat="1">
      <alignment horizontal="left" readingOrder="0" shrinkToFit="0" vertical="center" wrapText="1"/>
    </xf>
    <xf borderId="26" fillId="8" fontId="11" numFmtId="0" xfId="0" applyAlignment="1" applyBorder="1" applyFont="1">
      <alignment horizontal="left" readingOrder="0" shrinkToFit="0" vertical="center" wrapText="1"/>
    </xf>
    <xf borderId="26" fillId="0" fontId="10" numFmtId="0" xfId="0" applyAlignment="1" applyBorder="1" applyFont="1">
      <alignment horizontal="left" readingOrder="0" shrinkToFit="0" vertical="center" wrapText="1"/>
    </xf>
    <xf borderId="45" fillId="0" fontId="10" numFmtId="165" xfId="0" applyAlignment="1" applyBorder="1" applyFont="1" applyNumberFormat="1">
      <alignment horizontal="left" shrinkToFit="0" vertical="center" wrapText="1"/>
    </xf>
    <xf borderId="45" fillId="0" fontId="10" numFmtId="4" xfId="0" applyAlignment="1" applyBorder="1" applyFont="1" applyNumberFormat="1">
      <alignment horizontal="left" shrinkToFit="0" vertical="center" wrapText="1"/>
    </xf>
    <xf borderId="46" fillId="0" fontId="10" numFmtId="165" xfId="0" applyAlignment="1" applyBorder="1" applyFont="1" applyNumberFormat="1">
      <alignment horizontal="left" shrinkToFit="0" vertical="center" wrapText="1"/>
    </xf>
    <xf borderId="0" fillId="13" fontId="14" numFmtId="0" xfId="0" applyAlignment="1" applyFont="1">
      <alignment horizontal="left" readingOrder="0" shrinkToFit="0" vertical="center" wrapText="1"/>
    </xf>
    <xf borderId="47" fillId="13" fontId="14" numFmtId="0" xfId="0" applyAlignment="1" applyBorder="1" applyFont="1">
      <alignment horizontal="left" readingOrder="0" shrinkToFit="0" vertical="center" wrapText="0"/>
    </xf>
    <xf borderId="0" fillId="13" fontId="14" numFmtId="0" xfId="0" applyAlignment="1" applyFont="1">
      <alignment horizontal="center" readingOrder="0" shrinkToFit="0" vertical="center" wrapText="1"/>
    </xf>
    <xf borderId="19" fillId="13" fontId="14" numFmtId="0" xfId="0" applyAlignment="1" applyBorder="1" applyFont="1">
      <alignment horizontal="left" readingOrder="0" shrinkToFit="0" vertical="center" wrapText="1"/>
    </xf>
    <xf borderId="19" fillId="12" fontId="10" numFmtId="0" xfId="0" applyAlignment="1" applyBorder="1" applyFont="1">
      <alignment horizontal="left" shrinkToFit="0" vertical="center" wrapText="0"/>
    </xf>
    <xf borderId="19" fillId="12" fontId="10" numFmtId="0" xfId="0" applyAlignment="1" applyBorder="1" applyFont="1">
      <alignment horizontal="left" shrinkToFit="0" vertical="center" wrapText="1"/>
    </xf>
    <xf borderId="19" fillId="12" fontId="10" numFmtId="0" xfId="0" applyAlignment="1" applyBorder="1" applyFont="1">
      <alignment horizontal="center" shrinkToFit="0" vertical="center" wrapText="1"/>
    </xf>
    <xf borderId="0" fillId="12" fontId="2" numFmtId="1" xfId="0" applyAlignment="1" applyFont="1" applyNumberFormat="1">
      <alignment horizontal="left" shrinkToFit="0" vertical="center" wrapText="1"/>
    </xf>
    <xf borderId="19" fillId="12" fontId="11" numFmtId="0" xfId="0" applyAlignment="1" applyBorder="1" applyFont="1">
      <alignment horizontal="left" readingOrder="0" shrinkToFit="0" vertical="center" wrapText="0"/>
    </xf>
    <xf borderId="0" fillId="12" fontId="11" numFmtId="0" xfId="0" applyAlignment="1" applyFont="1">
      <alignment horizontal="left" readingOrder="0" shrinkToFit="0" vertical="center" wrapText="0"/>
    </xf>
    <xf borderId="9" fillId="12" fontId="11" numFmtId="0" xfId="0" applyAlignment="1" applyBorder="1" applyFont="1">
      <alignment horizontal="center" readingOrder="0" shrinkToFit="0" vertical="center" wrapText="0"/>
    </xf>
    <xf borderId="19" fillId="12" fontId="10" numFmtId="0" xfId="0" applyAlignment="1" applyBorder="1" applyFont="1">
      <alignment horizontal="left" shrinkToFit="0" vertical="center" wrapText="1"/>
    </xf>
    <xf borderId="19" fillId="12" fontId="10" numFmtId="165" xfId="0" applyAlignment="1" applyBorder="1" applyFont="1" applyNumberFormat="1">
      <alignment horizontal="left" shrinkToFit="0" vertical="center" wrapText="1"/>
    </xf>
    <xf borderId="48" fillId="4" fontId="11" numFmtId="1" xfId="0" applyAlignment="1" applyBorder="1" applyFont="1" applyNumberFormat="1">
      <alignment horizontal="left" readingOrder="0" shrinkToFit="0" vertical="center" wrapText="0"/>
    </xf>
    <xf borderId="49" fillId="7" fontId="11" numFmtId="0" xfId="0" applyAlignment="1" applyBorder="1" applyFont="1">
      <alignment horizontal="left" readingOrder="0" shrinkToFit="0" vertical="center" wrapText="0"/>
    </xf>
    <xf borderId="50" fillId="7" fontId="11" numFmtId="0" xfId="0" applyAlignment="1" applyBorder="1" applyFont="1">
      <alignment horizontal="left" readingOrder="0" shrinkToFit="0" vertical="center" wrapText="0"/>
    </xf>
    <xf borderId="51" fillId="4" fontId="11" numFmtId="1" xfId="0" applyAlignment="1" applyBorder="1" applyFont="1" applyNumberFormat="1">
      <alignment horizontal="left" readingOrder="0" shrinkToFit="0" vertical="center" wrapText="0"/>
    </xf>
    <xf borderId="52" fillId="7" fontId="11" numFmtId="0" xfId="0" applyAlignment="1" applyBorder="1" applyFont="1">
      <alignment horizontal="left" readingOrder="0" shrinkToFit="0" vertical="center" wrapText="0"/>
    </xf>
    <xf borderId="53" fillId="7" fontId="11" numFmtId="0" xfId="0" applyAlignment="1" applyBorder="1" applyFont="1">
      <alignment horizontal="left" readingOrder="0" shrinkToFit="0" vertical="center" wrapText="0"/>
    </xf>
    <xf borderId="22" fillId="4" fontId="11" numFmtId="1" xfId="0" applyAlignment="1" applyBorder="1" applyFont="1" applyNumberFormat="1">
      <alignment horizontal="left" readingOrder="0" shrinkToFit="0" vertical="center" wrapText="0"/>
    </xf>
    <xf borderId="21" fillId="7" fontId="11" numFmtId="0" xfId="0" applyAlignment="1" applyBorder="1" applyFont="1">
      <alignment horizontal="left" readingOrder="0" shrinkToFit="0" vertical="center" wrapText="0"/>
    </xf>
    <xf borderId="41" fillId="15" fontId="2" numFmtId="1" xfId="0" applyAlignment="1" applyBorder="1" applyFont="1" applyNumberFormat="1">
      <alignment horizontal="left" readingOrder="0" shrinkToFit="0" vertical="center" wrapText="1"/>
    </xf>
    <xf borderId="19" fillId="12" fontId="10" numFmtId="0" xfId="0" applyAlignment="1" applyBorder="1" applyFont="1">
      <alignment horizontal="center" readingOrder="0" shrinkToFit="0" vertical="center" wrapText="1"/>
    </xf>
    <xf borderId="19" fillId="12" fontId="12" numFmtId="3" xfId="0" applyAlignment="1" applyBorder="1" applyFont="1" applyNumberFormat="1">
      <alignment horizontal="left" shrinkToFit="0" vertical="center" wrapText="1"/>
    </xf>
    <xf borderId="19" fillId="4" fontId="11" numFmtId="1" xfId="0" applyAlignment="1" applyBorder="1" applyFont="1" applyNumberFormat="1">
      <alignment horizontal="left" readingOrder="0" shrinkToFit="0" vertical="center" wrapText="0"/>
    </xf>
    <xf borderId="19" fillId="12" fontId="13" numFmtId="165" xfId="0" applyAlignment="1" applyBorder="1" applyFont="1" applyNumberFormat="1">
      <alignment horizontal="left" shrinkToFit="0" vertical="center" wrapText="1"/>
    </xf>
    <xf borderId="17" fillId="0" fontId="1" numFmtId="0" xfId="0" applyAlignment="1" applyBorder="1" applyFont="1">
      <alignment vertical="bottom"/>
    </xf>
    <xf borderId="26" fillId="0" fontId="1" numFmtId="0" xfId="0" applyAlignment="1" applyBorder="1" applyFont="1">
      <alignment vertical="bottom"/>
    </xf>
    <xf borderId="13" fillId="9" fontId="2" numFmtId="1" xfId="0" applyAlignment="1" applyBorder="1" applyFont="1" applyNumberFormat="1">
      <alignment horizontal="left" shrinkToFit="0" vertical="center" wrapText="1"/>
    </xf>
    <xf borderId="21" fillId="9" fontId="2" numFmtId="1" xfId="0" applyAlignment="1" applyBorder="1" applyFont="1" applyNumberFormat="1">
      <alignment horizontal="left" shrinkToFit="0" vertical="center" wrapText="1"/>
    </xf>
    <xf borderId="26" fillId="9" fontId="2" numFmtId="1" xfId="0" applyAlignment="1" applyBorder="1" applyFont="1" applyNumberFormat="1">
      <alignment horizontal="left" shrinkToFit="0" vertical="center" wrapText="1"/>
    </xf>
    <xf borderId="19" fillId="7" fontId="11" numFmtId="0" xfId="0" applyAlignment="1" applyBorder="1" applyFont="1">
      <alignment horizontal="left" readingOrder="0" shrinkToFit="0" vertical="center" wrapText="1"/>
    </xf>
    <xf borderId="26" fillId="7" fontId="11" numFmtId="0" xfId="0" applyAlignment="1" applyBorder="1" applyFont="1">
      <alignment horizontal="left" shrinkToFit="0" vertical="center" wrapText="1"/>
    </xf>
    <xf borderId="28" fillId="7" fontId="11" numFmtId="0" xfId="0" applyAlignment="1" applyBorder="1" applyFont="1">
      <alignment horizontal="center" shrinkToFit="0" vertical="center" wrapText="1"/>
    </xf>
    <xf borderId="25" fillId="7" fontId="11" numFmtId="0" xfId="0" applyAlignment="1" applyBorder="1" applyFont="1">
      <alignment horizontal="left" shrinkToFit="0" vertical="center" wrapText="1"/>
    </xf>
    <xf borderId="25" fillId="8" fontId="11" numFmtId="0" xfId="0" applyAlignment="1" applyBorder="1" applyFont="1">
      <alignment horizontal="left" shrinkToFit="0" vertical="center" wrapText="1"/>
    </xf>
    <xf borderId="19" fillId="0" fontId="10" numFmtId="165" xfId="0" applyAlignment="1" applyBorder="1" applyFont="1" applyNumberFormat="1">
      <alignment horizontal="left" shrinkToFit="0" vertical="center" wrapText="1"/>
    </xf>
    <xf borderId="0" fillId="0" fontId="10" numFmtId="4" xfId="0" applyAlignment="1" applyFont="1" applyNumberFormat="1">
      <alignment horizontal="left" shrinkToFit="0" vertical="center" wrapText="1"/>
    </xf>
    <xf borderId="54" fillId="0" fontId="10" numFmtId="165" xfId="0" applyAlignment="1" applyBorder="1" applyFont="1" applyNumberFormat="1">
      <alignment horizontal="left" shrinkToFit="0" vertical="center" wrapText="1"/>
    </xf>
    <xf borderId="19" fillId="11" fontId="10" numFmtId="0" xfId="0" applyAlignment="1" applyBorder="1" applyFont="1">
      <alignment horizontal="left" shrinkToFit="0" vertical="center" wrapText="1"/>
    </xf>
    <xf borderId="19" fillId="14" fontId="10" numFmtId="0" xfId="0" applyAlignment="1" applyBorder="1" applyFont="1">
      <alignment horizontal="left" shrinkToFit="0" vertical="center" wrapText="1"/>
    </xf>
    <xf borderId="32" fillId="4" fontId="11" numFmtId="1" xfId="0" applyAlignment="1" applyBorder="1" applyFont="1" applyNumberFormat="1">
      <alignment horizontal="left" readingOrder="0" shrinkToFit="0" vertical="center" wrapText="1"/>
    </xf>
    <xf borderId="19" fillId="7" fontId="11" numFmtId="0" xfId="0" applyAlignment="1" applyBorder="1" applyFont="1">
      <alignment horizontal="left" shrinkToFit="0" vertical="center" wrapText="1"/>
    </xf>
    <xf borderId="19" fillId="8" fontId="11" numFmtId="0" xfId="0" applyAlignment="1" applyBorder="1" applyFont="1">
      <alignment horizontal="left" shrinkToFit="0" vertical="center" wrapText="1"/>
    </xf>
    <xf borderId="14" fillId="0" fontId="10" numFmtId="165" xfId="0" applyAlignment="1" applyBorder="1" applyFont="1" applyNumberFormat="1">
      <alignment horizontal="left" shrinkToFit="0" vertical="center" wrapText="1"/>
    </xf>
    <xf borderId="14" fillId="0" fontId="10" numFmtId="165" xfId="0" applyAlignment="1" applyBorder="1" applyFont="1" applyNumberFormat="1">
      <alignment horizontal="left" readingOrder="0" shrinkToFit="0" vertical="center" wrapText="1"/>
    </xf>
    <xf borderId="14" fillId="0" fontId="10" numFmtId="4" xfId="0" applyAlignment="1" applyBorder="1" applyFont="1" applyNumberFormat="1">
      <alignment horizontal="left" shrinkToFit="0" vertical="center" wrapText="1"/>
    </xf>
    <xf borderId="55" fillId="0" fontId="10" numFmtId="165" xfId="0" applyAlignment="1" applyBorder="1" applyFont="1" applyNumberFormat="1">
      <alignment horizontal="left" shrinkToFit="0" vertical="center" wrapText="1"/>
    </xf>
    <xf borderId="30" fillId="0" fontId="1" numFmtId="165" xfId="0" applyAlignment="1" applyBorder="1" applyFont="1" applyNumberFormat="1">
      <alignment horizontal="left" shrinkToFit="0" vertical="center" wrapText="1"/>
    </xf>
    <xf borderId="29" fillId="0" fontId="10" numFmtId="165" xfId="0" applyAlignment="1" applyBorder="1" applyFont="1" applyNumberFormat="1">
      <alignment horizontal="left" shrinkToFit="0" vertical="center" wrapText="1"/>
    </xf>
    <xf borderId="29" fillId="0" fontId="10" numFmtId="165" xfId="0" applyAlignment="1" applyBorder="1" applyFont="1" applyNumberFormat="1">
      <alignment horizontal="left" readingOrder="0" shrinkToFit="0" vertical="center" wrapText="1"/>
    </xf>
    <xf borderId="29" fillId="0" fontId="10" numFmtId="4" xfId="0" applyAlignment="1" applyBorder="1" applyFont="1" applyNumberFormat="1">
      <alignment horizontal="left" shrinkToFit="0" vertical="center" wrapText="1"/>
    </xf>
    <xf borderId="56" fillId="0" fontId="10" numFmtId="165" xfId="0" applyAlignment="1" applyBorder="1" applyFont="1" applyNumberFormat="1">
      <alignment horizontal="left" shrinkToFit="0" vertical="center" wrapText="1"/>
    </xf>
    <xf borderId="9" fillId="7" fontId="11" numFmtId="0" xfId="0" applyAlignment="1" applyBorder="1" applyFont="1">
      <alignment horizontal="center" shrinkToFit="0" vertical="center" wrapText="1"/>
    </xf>
    <xf borderId="48" fillId="0" fontId="10" numFmtId="165" xfId="0" applyAlignment="1" applyBorder="1" applyFont="1" applyNumberFormat="1">
      <alignment horizontal="left" shrinkToFit="0" vertical="center" wrapText="1"/>
    </xf>
    <xf borderId="48" fillId="0" fontId="10" numFmtId="165" xfId="0" applyAlignment="1" applyBorder="1" applyFont="1" applyNumberFormat="1">
      <alignment horizontal="left" readingOrder="0" shrinkToFit="0" vertical="center" wrapText="1"/>
    </xf>
    <xf borderId="48" fillId="0" fontId="10" numFmtId="4" xfId="0" applyAlignment="1" applyBorder="1" applyFont="1" applyNumberFormat="1">
      <alignment horizontal="left" shrinkToFit="0" vertical="center" wrapText="1"/>
    </xf>
    <xf borderId="57" fillId="0" fontId="10" numFmtId="165" xfId="0" applyAlignment="1" applyBorder="1" applyFont="1" applyNumberFormat="1">
      <alignment horizontal="left" shrinkToFit="0" vertical="center" wrapText="1"/>
    </xf>
    <xf borderId="58" fillId="7" fontId="10" numFmtId="0" xfId="0" applyAlignment="1" applyBorder="1" applyFont="1">
      <alignment horizontal="left" readingOrder="0" shrinkToFit="0" vertical="center" wrapText="0"/>
    </xf>
    <xf borderId="11" fillId="14" fontId="10" numFmtId="0" xfId="0" applyAlignment="1" applyBorder="1" applyFont="1">
      <alignment horizontal="left" shrinkToFit="0" vertical="center" wrapText="1"/>
    </xf>
    <xf borderId="59" fillId="4" fontId="11" numFmtId="1" xfId="0" applyAlignment="1" applyBorder="1" applyFont="1" applyNumberFormat="1">
      <alignment horizontal="left" readingOrder="0" shrinkToFit="0" vertical="center" wrapText="1"/>
    </xf>
    <xf borderId="59" fillId="7" fontId="11" numFmtId="1" xfId="0" applyAlignment="1" applyBorder="1" applyFont="1" applyNumberFormat="1">
      <alignment horizontal="left" readingOrder="0" shrinkToFit="0" vertical="center" wrapText="1"/>
    </xf>
    <xf borderId="60" fillId="7" fontId="11" numFmtId="1" xfId="0" applyAlignment="1" applyBorder="1" applyFont="1" applyNumberFormat="1">
      <alignment horizontal="left" readingOrder="0" shrinkToFit="0" vertical="center" wrapText="1"/>
    </xf>
    <xf borderId="11" fillId="7" fontId="11" numFmtId="0" xfId="0" applyAlignment="1" applyBorder="1" applyFont="1">
      <alignment horizontal="left" shrinkToFit="0" vertical="center" wrapText="1"/>
    </xf>
    <xf borderId="11" fillId="8" fontId="11" numFmtId="0" xfId="0" applyAlignment="1" applyBorder="1" applyFont="1">
      <alignment horizontal="left" shrinkToFit="0" vertical="center" wrapText="1"/>
    </xf>
    <xf borderId="11" fillId="0" fontId="10" numFmtId="0" xfId="0" applyAlignment="1" applyBorder="1" applyFont="1">
      <alignment horizontal="left" readingOrder="0" shrinkToFit="0" vertical="center" wrapText="1"/>
    </xf>
    <xf borderId="22" fillId="0" fontId="10" numFmtId="165" xfId="0" applyAlignment="1" applyBorder="1" applyFont="1" applyNumberFormat="1">
      <alignment horizontal="left" shrinkToFit="0" vertical="center" wrapText="1"/>
    </xf>
    <xf borderId="22" fillId="0" fontId="10" numFmtId="165" xfId="0" applyAlignment="1" applyBorder="1" applyFont="1" applyNumberFormat="1">
      <alignment horizontal="left" readingOrder="0" shrinkToFit="0" vertical="center" wrapText="1"/>
    </xf>
    <xf borderId="22" fillId="0" fontId="10" numFmtId="4" xfId="0" applyAlignment="1" applyBorder="1" applyFont="1" applyNumberFormat="1">
      <alignment horizontal="left" shrinkToFit="0" vertical="center" wrapText="1"/>
    </xf>
    <xf borderId="61" fillId="0" fontId="10" numFmtId="165" xfId="0" applyAlignment="1" applyBorder="1" applyFont="1" applyNumberFormat="1">
      <alignment horizontal="left" shrinkToFit="0" vertical="center" wrapText="1"/>
    </xf>
    <xf borderId="17" fillId="0" fontId="9" numFmtId="0" xfId="0" applyBorder="1" applyFont="1"/>
    <xf borderId="3" fillId="0" fontId="9" numFmtId="0" xfId="0" applyBorder="1" applyFont="1"/>
    <xf borderId="62" fillId="7" fontId="10" numFmtId="0" xfId="0" applyAlignment="1" applyBorder="1" applyFont="1">
      <alignment horizontal="left" readingOrder="0" shrinkToFit="0" vertical="center" wrapText="0"/>
    </xf>
    <xf borderId="32" fillId="7" fontId="11" numFmtId="1" xfId="0" applyAlignment="1" applyBorder="1" applyFont="1" applyNumberFormat="1">
      <alignment horizontal="left" readingOrder="0" shrinkToFit="0" vertical="center" wrapText="1"/>
    </xf>
    <xf borderId="47" fillId="7" fontId="11" numFmtId="1" xfId="0" applyAlignment="1" applyBorder="1" applyFont="1" applyNumberFormat="1">
      <alignment horizontal="left" readingOrder="0" shrinkToFit="0" vertical="center" wrapText="1"/>
    </xf>
    <xf borderId="54" fillId="0" fontId="9" numFmtId="0" xfId="0" applyBorder="1" applyFont="1"/>
    <xf borderId="19" fillId="14" fontId="3" numFmtId="0" xfId="0" applyAlignment="1" applyBorder="1" applyFont="1">
      <alignment horizontal="left" readingOrder="0" shrinkToFit="0" vertical="center" wrapText="1"/>
    </xf>
    <xf borderId="27" fillId="7" fontId="11" numFmtId="1" xfId="0" applyAlignment="1" applyBorder="1" applyFont="1" applyNumberFormat="1">
      <alignment horizontal="left" readingOrder="0" shrinkToFit="0" vertical="center" wrapText="1"/>
    </xf>
    <xf borderId="63" fillId="7" fontId="11" numFmtId="1" xfId="0" applyAlignment="1" applyBorder="1" applyFont="1" applyNumberFormat="1">
      <alignment horizontal="left" readingOrder="0" shrinkToFit="0" vertical="center" wrapText="1"/>
    </xf>
    <xf borderId="26" fillId="0" fontId="9" numFmtId="0" xfId="0" applyBorder="1" applyFont="1"/>
    <xf borderId="7" fillId="0" fontId="9" numFmtId="0" xfId="0" applyBorder="1" applyFont="1"/>
    <xf borderId="11" fillId="11" fontId="10" numFmtId="0" xfId="0" applyAlignment="1" applyBorder="1" applyFont="1">
      <alignment horizontal="left" readingOrder="0" shrinkToFit="0" vertical="center" wrapText="1"/>
    </xf>
    <xf borderId="17" fillId="4" fontId="11" numFmtId="1" xfId="0" applyAlignment="1" applyBorder="1" applyFont="1" applyNumberFormat="1">
      <alignment horizontal="left" readingOrder="0" shrinkToFit="0" vertical="center" wrapText="0"/>
    </xf>
    <xf borderId="59" fillId="4" fontId="11" numFmtId="1" xfId="0" applyAlignment="1" applyBorder="1" applyFont="1" applyNumberFormat="1">
      <alignment horizontal="left" readingOrder="0" shrinkToFit="0" vertical="center" wrapText="0"/>
    </xf>
    <xf borderId="11" fillId="7" fontId="11" numFmtId="0" xfId="0" applyAlignment="1" applyBorder="1" applyFont="1">
      <alignment horizontal="left" readingOrder="0" shrinkToFit="0" vertical="center" wrapText="0"/>
    </xf>
    <xf borderId="17" fillId="7" fontId="11" numFmtId="0" xfId="0" applyAlignment="1" applyBorder="1" applyFont="1">
      <alignment horizontal="left" readingOrder="0" shrinkToFit="0" vertical="center" wrapText="0"/>
    </xf>
    <xf borderId="37" fillId="7" fontId="11" numFmtId="0" xfId="0" applyAlignment="1" applyBorder="1" applyFont="1">
      <alignment horizontal="center" readingOrder="0" shrinkToFit="0" vertical="center" wrapText="0"/>
    </xf>
    <xf borderId="11" fillId="8" fontId="11" numFmtId="0" xfId="0" applyAlignment="1" applyBorder="1" applyFont="1">
      <alignment horizontal="left" readingOrder="0" shrinkToFit="0" vertical="center" wrapText="0"/>
    </xf>
    <xf borderId="13" fillId="7" fontId="11" numFmtId="0" xfId="0" applyAlignment="1" applyBorder="1" applyFont="1">
      <alignment horizontal="left" shrinkToFit="0" vertical="center" wrapText="1"/>
    </xf>
    <xf borderId="12" fillId="7" fontId="11" numFmtId="0" xfId="0" applyAlignment="1" applyBorder="1" applyFont="1">
      <alignment horizontal="left" shrinkToFit="0" vertical="center" wrapText="1"/>
    </xf>
    <xf borderId="12" fillId="8" fontId="11" numFmtId="0" xfId="0" applyAlignment="1" applyBorder="1" applyFont="1">
      <alignment horizontal="left" shrinkToFit="0" vertical="center" wrapText="1"/>
    </xf>
    <xf borderId="21" fillId="7" fontId="11" numFmtId="0" xfId="0" applyAlignment="1" applyBorder="1" applyFont="1">
      <alignment horizontal="left" shrinkToFit="0" vertical="center" wrapText="1"/>
    </xf>
    <xf borderId="20" fillId="7" fontId="11" numFmtId="0" xfId="0" applyAlignment="1" applyBorder="1" applyFont="1">
      <alignment horizontal="left" shrinkToFit="0" vertical="center" wrapText="1"/>
    </xf>
    <xf borderId="20" fillId="8" fontId="11" numFmtId="0" xfId="0" applyAlignment="1" applyBorder="1" applyFont="1">
      <alignment horizontal="left" shrinkToFit="0" vertical="center" wrapText="1"/>
    </xf>
    <xf borderId="19" fillId="8" fontId="11" numFmtId="0" xfId="0" applyAlignment="1" applyBorder="1" applyFont="1">
      <alignment horizontal="left" readingOrder="0" shrinkToFit="0" vertical="center" wrapText="1"/>
    </xf>
    <xf borderId="11" fillId="0" fontId="10" numFmtId="165" xfId="0" applyAlignment="1" applyBorder="1" applyFont="1" applyNumberFormat="1">
      <alignment horizontal="left" readingOrder="0" shrinkToFit="0" vertical="center" wrapText="1"/>
    </xf>
    <xf borderId="64" fillId="7" fontId="10" numFmtId="0" xfId="0" applyAlignment="1" applyBorder="1" applyFont="1">
      <alignment horizontal="left" readingOrder="0" shrinkToFit="0" vertical="center" wrapText="0"/>
    </xf>
    <xf borderId="65" fillId="7" fontId="10" numFmtId="0" xfId="0" applyAlignment="1" applyBorder="1" applyFont="1">
      <alignment horizontal="left" readingOrder="0" shrinkToFit="0" vertical="center" wrapText="0"/>
    </xf>
    <xf borderId="19" fillId="14" fontId="10" numFmtId="0" xfId="0" applyAlignment="1" applyBorder="1" applyFont="1">
      <alignment horizontal="left" readingOrder="0" shrinkToFit="0" vertical="center" wrapText="1"/>
    </xf>
    <xf borderId="66" fillId="7" fontId="10" numFmtId="0" xfId="0" applyAlignment="1" applyBorder="1" applyFont="1">
      <alignment horizontal="left" readingOrder="0" shrinkToFit="0" vertical="center" wrapText="0"/>
    </xf>
    <xf borderId="0" fillId="7" fontId="10" numFmtId="0" xfId="0" applyAlignment="1" applyFont="1">
      <alignment horizontal="left" readingOrder="0" shrinkToFit="0" vertical="center" wrapText="0"/>
    </xf>
    <xf borderId="67" fillId="7" fontId="10" numFmtId="0" xfId="0" applyAlignment="1" applyBorder="1" applyFont="1">
      <alignment horizontal="left" readingOrder="0" shrinkToFit="0" vertical="center" wrapText="0"/>
    </xf>
    <xf borderId="11" fillId="7" fontId="11" numFmtId="0" xfId="0" applyAlignment="1" applyBorder="1" applyFont="1">
      <alignment horizontal="left" readingOrder="0" shrinkToFit="0" vertical="center" wrapText="1"/>
    </xf>
    <xf borderId="11" fillId="8" fontId="11" numFmtId="0" xfId="0" applyAlignment="1" applyBorder="1" applyFont="1">
      <alignment horizontal="left" readingOrder="0" shrinkToFit="0" vertical="center" wrapText="1"/>
    </xf>
    <xf borderId="68" fillId="7" fontId="10" numFmtId="0" xfId="0" applyAlignment="1" applyBorder="1" applyFont="1">
      <alignment horizontal="left" shrinkToFit="0" vertical="center" wrapText="0"/>
    </xf>
    <xf borderId="58" fillId="11" fontId="10" numFmtId="0" xfId="0" applyAlignment="1" applyBorder="1" applyFont="1">
      <alignment horizontal="left" shrinkToFit="0" vertical="center" wrapText="1"/>
    </xf>
    <xf borderId="62" fillId="0" fontId="5" numFmtId="0" xfId="0" applyBorder="1" applyFont="1"/>
    <xf borderId="63" fillId="7" fontId="10" numFmtId="0" xfId="0" applyAlignment="1" applyBorder="1" applyFont="1">
      <alignment horizontal="left" shrinkToFit="0" vertical="center" wrapText="0"/>
    </xf>
    <xf borderId="33" fillId="0" fontId="5" numFmtId="0" xfId="0" applyBorder="1" applyFont="1"/>
    <xf borderId="0" fillId="7" fontId="10" numFmtId="0" xfId="0" applyAlignment="1" applyFont="1">
      <alignment horizontal="left" readingOrder="0" shrinkToFit="0" vertical="top" wrapText="1"/>
    </xf>
    <xf borderId="0" fillId="7" fontId="10" numFmtId="0" xfId="0" applyAlignment="1" applyFont="1">
      <alignment horizontal="left" shrinkToFit="0" vertical="top" wrapText="1"/>
    </xf>
    <xf borderId="58" fillId="7" fontId="10" numFmtId="0" xfId="0" applyAlignment="1" applyBorder="1" applyFont="1">
      <alignment horizontal="left" shrinkToFit="0" vertical="top" wrapText="0"/>
    </xf>
    <xf borderId="11" fillId="11" fontId="1" numFmtId="0" xfId="0" applyAlignment="1" applyBorder="1" applyFont="1">
      <alignment horizontal="left" shrinkToFit="0" vertical="center" wrapText="1"/>
    </xf>
    <xf borderId="11" fillId="14" fontId="1" numFmtId="0" xfId="0" applyAlignment="1" applyBorder="1" applyFont="1">
      <alignment horizontal="left" vertical="bottom"/>
    </xf>
    <xf borderId="13" fillId="15" fontId="2" numFmtId="1" xfId="0" applyAlignment="1" applyBorder="1" applyFont="1" applyNumberFormat="1">
      <alignment horizontal="left" vertical="center"/>
    </xf>
    <xf borderId="17" fillId="4" fontId="11" numFmtId="1" xfId="0" applyAlignment="1" applyBorder="1" applyFont="1" applyNumberFormat="1">
      <alignment horizontal="left" readingOrder="0" vertical="center"/>
    </xf>
    <xf borderId="59" fillId="4" fontId="11" numFmtId="1" xfId="0" applyAlignment="1" applyBorder="1" applyFont="1" applyNumberFormat="1">
      <alignment horizontal="left" readingOrder="0" vertical="center"/>
    </xf>
    <xf borderId="11" fillId="7" fontId="11" numFmtId="0" xfId="0" applyAlignment="1" applyBorder="1" applyFont="1">
      <alignment horizontal="left" readingOrder="0" vertical="center"/>
    </xf>
    <xf borderId="17" fillId="7" fontId="11" numFmtId="0" xfId="0" applyAlignment="1" applyBorder="1" applyFont="1">
      <alignment horizontal="left" readingOrder="0" vertical="center"/>
    </xf>
    <xf borderId="37" fillId="7" fontId="11" numFmtId="0" xfId="0" applyAlignment="1" applyBorder="1" applyFont="1">
      <alignment horizontal="center" readingOrder="0" vertical="center"/>
    </xf>
    <xf borderId="11" fillId="8" fontId="11" numFmtId="0" xfId="0" applyAlignment="1" applyBorder="1" applyFont="1">
      <alignment horizontal="left" readingOrder="0" vertical="center"/>
    </xf>
    <xf borderId="11" fillId="0" fontId="10" numFmtId="0" xfId="0" applyAlignment="1" applyBorder="1" applyFont="1">
      <alignment horizontal="left" readingOrder="0" vertical="center"/>
    </xf>
    <xf borderId="11" fillId="0" fontId="10" numFmtId="165" xfId="0" applyAlignment="1" applyBorder="1" applyFont="1" applyNumberFormat="1">
      <alignment horizontal="left" vertical="center"/>
    </xf>
    <xf borderId="17" fillId="0" fontId="10" numFmtId="4" xfId="0" applyAlignment="1" applyBorder="1" applyFont="1" applyNumberFormat="1">
      <alignment horizontal="left" vertical="center"/>
    </xf>
    <xf borderId="16" fillId="0" fontId="10" numFmtId="165" xfId="0" applyAlignment="1" applyBorder="1" applyFont="1" applyNumberFormat="1">
      <alignment horizontal="left" vertical="center"/>
    </xf>
    <xf borderId="17" fillId="0" fontId="1" numFmtId="165" xfId="0" applyAlignment="1" applyBorder="1" applyFont="1" applyNumberFormat="1">
      <alignment horizontal="left" vertical="center"/>
    </xf>
    <xf borderId="62" fillId="7" fontId="10" numFmtId="0" xfId="0" applyAlignment="1" applyBorder="1" applyFont="1">
      <alignment horizontal="left" shrinkToFit="0" vertical="top" wrapText="0"/>
    </xf>
    <xf borderId="19" fillId="14" fontId="1" numFmtId="0" xfId="0" applyAlignment="1" applyBorder="1" applyFont="1">
      <alignment horizontal="left" vertical="bottom"/>
    </xf>
    <xf borderId="21" fillId="15" fontId="2" numFmtId="1" xfId="0" applyAlignment="1" applyBorder="1" applyFont="1" applyNumberFormat="1">
      <alignment horizontal="left" vertical="center"/>
    </xf>
    <xf borderId="0" fillId="4" fontId="11" numFmtId="1" xfId="0" applyAlignment="1" applyFont="1" applyNumberFormat="1">
      <alignment horizontal="left" readingOrder="0" vertical="center"/>
    </xf>
    <xf borderId="32" fillId="4" fontId="11" numFmtId="1" xfId="0" applyAlignment="1" applyBorder="1" applyFont="1" applyNumberFormat="1">
      <alignment horizontal="left" readingOrder="0" vertical="center"/>
    </xf>
    <xf borderId="19" fillId="7" fontId="11" numFmtId="0" xfId="0" applyAlignment="1" applyBorder="1" applyFont="1">
      <alignment horizontal="left" readingOrder="0" vertical="center"/>
    </xf>
    <xf borderId="0" fillId="7" fontId="11" numFmtId="0" xfId="0" applyAlignment="1" applyFont="1">
      <alignment horizontal="left" readingOrder="0" vertical="center"/>
    </xf>
    <xf borderId="9" fillId="7" fontId="11" numFmtId="0" xfId="0" applyAlignment="1" applyBorder="1" applyFont="1">
      <alignment horizontal="center" readingOrder="0" vertical="center"/>
    </xf>
    <xf borderId="19" fillId="8" fontId="11" numFmtId="0" xfId="0" applyAlignment="1" applyBorder="1" applyFont="1">
      <alignment horizontal="left" readingOrder="0" vertical="center"/>
    </xf>
    <xf borderId="19" fillId="0" fontId="10" numFmtId="0" xfId="0" applyAlignment="1" applyBorder="1" applyFont="1">
      <alignment horizontal="left" readingOrder="0" vertical="center"/>
    </xf>
    <xf borderId="19" fillId="0" fontId="10" numFmtId="165" xfId="0" applyAlignment="1" applyBorder="1" applyFont="1" applyNumberFormat="1">
      <alignment horizontal="left" vertical="center"/>
    </xf>
    <xf borderId="0" fillId="0" fontId="10" numFmtId="4" xfId="0" applyAlignment="1" applyFont="1" applyNumberFormat="1">
      <alignment horizontal="left" vertical="center"/>
    </xf>
    <xf borderId="24" fillId="0" fontId="10" numFmtId="165" xfId="0" applyAlignment="1" applyBorder="1" applyFont="1" applyNumberFormat="1">
      <alignment horizontal="left" vertical="center"/>
    </xf>
    <xf borderId="0" fillId="0" fontId="1" numFmtId="165" xfId="0" applyAlignment="1" applyFont="1" applyNumberFormat="1">
      <alignment horizontal="left" vertical="center"/>
    </xf>
    <xf borderId="33" fillId="7" fontId="10" numFmtId="0" xfId="0" applyAlignment="1" applyBorder="1" applyFont="1">
      <alignment horizontal="left" shrinkToFit="0" vertical="top" wrapText="0"/>
    </xf>
    <xf borderId="25" fillId="14" fontId="1" numFmtId="0" xfId="0" applyAlignment="1" applyBorder="1" applyFont="1">
      <alignment horizontal="left" vertical="bottom"/>
    </xf>
    <xf borderId="26" fillId="15" fontId="2" numFmtId="1" xfId="0" applyAlignment="1" applyBorder="1" applyFont="1" applyNumberFormat="1">
      <alignment horizontal="left" vertical="center"/>
    </xf>
    <xf borderId="26" fillId="4" fontId="11" numFmtId="1" xfId="0" applyAlignment="1" applyBorder="1" applyFont="1" applyNumberFormat="1">
      <alignment horizontal="left" readingOrder="0" vertical="center"/>
    </xf>
    <xf borderId="27" fillId="4" fontId="11" numFmtId="1" xfId="0" applyAlignment="1" applyBorder="1" applyFont="1" applyNumberFormat="1">
      <alignment horizontal="left" readingOrder="0" vertical="center"/>
    </xf>
    <xf borderId="25" fillId="7" fontId="11" numFmtId="0" xfId="0" applyAlignment="1" applyBorder="1" applyFont="1">
      <alignment horizontal="left" readingOrder="0" vertical="center"/>
    </xf>
    <xf borderId="26" fillId="7" fontId="11" numFmtId="0" xfId="0" applyAlignment="1" applyBorder="1" applyFont="1">
      <alignment horizontal="left" readingOrder="0" vertical="center"/>
    </xf>
    <xf borderId="28" fillId="7" fontId="11" numFmtId="0" xfId="0" applyAlignment="1" applyBorder="1" applyFont="1">
      <alignment horizontal="center" readingOrder="0" vertical="center"/>
    </xf>
    <xf borderId="25" fillId="8" fontId="11" numFmtId="0" xfId="0" applyAlignment="1" applyBorder="1" applyFont="1">
      <alignment horizontal="left" readingOrder="0" vertical="center"/>
    </xf>
    <xf borderId="25" fillId="0" fontId="10" numFmtId="0" xfId="0" applyAlignment="1" applyBorder="1" applyFont="1">
      <alignment horizontal="left" readingOrder="0" vertical="center"/>
    </xf>
    <xf borderId="25" fillId="0" fontId="10" numFmtId="165" xfId="0" applyAlignment="1" applyBorder="1" applyFont="1" applyNumberFormat="1">
      <alignment horizontal="left" vertical="center"/>
    </xf>
    <xf borderId="26" fillId="0" fontId="10" numFmtId="4" xfId="0" applyAlignment="1" applyBorder="1" applyFont="1" applyNumberFormat="1">
      <alignment horizontal="left" vertical="center"/>
    </xf>
    <xf borderId="7" fillId="0" fontId="10" numFmtId="165" xfId="0" applyAlignment="1" applyBorder="1" applyFont="1" applyNumberFormat="1">
      <alignment horizontal="left" vertical="center"/>
    </xf>
    <xf borderId="26" fillId="0" fontId="1" numFmtId="165" xfId="0" applyAlignment="1" applyBorder="1" applyFont="1" applyNumberFormat="1">
      <alignment horizontal="left" vertical="center"/>
    </xf>
    <xf borderId="0" fillId="0" fontId="1" numFmtId="0" xfId="0" applyAlignment="1" applyFont="1">
      <alignment horizontal="center" vertical="bottom"/>
    </xf>
    <xf borderId="0" fillId="12" fontId="10" numFmtId="0" xfId="0" applyAlignment="1" applyFont="1">
      <alignment horizontal="left" shrinkToFit="0" vertical="top" wrapText="1"/>
    </xf>
    <xf borderId="19" fillId="12" fontId="10" numFmtId="0" xfId="0" applyAlignment="1" applyBorder="1" applyFont="1">
      <alignment horizontal="left" shrinkToFit="0" vertical="top" wrapText="0"/>
    </xf>
    <xf borderId="19" fillId="12" fontId="10" numFmtId="0" xfId="0" applyAlignment="1" applyBorder="1" applyFont="1">
      <alignment horizontal="left" shrinkToFit="0" vertical="bottom" wrapText="1"/>
    </xf>
    <xf borderId="0" fillId="12" fontId="11" numFmtId="0" xfId="0" applyAlignment="1" applyFont="1">
      <alignment horizontal="left" readingOrder="0" vertical="center"/>
    </xf>
    <xf borderId="9" fillId="12" fontId="11" numFmtId="0" xfId="0" applyAlignment="1" applyBorder="1" applyFont="1">
      <alignment horizontal="center" readingOrder="0" vertical="center"/>
    </xf>
    <xf borderId="19" fillId="12" fontId="11" numFmtId="0" xfId="0" applyAlignment="1" applyBorder="1" applyFont="1">
      <alignment horizontal="left" readingOrder="0" vertical="center"/>
    </xf>
    <xf borderId="19" fillId="12" fontId="10" numFmtId="0" xfId="0" applyAlignment="1" applyBorder="1" applyFont="1">
      <alignment horizontal="left" vertical="center"/>
    </xf>
    <xf borderId="19" fillId="12" fontId="10" numFmtId="165" xfId="0" applyAlignment="1" applyBorder="1" applyFont="1" applyNumberFormat="1">
      <alignment horizontal="left" vertical="center"/>
    </xf>
    <xf borderId="0" fillId="12" fontId="10" numFmtId="4" xfId="0" applyAlignment="1" applyFont="1" applyNumberFormat="1">
      <alignment horizontal="left" vertical="center"/>
    </xf>
    <xf borderId="0" fillId="12" fontId="13" numFmtId="165" xfId="0" applyAlignment="1" applyFont="1" applyNumberFormat="1">
      <alignment horizontal="left" vertical="center"/>
    </xf>
    <xf borderId="58" fillId="7" fontId="10" numFmtId="0" xfId="0" applyAlignment="1" applyBorder="1" applyFont="1">
      <alignment horizontal="left" readingOrder="0" shrinkToFit="0" vertical="top" wrapText="0"/>
    </xf>
    <xf borderId="11" fillId="14" fontId="10" numFmtId="0" xfId="0" applyAlignment="1" applyBorder="1" applyFont="1">
      <alignment horizontal="left" shrinkToFit="0" vertical="bottom" wrapText="1"/>
    </xf>
    <xf borderId="14" fillId="7" fontId="11" numFmtId="1" xfId="0" applyAlignment="1" applyBorder="1" applyFont="1" applyNumberFormat="1">
      <alignment horizontal="left" readingOrder="0" shrinkToFit="0" vertical="center" wrapText="0"/>
    </xf>
    <xf borderId="12" fillId="0" fontId="10" numFmtId="165" xfId="0" applyAlignment="1" applyBorder="1" applyFont="1" applyNumberFormat="1">
      <alignment horizontal="left" readingOrder="0" vertical="center"/>
    </xf>
    <xf borderId="13" fillId="0" fontId="10" numFmtId="4" xfId="0" applyAlignment="1" applyBorder="1" applyFont="1" applyNumberFormat="1">
      <alignment horizontal="left" vertical="center"/>
    </xf>
    <xf borderId="19" fillId="14" fontId="10" numFmtId="0" xfId="0" applyAlignment="1" applyBorder="1" applyFont="1">
      <alignment horizontal="left" shrinkToFit="0" vertical="bottom" wrapText="1"/>
    </xf>
    <xf borderId="29" fillId="7" fontId="11" numFmtId="1" xfId="0" applyAlignment="1" applyBorder="1" applyFont="1" applyNumberFormat="1">
      <alignment horizontal="left" readingOrder="0" shrinkToFit="0" vertical="center" wrapText="0"/>
    </xf>
    <xf borderId="20" fillId="0" fontId="10" numFmtId="165" xfId="0" applyAlignment="1" applyBorder="1" applyFont="1" applyNumberFormat="1">
      <alignment horizontal="left" readingOrder="0" vertical="center"/>
    </xf>
    <xf borderId="21" fillId="0" fontId="10" numFmtId="4" xfId="0" applyAlignment="1" applyBorder="1" applyFont="1" applyNumberFormat="1">
      <alignment horizontal="left" vertical="center"/>
    </xf>
    <xf borderId="62" fillId="7" fontId="10" numFmtId="0" xfId="0" applyAlignment="1" applyBorder="1" applyFont="1">
      <alignment horizontal="left" readingOrder="0" shrinkToFit="0" vertical="top" wrapText="0"/>
    </xf>
    <xf borderId="22" fillId="7" fontId="11" numFmtId="1" xfId="0" applyAlignment="1" applyBorder="1" applyFont="1" applyNumberFormat="1">
      <alignment horizontal="left" readingOrder="0" shrinkToFit="0" vertical="center" wrapText="0"/>
    </xf>
    <xf borderId="33" fillId="7" fontId="10" numFmtId="0" xfId="0" applyAlignment="1" applyBorder="1" applyFont="1">
      <alignment horizontal="left" readingOrder="0" shrinkToFit="0" vertical="top" wrapText="0"/>
    </xf>
    <xf borderId="25" fillId="14" fontId="10" numFmtId="0" xfId="0" applyAlignment="1" applyBorder="1" applyFont="1">
      <alignment horizontal="left" shrinkToFit="0" vertical="bottom" wrapText="1"/>
    </xf>
    <xf borderId="27" fillId="7" fontId="11" numFmtId="1" xfId="0" applyAlignment="1" applyBorder="1" applyFont="1" applyNumberFormat="1">
      <alignment horizontal="left" readingOrder="0" shrinkToFit="0" vertical="center" wrapText="0"/>
    </xf>
    <xf borderId="25" fillId="0" fontId="10" numFmtId="165" xfId="0" applyAlignment="1" applyBorder="1" applyFont="1" applyNumberFormat="1">
      <alignment horizontal="left" readingOrder="0" vertical="center"/>
    </xf>
    <xf borderId="10" fillId="7" fontId="10" numFmtId="0" xfId="0" applyAlignment="1" applyBorder="1" applyFont="1">
      <alignment horizontal="left" shrinkToFit="0" vertical="top" wrapText="0"/>
    </xf>
    <xf borderId="12" fillId="14" fontId="10" numFmtId="0" xfId="0" applyAlignment="1" applyBorder="1" applyFont="1">
      <alignment horizontal="left" shrinkToFit="0" vertical="bottom" wrapText="1"/>
    </xf>
    <xf borderId="13" fillId="7" fontId="11" numFmtId="0" xfId="0" applyAlignment="1" applyBorder="1" applyFont="1">
      <alignment horizontal="left" readingOrder="0" vertical="center"/>
    </xf>
    <xf borderId="15" fillId="7" fontId="11" numFmtId="0" xfId="0" applyAlignment="1" applyBorder="1" applyFont="1">
      <alignment horizontal="center" readingOrder="0" vertical="center"/>
    </xf>
    <xf borderId="12" fillId="7" fontId="11" numFmtId="0" xfId="0" applyAlignment="1" applyBorder="1" applyFont="1">
      <alignment horizontal="left" readingOrder="0" vertical="center"/>
    </xf>
    <xf borderId="12" fillId="8" fontId="11" numFmtId="0" xfId="0" applyAlignment="1" applyBorder="1" applyFont="1">
      <alignment horizontal="left" readingOrder="0" vertical="center"/>
    </xf>
    <xf borderId="12" fillId="0" fontId="10" numFmtId="0" xfId="0" applyAlignment="1" applyBorder="1" applyFont="1">
      <alignment horizontal="left" readingOrder="0" vertical="center"/>
    </xf>
    <xf borderId="12" fillId="0" fontId="10" numFmtId="165" xfId="0" applyAlignment="1" applyBorder="1" applyFont="1" applyNumberFormat="1">
      <alignment horizontal="left" vertical="center"/>
    </xf>
    <xf borderId="18" fillId="7" fontId="10" numFmtId="0" xfId="0" applyAlignment="1" applyBorder="1" applyFont="1">
      <alignment horizontal="left" shrinkToFit="0" vertical="top" wrapText="0"/>
    </xf>
    <xf borderId="20" fillId="14" fontId="10" numFmtId="0" xfId="0" applyAlignment="1" applyBorder="1" applyFont="1">
      <alignment horizontal="left" shrinkToFit="0" vertical="bottom" wrapText="1"/>
    </xf>
    <xf borderId="20" fillId="0" fontId="10" numFmtId="0" xfId="0" applyAlignment="1" applyBorder="1" applyFont="1">
      <alignment horizontal="left" readingOrder="0" vertical="center"/>
    </xf>
    <xf borderId="20" fillId="0" fontId="10" numFmtId="165" xfId="0" applyAlignment="1" applyBorder="1" applyFont="1" applyNumberFormat="1">
      <alignment horizontal="left" vertical="center"/>
    </xf>
    <xf borderId="10" fillId="7" fontId="10" numFmtId="0" xfId="0" applyAlignment="1" applyBorder="1" applyFont="1">
      <alignment horizontal="left" readingOrder="0" shrinkToFit="0" vertical="top" wrapText="0"/>
    </xf>
    <xf borderId="13" fillId="4" fontId="11" numFmtId="1" xfId="0" applyAlignment="1" applyBorder="1" applyFont="1" applyNumberFormat="1">
      <alignment horizontal="left" readingOrder="0" vertical="center"/>
    </xf>
    <xf borderId="14" fillId="4" fontId="11" numFmtId="1" xfId="0" applyAlignment="1" applyBorder="1" applyFont="1" applyNumberFormat="1">
      <alignment horizontal="left" readingOrder="0" vertical="center"/>
    </xf>
    <xf borderId="21" fillId="4" fontId="11" numFmtId="1" xfId="0" applyAlignment="1" applyBorder="1" applyFont="1" applyNumberFormat="1">
      <alignment horizontal="left" readingOrder="0" vertical="center"/>
    </xf>
    <xf borderId="22" fillId="4" fontId="11" numFmtId="1" xfId="0" applyAlignment="1" applyBorder="1" applyFont="1" applyNumberFormat="1">
      <alignment horizontal="left" readingOrder="0" vertical="center"/>
    </xf>
    <xf borderId="20" fillId="7" fontId="11" numFmtId="0" xfId="0" applyAlignment="1" applyBorder="1" applyFont="1">
      <alignment horizontal="left" readingOrder="0" vertical="center"/>
    </xf>
    <xf borderId="21" fillId="7" fontId="11" numFmtId="0" xfId="0" applyAlignment="1" applyBorder="1" applyFont="1">
      <alignment horizontal="left" readingOrder="0" vertical="center"/>
    </xf>
    <xf borderId="23" fillId="7" fontId="11" numFmtId="0" xfId="0" applyAlignment="1" applyBorder="1" applyFont="1">
      <alignment horizontal="center" readingOrder="0" vertical="center"/>
    </xf>
    <xf borderId="20" fillId="8" fontId="11" numFmtId="0" xfId="0" applyAlignment="1" applyBorder="1" applyFont="1">
      <alignment horizontal="left" readingOrder="0" vertical="center"/>
    </xf>
    <xf borderId="14" fillId="7" fontId="11" numFmtId="1" xfId="0" applyAlignment="1" applyBorder="1" applyFont="1" applyNumberFormat="1">
      <alignment horizontal="left" readingOrder="0" vertical="center"/>
    </xf>
    <xf borderId="69" fillId="7" fontId="11" numFmtId="1" xfId="0" applyAlignment="1" applyBorder="1" applyFont="1" applyNumberFormat="1">
      <alignment horizontal="left" readingOrder="0" vertical="center"/>
    </xf>
    <xf borderId="15" fillId="7" fontId="11" numFmtId="1" xfId="0" applyAlignment="1" applyBorder="1" applyFont="1" applyNumberFormat="1">
      <alignment horizontal="center" readingOrder="0" vertical="center"/>
    </xf>
    <xf borderId="12" fillId="7" fontId="11" numFmtId="1" xfId="0" applyAlignment="1" applyBorder="1" applyFont="1" applyNumberFormat="1">
      <alignment horizontal="left" readingOrder="0" vertical="center"/>
    </xf>
    <xf borderId="12" fillId="8" fontId="11" numFmtId="1" xfId="0" applyAlignment="1" applyBorder="1" applyFont="1" applyNumberFormat="1">
      <alignment horizontal="left" readingOrder="0" vertical="center"/>
    </xf>
    <xf borderId="22" fillId="7" fontId="11" numFmtId="1" xfId="0" applyAlignment="1" applyBorder="1" applyFont="1" applyNumberFormat="1">
      <alignment horizontal="left" readingOrder="0" vertical="center"/>
    </xf>
    <xf borderId="68" fillId="7" fontId="11" numFmtId="1" xfId="0" applyAlignment="1" applyBorder="1" applyFont="1" applyNumberFormat="1">
      <alignment horizontal="left" readingOrder="0" vertical="center"/>
    </xf>
    <xf borderId="23" fillId="7" fontId="11" numFmtId="1" xfId="0" applyAlignment="1" applyBorder="1" applyFont="1" applyNumberFormat="1">
      <alignment horizontal="center" readingOrder="0" vertical="center"/>
    </xf>
    <xf borderId="20" fillId="7" fontId="11" numFmtId="1" xfId="0" applyAlignment="1" applyBorder="1" applyFont="1" applyNumberFormat="1">
      <alignment horizontal="left" readingOrder="0" vertical="center"/>
    </xf>
    <xf borderId="20" fillId="8" fontId="11" numFmtId="1" xfId="0" applyAlignment="1" applyBorder="1" applyFont="1" applyNumberFormat="1">
      <alignment horizontal="left" readingOrder="0" vertical="center"/>
    </xf>
    <xf borderId="27" fillId="7" fontId="11" numFmtId="1" xfId="0" applyAlignment="1" applyBorder="1" applyFont="1" applyNumberFormat="1">
      <alignment horizontal="left" readingOrder="0" vertical="center"/>
    </xf>
    <xf borderId="63" fillId="7" fontId="11" numFmtId="1" xfId="0" applyAlignment="1" applyBorder="1" applyFont="1" applyNumberFormat="1">
      <alignment horizontal="left" readingOrder="0" vertical="center"/>
    </xf>
    <xf borderId="28" fillId="7" fontId="11" numFmtId="1" xfId="0" applyAlignment="1" applyBorder="1" applyFont="1" applyNumberFormat="1">
      <alignment horizontal="center" readingOrder="0" vertical="center"/>
    </xf>
    <xf borderId="25" fillId="7" fontId="11" numFmtId="1" xfId="0" applyAlignment="1" applyBorder="1" applyFont="1" applyNumberFormat="1">
      <alignment horizontal="left" readingOrder="0" vertical="center"/>
    </xf>
    <xf borderId="25" fillId="8" fontId="11" numFmtId="1" xfId="0" applyAlignment="1" applyBorder="1" applyFont="1" applyNumberFormat="1">
      <alignment horizontal="left" readingOrder="0" vertical="center"/>
    </xf>
    <xf borderId="34" fillId="7" fontId="10" numFmtId="0" xfId="0" applyAlignment="1" applyBorder="1" applyFont="1">
      <alignment horizontal="left" shrinkToFit="0" vertical="top" wrapText="0"/>
    </xf>
    <xf borderId="17" fillId="11" fontId="10" numFmtId="0" xfId="0" applyAlignment="1" applyBorder="1" applyFont="1">
      <alignment horizontal="center" shrinkToFit="0" vertical="center" wrapText="1"/>
    </xf>
    <xf borderId="12" fillId="14" fontId="10" numFmtId="0" xfId="0" applyAlignment="1" applyBorder="1" applyFont="1">
      <alignment horizontal="left" readingOrder="0" vertical="bottom"/>
    </xf>
    <xf borderId="36" fillId="4" fontId="11" numFmtId="1" xfId="0" applyAlignment="1" applyBorder="1" applyFont="1" applyNumberFormat="1">
      <alignment horizontal="left" readingOrder="0" vertical="center"/>
    </xf>
    <xf borderId="36" fillId="7" fontId="11" numFmtId="0" xfId="0" applyAlignment="1" applyBorder="1" applyFont="1">
      <alignment horizontal="left" readingOrder="0" vertical="center"/>
    </xf>
    <xf borderId="70" fillId="7" fontId="11" numFmtId="0" xfId="0" applyAlignment="1" applyBorder="1" applyFont="1">
      <alignment horizontal="left" vertical="center"/>
    </xf>
    <xf borderId="9" fillId="7" fontId="11" numFmtId="0" xfId="0" applyAlignment="1" applyBorder="1" applyFont="1">
      <alignment horizontal="center" vertical="center"/>
    </xf>
    <xf borderId="0" fillId="7" fontId="11" numFmtId="0" xfId="0" applyAlignment="1" applyFont="1">
      <alignment horizontal="left" vertical="center"/>
    </xf>
    <xf borderId="0" fillId="8" fontId="11" numFmtId="0" xfId="0" applyAlignment="1" applyFont="1">
      <alignment horizontal="left" vertical="center"/>
    </xf>
    <xf borderId="36" fillId="0" fontId="10" numFmtId="165" xfId="0" applyAlignment="1" applyBorder="1" applyFont="1" applyNumberFormat="1">
      <alignment horizontal="left" vertical="center"/>
    </xf>
    <xf borderId="36" fillId="0" fontId="10" numFmtId="4" xfId="0" applyAlignment="1" applyBorder="1" applyFont="1" applyNumberFormat="1">
      <alignment horizontal="left" vertical="center"/>
    </xf>
    <xf borderId="38" fillId="0" fontId="10" numFmtId="165" xfId="0" applyAlignment="1" applyBorder="1" applyFont="1" applyNumberFormat="1">
      <alignment horizontal="left" vertical="center"/>
    </xf>
    <xf borderId="39" fillId="7" fontId="10" numFmtId="0" xfId="0" applyAlignment="1" applyBorder="1" applyFont="1">
      <alignment horizontal="left" shrinkToFit="0" vertical="top" wrapText="0"/>
    </xf>
    <xf borderId="0" fillId="14" fontId="1" numFmtId="0" xfId="0" applyAlignment="1" applyFont="1">
      <alignment horizontal="left" vertical="bottom"/>
    </xf>
    <xf borderId="41" fillId="4" fontId="11" numFmtId="1" xfId="0" applyAlignment="1" applyBorder="1" applyFont="1" applyNumberFormat="1">
      <alignment horizontal="left" readingOrder="0" vertical="center"/>
    </xf>
    <xf borderId="41" fillId="7" fontId="11" numFmtId="0" xfId="0" applyAlignment="1" applyBorder="1" applyFont="1">
      <alignment horizontal="left" readingOrder="0" vertical="center"/>
    </xf>
    <xf borderId="71" fillId="7" fontId="11" numFmtId="0" xfId="0" applyAlignment="1" applyBorder="1" applyFont="1">
      <alignment horizontal="left" readingOrder="0" vertical="center"/>
    </xf>
    <xf borderId="0" fillId="8" fontId="11" numFmtId="0" xfId="0" applyAlignment="1" applyFont="1">
      <alignment horizontal="left" readingOrder="0" vertical="center"/>
    </xf>
    <xf borderId="41" fillId="0" fontId="10" numFmtId="165" xfId="0" applyAlignment="1" applyBorder="1" applyFont="1" applyNumberFormat="1">
      <alignment horizontal="left" vertical="center"/>
    </xf>
    <xf borderId="41" fillId="0" fontId="10" numFmtId="4" xfId="0" applyAlignment="1" applyBorder="1" applyFont="1" applyNumberFormat="1">
      <alignment horizontal="left" vertical="center"/>
    </xf>
    <xf borderId="42" fillId="0" fontId="10" numFmtId="165" xfId="0" applyAlignment="1" applyBorder="1" applyFont="1" applyNumberFormat="1">
      <alignment horizontal="left" vertical="center"/>
    </xf>
    <xf borderId="71" fillId="7" fontId="11" numFmtId="0" xfId="0" applyAlignment="1" applyBorder="1" applyFont="1">
      <alignment horizontal="left" vertical="center"/>
    </xf>
    <xf borderId="43" fillId="7" fontId="10" numFmtId="0" xfId="0" applyAlignment="1" applyBorder="1" applyFont="1">
      <alignment horizontal="left" shrinkToFit="0" vertical="top" wrapText="0"/>
    </xf>
    <xf borderId="26" fillId="0" fontId="5" numFmtId="0" xfId="0" applyBorder="1" applyFont="1"/>
    <xf borderId="26" fillId="14" fontId="1" numFmtId="0" xfId="0" applyAlignment="1" applyBorder="1" applyFont="1">
      <alignment horizontal="left" vertical="bottom"/>
    </xf>
    <xf borderId="45" fillId="4" fontId="11" numFmtId="1" xfId="0" applyAlignment="1" applyBorder="1" applyFont="1" applyNumberFormat="1">
      <alignment horizontal="left" readingOrder="0" vertical="center"/>
    </xf>
    <xf borderId="45" fillId="7" fontId="11" numFmtId="0" xfId="0" applyAlignment="1" applyBorder="1" applyFont="1">
      <alignment horizontal="left" readingOrder="0" vertical="center"/>
    </xf>
    <xf borderId="72" fillId="7" fontId="11" numFmtId="0" xfId="0" applyAlignment="1" applyBorder="1" applyFont="1">
      <alignment horizontal="left" vertical="center"/>
    </xf>
    <xf borderId="45" fillId="0" fontId="10" numFmtId="165" xfId="0" applyAlignment="1" applyBorder="1" applyFont="1" applyNumberFormat="1">
      <alignment horizontal="left" vertical="center"/>
    </xf>
    <xf borderId="45" fillId="0" fontId="10" numFmtId="4" xfId="0" applyAlignment="1" applyBorder="1" applyFont="1" applyNumberFormat="1">
      <alignment horizontal="left" vertical="center"/>
    </xf>
    <xf borderId="46" fillId="0" fontId="10" numFmtId="165" xfId="0" applyAlignment="1" applyBorder="1" applyFont="1" applyNumberFormat="1">
      <alignment horizontal="left" vertical="center"/>
    </xf>
    <xf borderId="19" fillId="7" fontId="11" numFmtId="0" xfId="0" applyAlignment="1" applyBorder="1" applyFont="1">
      <alignment horizontal="left" vertical="center"/>
    </xf>
    <xf borderId="19" fillId="8" fontId="11" numFmtId="0" xfId="0" applyAlignment="1" applyBorder="1" applyFont="1">
      <alignment horizontal="left" vertical="center"/>
    </xf>
    <xf borderId="26" fillId="7" fontId="11" numFmtId="0" xfId="0" applyAlignment="1" applyBorder="1" applyFont="1">
      <alignment horizontal="left" vertical="center"/>
    </xf>
    <xf borderId="28" fillId="7" fontId="11" numFmtId="0" xfId="0" applyAlignment="1" applyBorder="1" applyFont="1">
      <alignment horizontal="center" vertical="center"/>
    </xf>
    <xf borderId="25" fillId="7" fontId="11" numFmtId="0" xfId="0" applyAlignment="1" applyBorder="1" applyFont="1">
      <alignment horizontal="left" vertical="center"/>
    </xf>
    <xf borderId="25" fillId="8" fontId="11" numFmtId="0" xfId="0" applyAlignment="1" applyBorder="1" applyFont="1">
      <alignment horizontal="left" vertical="center"/>
    </xf>
    <xf borderId="13" fillId="4" fontId="11" numFmtId="0" xfId="0" applyAlignment="1" applyBorder="1" applyFont="1">
      <alignment horizontal="left" readingOrder="0" vertical="center"/>
    </xf>
    <xf borderId="14" fillId="4" fontId="11" numFmtId="0" xfId="0" applyAlignment="1" applyBorder="1" applyFont="1">
      <alignment horizontal="left" readingOrder="0" vertical="center"/>
    </xf>
    <xf borderId="14" fillId="7" fontId="11" numFmtId="0" xfId="0" applyAlignment="1" applyBorder="1" applyFont="1">
      <alignment horizontal="left" readingOrder="0" vertical="center"/>
    </xf>
    <xf borderId="69" fillId="7" fontId="11" numFmtId="0" xfId="0" applyAlignment="1" applyBorder="1" applyFont="1">
      <alignment horizontal="left" readingOrder="0" vertical="center"/>
    </xf>
    <xf borderId="21" fillId="4" fontId="11" numFmtId="0" xfId="0" applyAlignment="1" applyBorder="1" applyFont="1">
      <alignment horizontal="left" readingOrder="0" vertical="center"/>
    </xf>
    <xf borderId="22" fillId="4" fontId="11" numFmtId="0" xfId="0" applyAlignment="1" applyBorder="1" applyFont="1">
      <alignment horizontal="left" readingOrder="0" vertical="center"/>
    </xf>
    <xf borderId="22" fillId="7" fontId="11" numFmtId="0" xfId="0" applyAlignment="1" applyBorder="1" applyFont="1">
      <alignment horizontal="left" readingOrder="0" vertical="center"/>
    </xf>
    <xf borderId="68" fillId="7" fontId="11" numFmtId="0" xfId="0" applyAlignment="1" applyBorder="1" applyFont="1">
      <alignment horizontal="left" readingOrder="0" vertical="center"/>
    </xf>
    <xf borderId="20" fillId="4" fontId="11" numFmtId="0" xfId="0" applyAlignment="1" applyBorder="1" applyFont="1">
      <alignment horizontal="left" readingOrder="0" vertical="center"/>
    </xf>
    <xf borderId="26" fillId="4" fontId="11" numFmtId="0" xfId="0" applyAlignment="1" applyBorder="1" applyFont="1">
      <alignment horizontal="left" readingOrder="0" vertical="center"/>
    </xf>
    <xf borderId="25" fillId="4" fontId="11" numFmtId="0" xfId="0" applyAlignment="1" applyBorder="1" applyFont="1">
      <alignment horizontal="left" readingOrder="0" vertical="center"/>
    </xf>
    <xf borderId="48" fillId="4" fontId="11" numFmtId="1" xfId="0" applyAlignment="1" applyBorder="1" applyFont="1" applyNumberFormat="1">
      <alignment horizontal="left" readingOrder="0" vertical="center"/>
    </xf>
    <xf borderId="48" fillId="7" fontId="11" numFmtId="0" xfId="0" applyAlignment="1" applyBorder="1" applyFont="1">
      <alignment horizontal="left" readingOrder="0" vertical="center"/>
    </xf>
    <xf borderId="73" fillId="7" fontId="11" numFmtId="0" xfId="0" applyAlignment="1" applyBorder="1" applyFont="1">
      <alignment horizontal="left" readingOrder="0" vertical="center"/>
    </xf>
    <xf borderId="74" fillId="7" fontId="10" numFmtId="0" xfId="0" applyAlignment="1" applyBorder="1" applyFont="1">
      <alignment horizontal="left" readingOrder="0" shrinkToFit="0" vertical="top" wrapText="0"/>
    </xf>
    <xf borderId="75" fillId="11" fontId="1" numFmtId="0" xfId="0" applyAlignment="1" applyBorder="1" applyFont="1">
      <alignment horizontal="left" shrinkToFit="0" vertical="center" wrapText="1"/>
    </xf>
    <xf borderId="76" fillId="14" fontId="1" numFmtId="0" xfId="0" applyAlignment="1" applyBorder="1" applyFont="1">
      <alignment horizontal="left" vertical="bottom"/>
    </xf>
    <xf borderId="76" fillId="15" fontId="2" numFmtId="1" xfId="0" applyAlignment="1" applyBorder="1" applyFont="1" applyNumberFormat="1">
      <alignment horizontal="left" vertical="center"/>
    </xf>
    <xf borderId="17" fillId="4" fontId="11" numFmtId="0" xfId="0" applyAlignment="1" applyBorder="1" applyFont="1">
      <alignment horizontal="left" readingOrder="0" vertical="center"/>
    </xf>
    <xf borderId="76" fillId="0" fontId="10" numFmtId="165" xfId="0" applyAlignment="1" applyBorder="1" applyFont="1" applyNumberFormat="1">
      <alignment horizontal="left" vertical="center"/>
    </xf>
    <xf borderId="77" fillId="0" fontId="10" numFmtId="165" xfId="0" applyAlignment="1" applyBorder="1" applyFont="1" applyNumberFormat="1">
      <alignment horizontal="left" vertical="center"/>
    </xf>
    <xf borderId="78" fillId="0" fontId="5" numFmtId="0" xfId="0" applyBorder="1" applyFont="1"/>
    <xf borderId="79" fillId="14" fontId="1" numFmtId="0" xfId="0" applyAlignment="1" applyBorder="1" applyFont="1">
      <alignment horizontal="left" vertical="bottom"/>
    </xf>
    <xf borderId="79" fillId="15" fontId="2" numFmtId="1" xfId="0" applyAlignment="1" applyBorder="1" applyFont="1" applyNumberFormat="1">
      <alignment horizontal="left" vertical="center"/>
    </xf>
    <xf borderId="0" fillId="4" fontId="11" numFmtId="0" xfId="0" applyAlignment="1" applyFont="1">
      <alignment horizontal="left" readingOrder="0" vertical="center"/>
    </xf>
    <xf borderId="79" fillId="0" fontId="10" numFmtId="165" xfId="0" applyAlignment="1" applyBorder="1" applyFont="1" applyNumberFormat="1">
      <alignment horizontal="left" vertical="center"/>
    </xf>
    <xf borderId="80" fillId="0" fontId="10" numFmtId="165" xfId="0" applyAlignment="1" applyBorder="1" applyFont="1" applyNumberFormat="1">
      <alignment horizontal="left" vertical="center"/>
    </xf>
    <xf borderId="81" fillId="0" fontId="5" numFmtId="0" xfId="0" applyBorder="1" applyFont="1"/>
    <xf borderId="82" fillId="14" fontId="1" numFmtId="0" xfId="0" applyAlignment="1" applyBorder="1" applyFont="1">
      <alignment horizontal="left" vertical="bottom"/>
    </xf>
    <xf borderId="82" fillId="15" fontId="2" numFmtId="1" xfId="0" applyAlignment="1" applyBorder="1" applyFont="1" applyNumberFormat="1">
      <alignment horizontal="left" vertical="center"/>
    </xf>
    <xf borderId="82" fillId="0" fontId="10" numFmtId="165" xfId="0" applyAlignment="1" applyBorder="1" applyFont="1" applyNumberFormat="1">
      <alignment horizontal="left" vertical="center"/>
    </xf>
    <xf borderId="83" fillId="0" fontId="10" numFmtId="165" xfId="0" applyAlignment="1" applyBorder="1" applyFont="1" applyNumberFormat="1">
      <alignment horizontal="left" vertical="center"/>
    </xf>
    <xf borderId="12" fillId="4" fontId="11" numFmtId="0" xfId="0" applyAlignment="1" applyBorder="1" applyFont="1">
      <alignment horizontal="left" readingOrder="0" vertical="center"/>
    </xf>
    <xf borderId="29" fillId="4" fontId="11" numFmtId="0" xfId="0" applyAlignment="1" applyBorder="1" applyFont="1">
      <alignment horizontal="left" readingOrder="0" vertical="center"/>
    </xf>
    <xf borderId="29" fillId="7" fontId="11" numFmtId="0" xfId="0" applyAlignment="1" applyBorder="1" applyFont="1">
      <alignment horizontal="left" readingOrder="0" vertical="center"/>
    </xf>
    <xf borderId="84" fillId="7" fontId="11" numFmtId="0" xfId="0" applyAlignment="1" applyBorder="1" applyFont="1">
      <alignment horizontal="left" readingOrder="0" vertical="center"/>
    </xf>
    <xf borderId="74" fillId="7" fontId="10" numFmtId="0" xfId="0" applyAlignment="1" applyBorder="1" applyFont="1">
      <alignment horizontal="left" shrinkToFit="0" vertical="top" wrapText="0"/>
    </xf>
    <xf borderId="85" fillId="14" fontId="1" numFmtId="0" xfId="0" applyAlignment="1" applyBorder="1" applyFont="1">
      <alignment horizontal="left" vertical="bottom"/>
    </xf>
    <xf borderId="86" fillId="7" fontId="10" numFmtId="0" xfId="0" applyAlignment="1" applyBorder="1" applyFont="1">
      <alignment horizontal="left" shrinkToFit="0" vertical="top" wrapText="0"/>
    </xf>
    <xf borderId="87" fillId="14" fontId="1" numFmtId="0" xfId="0" applyAlignment="1" applyBorder="1" applyFont="1">
      <alignment horizontal="left" vertical="bottom"/>
    </xf>
    <xf borderId="88" fillId="7" fontId="10" numFmtId="0" xfId="0" applyAlignment="1" applyBorder="1" applyFont="1">
      <alignment horizontal="left" shrinkToFit="0" vertical="top" wrapText="0"/>
    </xf>
    <xf borderId="89" fillId="14" fontId="1" numFmtId="0" xfId="0" applyAlignment="1" applyBorder="1" applyFont="1">
      <alignment horizontal="left" vertical="bottom"/>
    </xf>
    <xf borderId="27" fillId="4" fontId="11" numFmtId="0" xfId="0" applyAlignment="1" applyBorder="1" applyFont="1">
      <alignment horizontal="left" readingOrder="0" vertical="center"/>
    </xf>
    <xf borderId="27" fillId="7" fontId="11" numFmtId="0" xfId="0" applyAlignment="1" applyBorder="1" applyFont="1">
      <alignment horizontal="left" readingOrder="0" vertical="center"/>
    </xf>
    <xf borderId="63" fillId="7" fontId="11" numFmtId="0" xfId="0" applyAlignment="1" applyBorder="1" applyFont="1">
      <alignment horizontal="left" readingOrder="0" vertical="center"/>
    </xf>
    <xf borderId="21" fillId="4" fontId="11" numFmtId="0" xfId="0" applyAlignment="1" applyBorder="1" applyFont="1">
      <alignment horizontal="left" readingOrder="0" shrinkToFit="0" vertical="center" wrapText="0"/>
    </xf>
    <xf borderId="29" fillId="4" fontId="11" numFmtId="0" xfId="0" applyAlignment="1" applyBorder="1" applyFont="1">
      <alignment horizontal="left" readingOrder="0" shrinkToFit="0" vertical="center" wrapText="0"/>
    </xf>
    <xf borderId="22" fillId="4" fontId="11" numFmtId="0" xfId="0" applyAlignment="1" applyBorder="1" applyFont="1">
      <alignment horizontal="left" readingOrder="0" shrinkToFit="0" vertical="center" wrapText="0"/>
    </xf>
    <xf borderId="0" fillId="4" fontId="11" numFmtId="0" xfId="0" applyAlignment="1" applyFont="1">
      <alignment horizontal="left" readingOrder="0" shrinkToFit="0" vertical="center" wrapText="0"/>
    </xf>
    <xf borderId="0" fillId="15" fontId="2" numFmtId="1" xfId="0" applyAlignment="1" applyFont="1" applyNumberFormat="1">
      <alignment horizontal="left" vertical="center"/>
    </xf>
    <xf borderId="0" fillId="12" fontId="10" numFmtId="0" xfId="0" applyAlignment="1" applyFont="1">
      <alignment horizontal="left" shrinkToFit="0" vertical="top" wrapText="0"/>
    </xf>
    <xf borderId="0" fillId="12" fontId="10" numFmtId="0" xfId="0" applyAlignment="1" applyFont="1">
      <alignment horizontal="left" readingOrder="0" vertical="bottom"/>
    </xf>
    <xf borderId="0" fillId="12" fontId="10" numFmtId="0" xfId="0" applyAlignment="1" applyFont="1">
      <alignment horizontal="left" vertical="center"/>
    </xf>
    <xf borderId="0" fillId="12" fontId="10" numFmtId="165" xfId="0" applyAlignment="1" applyFont="1" applyNumberFormat="1">
      <alignment horizontal="left" vertical="center"/>
    </xf>
    <xf borderId="17" fillId="11" fontId="10" numFmtId="0" xfId="0" applyAlignment="1" applyBorder="1" applyFont="1">
      <alignment horizontal="left" shrinkToFit="0" vertical="center" wrapText="1"/>
    </xf>
    <xf borderId="17" fillId="14" fontId="10" numFmtId="0" xfId="0" applyAlignment="1" applyBorder="1" applyFont="1">
      <alignment horizontal="left" readingOrder="0" vertical="bottom"/>
    </xf>
    <xf borderId="36" fillId="0" fontId="10" numFmtId="0" xfId="0" applyAlignment="1" applyBorder="1" applyFont="1">
      <alignment horizontal="center" readingOrder="0" shrinkToFit="0" vertical="center" wrapText="1"/>
    </xf>
    <xf borderId="36" fillId="15" fontId="2" numFmtId="1" xfId="0" applyAlignment="1" applyBorder="1" applyFont="1" applyNumberFormat="1">
      <alignment horizontal="left" vertical="center"/>
    </xf>
    <xf borderId="70" fillId="7" fontId="11" numFmtId="0" xfId="0" applyAlignment="1" applyBorder="1" applyFont="1">
      <alignment horizontal="left" readingOrder="0" vertical="center"/>
    </xf>
    <xf borderId="90" fillId="7" fontId="11" numFmtId="0" xfId="0" applyAlignment="1" applyBorder="1" applyFont="1">
      <alignment horizontal="center" readingOrder="0" vertical="center"/>
    </xf>
    <xf borderId="91" fillId="7" fontId="11" numFmtId="0" xfId="0" applyAlignment="1" applyBorder="1" applyFont="1">
      <alignment horizontal="left" readingOrder="0" vertical="center"/>
    </xf>
    <xf borderId="36" fillId="8" fontId="11" numFmtId="0" xfId="0" applyAlignment="1" applyBorder="1" applyFont="1">
      <alignment horizontal="left" readingOrder="0" vertical="center"/>
    </xf>
    <xf borderId="36" fillId="0" fontId="10" numFmtId="0" xfId="0" applyAlignment="1" applyBorder="1" applyFont="1">
      <alignment horizontal="left" readingOrder="0" vertical="center"/>
    </xf>
    <xf borderId="41" fillId="0" fontId="10" numFmtId="0" xfId="0" applyAlignment="1" applyBorder="1" applyFont="1">
      <alignment horizontal="center" shrinkToFit="0" vertical="center" wrapText="1"/>
    </xf>
    <xf borderId="41" fillId="15" fontId="2" numFmtId="1" xfId="0" applyAlignment="1" applyBorder="1" applyFont="1" applyNumberFormat="1">
      <alignment horizontal="left" vertical="center"/>
    </xf>
    <xf borderId="92" fillId="7" fontId="11" numFmtId="0" xfId="0" applyAlignment="1" applyBorder="1" applyFont="1">
      <alignment horizontal="center" readingOrder="0" vertical="center"/>
    </xf>
    <xf borderId="93" fillId="7" fontId="11" numFmtId="0" xfId="0" applyAlignment="1" applyBorder="1" applyFont="1">
      <alignment horizontal="left" readingOrder="0" vertical="center"/>
    </xf>
    <xf borderId="41" fillId="8" fontId="11" numFmtId="0" xfId="0" applyAlignment="1" applyBorder="1" applyFont="1">
      <alignment horizontal="left" readingOrder="0" vertical="center"/>
    </xf>
    <xf borderId="41" fillId="0" fontId="10" numFmtId="0" xfId="0" applyAlignment="1" applyBorder="1" applyFont="1">
      <alignment horizontal="left" readingOrder="0" vertical="center"/>
    </xf>
    <xf borderId="41" fillId="0" fontId="10" numFmtId="0" xfId="0" applyAlignment="1" applyBorder="1" applyFont="1">
      <alignment horizontal="center" readingOrder="0" shrinkToFit="0" vertical="center" wrapText="1"/>
    </xf>
    <xf borderId="0" fillId="7" fontId="15" numFmtId="0" xfId="0" applyAlignment="1" applyFont="1">
      <alignment horizontal="left" readingOrder="0" shrinkToFit="0" vertical="top" wrapText="1"/>
    </xf>
    <xf borderId="92" fillId="7" fontId="11" numFmtId="0" xfId="0" applyAlignment="1" applyBorder="1" applyFont="1">
      <alignment horizontal="center" vertical="center"/>
    </xf>
    <xf borderId="93" fillId="7" fontId="11" numFmtId="0" xfId="0" applyAlignment="1" applyBorder="1" applyFont="1">
      <alignment horizontal="left" vertical="center"/>
    </xf>
    <xf borderId="41" fillId="7" fontId="11" numFmtId="0" xfId="0" applyAlignment="1" applyBorder="1" applyFont="1">
      <alignment horizontal="left" vertical="center"/>
    </xf>
    <xf borderId="41" fillId="8" fontId="11" numFmtId="0" xfId="0" applyAlignment="1" applyBorder="1" applyFont="1">
      <alignment horizontal="left" vertical="center"/>
    </xf>
    <xf borderId="45" fillId="0" fontId="10" numFmtId="0" xfId="0" applyAlignment="1" applyBorder="1" applyFont="1">
      <alignment horizontal="center" shrinkToFit="0" vertical="center" wrapText="1"/>
    </xf>
    <xf borderId="45" fillId="15" fontId="2" numFmtId="1" xfId="0" applyAlignment="1" applyBorder="1" applyFont="1" applyNumberFormat="1">
      <alignment horizontal="left" vertical="center"/>
    </xf>
    <xf borderId="72" fillId="7" fontId="11" numFmtId="0" xfId="0" applyAlignment="1" applyBorder="1" applyFont="1">
      <alignment horizontal="left" readingOrder="0" vertical="center"/>
    </xf>
    <xf borderId="94" fillId="7" fontId="11" numFmtId="0" xfId="0" applyAlignment="1" applyBorder="1" applyFont="1">
      <alignment horizontal="center" readingOrder="0" vertical="center"/>
    </xf>
    <xf borderId="95" fillId="7" fontId="11" numFmtId="0" xfId="0" applyAlignment="1" applyBorder="1" applyFont="1">
      <alignment horizontal="left" readingOrder="0" vertical="center"/>
    </xf>
    <xf borderId="96" fillId="7" fontId="11" numFmtId="0" xfId="0" applyAlignment="1" applyBorder="1" applyFont="1">
      <alignment horizontal="left" readingOrder="0" vertical="center"/>
    </xf>
    <xf borderId="96" fillId="8" fontId="11" numFmtId="0" xfId="0" applyAlignment="1" applyBorder="1" applyFont="1">
      <alignment horizontal="left" readingOrder="0" vertical="center"/>
    </xf>
    <xf borderId="64" fillId="7" fontId="10" numFmtId="0" xfId="0" applyAlignment="1" applyBorder="1" applyFont="1">
      <alignment horizontal="left" shrinkToFit="0" vertical="top" wrapText="0"/>
    </xf>
    <xf borderId="97" fillId="7" fontId="11" numFmtId="0" xfId="0" applyAlignment="1" applyBorder="1" applyFont="1">
      <alignment horizontal="center" vertical="center"/>
    </xf>
    <xf borderId="98" fillId="7" fontId="11" numFmtId="0" xfId="0" applyAlignment="1" applyBorder="1" applyFont="1">
      <alignment horizontal="left" vertical="center"/>
    </xf>
    <xf borderId="99" fillId="7" fontId="11" numFmtId="0" xfId="0" applyAlignment="1" applyBorder="1" applyFont="1">
      <alignment horizontal="left" vertical="center"/>
    </xf>
    <xf borderId="99" fillId="8" fontId="11" numFmtId="0" xfId="0" applyAlignment="1" applyBorder="1" applyFont="1">
      <alignment horizontal="left" vertical="center"/>
    </xf>
    <xf borderId="65" fillId="7" fontId="10" numFmtId="0" xfId="0" applyAlignment="1" applyBorder="1" applyFont="1">
      <alignment horizontal="left" shrinkToFit="0" vertical="top" wrapText="0"/>
    </xf>
    <xf borderId="66" fillId="7" fontId="10" numFmtId="0" xfId="0" applyAlignment="1" applyBorder="1" applyFont="1">
      <alignment horizontal="left" shrinkToFit="0" vertical="top" wrapText="0"/>
    </xf>
    <xf borderId="94" fillId="7" fontId="11" numFmtId="0" xfId="0" applyAlignment="1" applyBorder="1" applyFont="1">
      <alignment horizontal="center" vertical="center"/>
    </xf>
    <xf borderId="95" fillId="7" fontId="11" numFmtId="0" xfId="0" applyAlignment="1" applyBorder="1" applyFont="1">
      <alignment horizontal="left" vertical="center"/>
    </xf>
    <xf borderId="96" fillId="7" fontId="11" numFmtId="0" xfId="0" applyAlignment="1" applyBorder="1" applyFont="1">
      <alignment horizontal="left" vertical="center"/>
    </xf>
    <xf borderId="96" fillId="8" fontId="11" numFmtId="0" xfId="0" applyAlignment="1" applyBorder="1" applyFont="1">
      <alignment horizontal="left" vertical="center"/>
    </xf>
    <xf borderId="0" fillId="12" fontId="10" numFmtId="0" xfId="0" applyAlignment="1" applyFont="1">
      <alignment horizontal="left" shrinkToFit="0" vertical="bottom" wrapText="1"/>
    </xf>
    <xf borderId="0" fillId="12" fontId="12" numFmtId="1" xfId="0" applyAlignment="1" applyFont="1" applyNumberFormat="1">
      <alignment horizontal="left" vertical="center"/>
    </xf>
    <xf borderId="0" fillId="12" fontId="2" numFmtId="0" xfId="0" applyAlignment="1" applyFont="1">
      <alignment horizontal="left" vertical="center"/>
    </xf>
    <xf borderId="0" fillId="12" fontId="2" numFmtId="1" xfId="0" applyAlignment="1" applyFont="1" applyNumberFormat="1">
      <alignment horizontal="left" vertical="center"/>
    </xf>
    <xf borderId="17" fillId="14" fontId="10" numFmtId="0" xfId="0" applyAlignment="1" applyBorder="1" applyFont="1">
      <alignment horizontal="left" vertical="bottom"/>
    </xf>
    <xf borderId="17" fillId="8" fontId="11" numFmtId="0" xfId="0" applyAlignment="1" applyBorder="1" applyFont="1">
      <alignment horizontal="left" readingOrder="0" vertical="center"/>
    </xf>
    <xf borderId="17" fillId="0" fontId="10" numFmtId="0" xfId="0" applyAlignment="1" applyBorder="1" applyFont="1">
      <alignment horizontal="left" readingOrder="0" vertical="center"/>
    </xf>
    <xf borderId="0" fillId="14" fontId="10" numFmtId="0" xfId="0" applyAlignment="1" applyFont="1">
      <alignment horizontal="left" vertical="bottom"/>
    </xf>
    <xf borderId="0" fillId="0" fontId="10" numFmtId="0" xfId="0" applyAlignment="1" applyFont="1">
      <alignment horizontal="left" readingOrder="0" vertical="center"/>
    </xf>
    <xf borderId="96" fillId="15" fontId="2" numFmtId="1" xfId="0" applyAlignment="1" applyBorder="1" applyFont="1" applyNumberFormat="1">
      <alignment horizontal="left" vertical="center"/>
    </xf>
    <xf borderId="96" fillId="0" fontId="10" numFmtId="165" xfId="0" applyAlignment="1" applyBorder="1" applyFont="1" applyNumberFormat="1">
      <alignment horizontal="left" vertical="center"/>
    </xf>
    <xf borderId="100" fillId="0" fontId="10" numFmtId="165" xfId="0" applyAlignment="1" applyBorder="1" applyFont="1" applyNumberFormat="1">
      <alignment horizontal="left" vertical="center"/>
    </xf>
    <xf borderId="26" fillId="14" fontId="10" numFmtId="0" xfId="0" applyAlignment="1" applyBorder="1" applyFont="1">
      <alignment horizontal="left" vertical="bottom"/>
    </xf>
    <xf borderId="101" fillId="15" fontId="2" numFmtId="1" xfId="0" applyAlignment="1" applyBorder="1" applyFont="1" applyNumberFormat="1">
      <alignment horizontal="left" vertical="center"/>
    </xf>
    <xf borderId="26" fillId="8" fontId="11" numFmtId="0" xfId="0" applyAlignment="1" applyBorder="1" applyFont="1">
      <alignment horizontal="left" readingOrder="0" vertical="center"/>
    </xf>
    <xf borderId="26" fillId="0" fontId="10" numFmtId="0" xfId="0" applyAlignment="1" applyBorder="1" applyFont="1">
      <alignment horizontal="left" readingOrder="0" vertical="center"/>
    </xf>
    <xf borderId="101" fillId="0" fontId="10" numFmtId="165" xfId="0" applyAlignment="1" applyBorder="1" applyFont="1" applyNumberFormat="1">
      <alignment horizontal="left" vertical="center"/>
    </xf>
    <xf borderId="102" fillId="0" fontId="10" numFmtId="165" xfId="0" applyAlignment="1" applyBorder="1" applyFont="1" applyNumberFormat="1">
      <alignment horizontal="left" vertical="center"/>
    </xf>
    <xf borderId="103" fillId="15" fontId="2" numFmtId="1" xfId="0" applyAlignment="1" applyBorder="1" applyFont="1" applyNumberFormat="1">
      <alignment horizontal="left" vertical="center"/>
    </xf>
    <xf borderId="103" fillId="0" fontId="10" numFmtId="165" xfId="0" applyAlignment="1" applyBorder="1" applyFont="1" applyNumberFormat="1">
      <alignment horizontal="left" vertical="center"/>
    </xf>
    <xf borderId="104" fillId="0" fontId="10" numFmtId="165" xfId="0" applyAlignment="1" applyBorder="1" applyFont="1" applyNumberFormat="1">
      <alignment horizontal="left" vertical="center"/>
    </xf>
    <xf borderId="105" fillId="15" fontId="2" numFmtId="1" xfId="0" applyAlignment="1" applyBorder="1" applyFont="1" applyNumberFormat="1">
      <alignment horizontal="left" vertical="center"/>
    </xf>
    <xf borderId="105" fillId="0" fontId="10" numFmtId="165" xfId="0" applyAlignment="1" applyBorder="1" applyFont="1" applyNumberFormat="1">
      <alignment horizontal="left" vertical="center"/>
    </xf>
    <xf borderId="106" fillId="0" fontId="10" numFmtId="165" xfId="0" applyAlignment="1" applyBorder="1" applyFont="1" applyNumberFormat="1">
      <alignment horizontal="left" vertical="center"/>
    </xf>
    <xf borderId="17" fillId="11" fontId="1" numFmtId="0" xfId="0" applyAlignment="1" applyBorder="1" applyFont="1">
      <alignment horizontal="left" shrinkToFit="0" vertical="center" wrapText="1"/>
    </xf>
    <xf borderId="107" fillId="0" fontId="10" numFmtId="165" xfId="0" applyAlignment="1" applyBorder="1" applyFont="1" applyNumberFormat="1">
      <alignment horizontal="left" vertical="center"/>
    </xf>
    <xf borderId="103" fillId="0" fontId="10" numFmtId="4" xfId="0" applyAlignment="1" applyBorder="1" applyFont="1" applyNumberFormat="1">
      <alignment horizontal="left" vertical="center"/>
    </xf>
    <xf borderId="108" fillId="0" fontId="10" numFmtId="165" xfId="0" applyAlignment="1" applyBorder="1" applyFont="1" applyNumberFormat="1">
      <alignment horizontal="left" vertical="center"/>
    </xf>
    <xf borderId="105" fillId="0" fontId="10" numFmtId="4" xfId="0" applyAlignment="1" applyBorder="1" applyFont="1" applyNumberFormat="1">
      <alignment horizontal="left" vertical="center"/>
    </xf>
    <xf borderId="109" fillId="0" fontId="10" numFmtId="165" xfId="0" applyAlignment="1" applyBorder="1" applyFont="1" applyNumberFormat="1">
      <alignment horizontal="left" vertical="center"/>
    </xf>
    <xf borderId="101" fillId="0" fontId="10" numFmtId="4" xfId="0" applyAlignment="1" applyBorder="1" applyFont="1" applyNumberFormat="1">
      <alignment horizontal="left" vertical="center"/>
    </xf>
    <xf borderId="110" fillId="0" fontId="10" numFmtId="165" xfId="0" applyAlignment="1" applyBorder="1" applyFont="1" applyNumberFormat="1">
      <alignment horizontal="left" vertical="center"/>
    </xf>
    <xf borderId="5" fillId="14" fontId="10" numFmtId="0" xfId="0" applyAlignment="1" applyBorder="1" applyFont="1">
      <alignment horizontal="left" vertical="bottom"/>
    </xf>
    <xf borderId="0" fillId="11" fontId="1" numFmtId="0" xfId="0" applyAlignment="1" applyFont="1">
      <alignment horizontal="left" shrinkToFit="0" vertical="center" wrapText="1"/>
    </xf>
    <xf borderId="26" fillId="11" fontId="1" numFmtId="0" xfId="0" applyAlignment="1" applyBorder="1" applyFont="1">
      <alignment horizontal="left" shrinkToFit="0" vertical="center" wrapText="1"/>
    </xf>
    <xf borderId="29" fillId="0" fontId="10" numFmtId="3" xfId="0" applyAlignment="1" applyBorder="1" applyFont="1" applyNumberFormat="1">
      <alignment horizontal="center" readingOrder="0" shrinkToFit="0" vertical="center" wrapText="1"/>
    </xf>
    <xf borderId="41" fillId="16" fontId="2" numFmtId="1" xfId="0" applyAlignment="1" applyBorder="1" applyFill="1" applyFont="1" applyNumberFormat="1">
      <alignment horizontal="left" vertical="center"/>
    </xf>
    <xf borderId="29" fillId="0" fontId="1" numFmtId="0" xfId="0" applyAlignment="1" applyBorder="1" applyFont="1">
      <alignment vertical="top"/>
    </xf>
    <xf borderId="48" fillId="0" fontId="10" numFmtId="3" xfId="0" applyAlignment="1" applyBorder="1" applyFont="1" applyNumberFormat="1">
      <alignment horizontal="center" readingOrder="0" shrinkToFit="0" vertical="center" wrapText="1"/>
    </xf>
    <xf borderId="85" fillId="11" fontId="1" numFmtId="0" xfId="0" applyAlignment="1" applyBorder="1" applyFont="1">
      <alignment horizontal="left" shrinkToFit="0" vertical="center" wrapText="1"/>
    </xf>
    <xf borderId="76" fillId="0" fontId="1" numFmtId="165" xfId="0" applyAlignment="1" applyBorder="1" applyFont="1" applyNumberFormat="1">
      <alignment horizontal="left" vertical="center"/>
    </xf>
    <xf borderId="36" fillId="0" fontId="1" numFmtId="4" xfId="0" applyAlignment="1" applyBorder="1" applyFont="1" applyNumberFormat="1">
      <alignment horizontal="left" vertical="center"/>
    </xf>
    <xf borderId="77" fillId="0" fontId="1" numFmtId="165" xfId="0" applyAlignment="1" applyBorder="1" applyFont="1" applyNumberFormat="1">
      <alignment horizontal="left" vertical="center"/>
    </xf>
    <xf borderId="0" fillId="0" fontId="1" numFmtId="0" xfId="0" applyAlignment="1" applyFont="1">
      <alignment horizontal="left" vertical="center"/>
    </xf>
    <xf borderId="111" fillId="11" fontId="1" numFmtId="0" xfId="0" applyAlignment="1" applyBorder="1" applyFont="1">
      <alignment horizontal="left" shrinkToFit="0" vertical="center" wrapText="1"/>
    </xf>
    <xf borderId="79" fillId="16" fontId="2" numFmtId="1" xfId="0" applyAlignment="1" applyBorder="1" applyFont="1" applyNumberFormat="1">
      <alignment horizontal="left" vertical="center"/>
    </xf>
    <xf borderId="79" fillId="0" fontId="1" numFmtId="165" xfId="0" applyAlignment="1" applyBorder="1" applyFont="1" applyNumberFormat="1">
      <alignment horizontal="left" vertical="center"/>
    </xf>
    <xf borderId="41" fillId="0" fontId="1" numFmtId="4" xfId="0" applyAlignment="1" applyBorder="1" applyFont="1" applyNumberFormat="1">
      <alignment horizontal="left" vertical="center"/>
    </xf>
    <xf borderId="80" fillId="0" fontId="1" numFmtId="165" xfId="0" applyAlignment="1" applyBorder="1" applyFont="1" applyNumberFormat="1">
      <alignment horizontal="left" vertical="center"/>
    </xf>
    <xf borderId="78" fillId="11" fontId="1" numFmtId="0" xfId="0" applyAlignment="1" applyBorder="1" applyFont="1">
      <alignment horizontal="left" shrinkToFit="0" vertical="center" wrapText="1"/>
    </xf>
    <xf borderId="82" fillId="0" fontId="1" numFmtId="165" xfId="0" applyAlignment="1" applyBorder="1" applyFont="1" applyNumberFormat="1">
      <alignment horizontal="left" vertical="center"/>
    </xf>
    <xf borderId="45" fillId="0" fontId="1" numFmtId="4" xfId="0" applyAlignment="1" applyBorder="1" applyFont="1" applyNumberFormat="1">
      <alignment horizontal="left" vertical="center"/>
    </xf>
    <xf borderId="83" fillId="0" fontId="1" numFmtId="165" xfId="0" applyAlignment="1" applyBorder="1" applyFont="1" applyNumberFormat="1">
      <alignment horizontal="left" vertical="center"/>
    </xf>
    <xf borderId="76" fillId="16" fontId="2" numFmtId="1" xfId="0" applyAlignment="1" applyBorder="1" applyFont="1" applyNumberFormat="1">
      <alignment horizontal="left" vertical="center"/>
    </xf>
    <xf borderId="82" fillId="16" fontId="2" numFmtId="1" xfId="0" applyAlignment="1" applyBorder="1" applyFont="1" applyNumberFormat="1">
      <alignment horizontal="left" vertical="center"/>
    </xf>
    <xf borderId="112" fillId="7" fontId="10" numFmtId="0" xfId="0" applyAlignment="1" applyBorder="1" applyFont="1">
      <alignment horizontal="left" shrinkToFit="0" vertical="top" wrapText="0"/>
    </xf>
    <xf borderId="51" fillId="0" fontId="10" numFmtId="3" xfId="0" applyAlignment="1" applyBorder="1" applyFont="1" applyNumberFormat="1">
      <alignment horizontal="center" readingOrder="0" shrinkToFit="0" vertical="center" wrapText="1"/>
    </xf>
    <xf borderId="26" fillId="11" fontId="10" numFmtId="0" xfId="0" applyAlignment="1" applyBorder="1" applyFont="1">
      <alignment horizontal="left" shrinkToFit="0" vertical="center" wrapText="1"/>
    </xf>
    <xf borderId="41" fillId="4" fontId="11" numFmtId="1" xfId="0" applyAlignment="1" applyBorder="1" applyFont="1" applyNumberFormat="1">
      <alignment horizontal="left" vertical="center"/>
    </xf>
    <xf borderId="113" fillId="7" fontId="11" numFmtId="0" xfId="0" applyAlignment="1" applyBorder="1" applyFont="1">
      <alignment horizontal="left" readingOrder="0" vertical="center"/>
    </xf>
    <xf borderId="96" fillId="0" fontId="10" numFmtId="0" xfId="0" applyAlignment="1" applyBorder="1" applyFont="1">
      <alignment horizontal="left" readingOrder="0" vertical="center"/>
    </xf>
    <xf borderId="22" fillId="7" fontId="10" numFmtId="0" xfId="0" applyAlignment="1" applyBorder="1" applyFont="1">
      <alignment horizontal="left" shrinkToFit="0" vertical="top" wrapText="0"/>
    </xf>
    <xf borderId="20" fillId="11" fontId="1" numFmtId="0" xfId="0" applyAlignment="1" applyBorder="1" applyFont="1">
      <alignment horizontal="left" shrinkToFit="0" vertical="center" wrapText="1"/>
    </xf>
    <xf borderId="20" fillId="0" fontId="1" numFmtId="0" xfId="0" applyAlignment="1" applyBorder="1" applyFont="1">
      <alignment horizontal="left" vertical="bottom"/>
    </xf>
    <xf borderId="21" fillId="4" fontId="11" numFmtId="1" xfId="0" applyAlignment="1" applyBorder="1" applyFont="1" applyNumberFormat="1">
      <alignment horizontal="left" vertical="center"/>
    </xf>
    <xf borderId="22" fillId="4" fontId="11" numFmtId="1" xfId="0" applyAlignment="1" applyBorder="1" applyFont="1" applyNumberFormat="1">
      <alignment horizontal="left" vertical="center"/>
    </xf>
    <xf borderId="0" fillId="12" fontId="1" numFmtId="0" xfId="0" applyAlignment="1" applyFont="1">
      <alignment horizontal="left" shrinkToFit="0" vertical="center" wrapText="1"/>
    </xf>
    <xf borderId="0" fillId="12" fontId="1" numFmtId="0" xfId="0" applyAlignment="1" applyFont="1">
      <alignment horizontal="left" vertical="bottom"/>
    </xf>
    <xf borderId="0" fillId="12" fontId="10" numFmtId="0" xfId="0" applyAlignment="1" applyFont="1">
      <alignment horizontal="center" shrinkToFit="0" vertical="center" wrapText="1"/>
    </xf>
    <xf borderId="114" fillId="7" fontId="10" numFmtId="0" xfId="0" applyAlignment="1" applyBorder="1" applyFont="1">
      <alignment horizontal="left" readingOrder="0" shrinkToFit="0" vertical="top" wrapText="0"/>
    </xf>
    <xf borderId="115" fillId="11" fontId="1" numFmtId="0" xfId="0" applyAlignment="1" applyBorder="1" applyFont="1">
      <alignment horizontal="left" shrinkToFit="0" vertical="center" wrapText="1"/>
    </xf>
    <xf borderId="115" fillId="0" fontId="1" numFmtId="0" xfId="0" applyAlignment="1" applyBorder="1" applyFont="1">
      <alignment horizontal="left" vertical="bottom"/>
    </xf>
    <xf borderId="116" fillId="0" fontId="10" numFmtId="0" xfId="0" applyAlignment="1" applyBorder="1" applyFont="1">
      <alignment horizontal="center" shrinkToFit="0" vertical="center" wrapText="1"/>
    </xf>
    <xf borderId="116" fillId="15" fontId="2" numFmtId="1" xfId="0" applyAlignment="1" applyBorder="1" applyFont="1" applyNumberFormat="1">
      <alignment horizontal="left" vertical="center"/>
    </xf>
    <xf borderId="116" fillId="4" fontId="11" numFmtId="1" xfId="0" applyAlignment="1" applyBorder="1" applyFont="1" applyNumberFormat="1">
      <alignment horizontal="left" readingOrder="0" vertical="center"/>
    </xf>
    <xf borderId="116" fillId="7" fontId="11" numFmtId="0" xfId="0" applyAlignment="1" applyBorder="1" applyFont="1">
      <alignment horizontal="left" readingOrder="0" vertical="center"/>
    </xf>
    <xf borderId="117" fillId="7" fontId="11" numFmtId="0" xfId="0" applyAlignment="1" applyBorder="1" applyFont="1">
      <alignment horizontal="left" readingOrder="0" vertical="center"/>
    </xf>
    <xf borderId="118" fillId="7" fontId="11" numFmtId="0" xfId="0" applyAlignment="1" applyBorder="1" applyFont="1">
      <alignment horizontal="center" readingOrder="0" vertical="center"/>
    </xf>
    <xf borderId="115" fillId="7" fontId="11" numFmtId="0" xfId="0" applyAlignment="1" applyBorder="1" applyFont="1">
      <alignment horizontal="left" readingOrder="0" vertical="center"/>
    </xf>
    <xf borderId="116" fillId="8" fontId="11" numFmtId="0" xfId="0" applyAlignment="1" applyBorder="1" applyFont="1">
      <alignment horizontal="left" readingOrder="0" vertical="center"/>
    </xf>
    <xf borderId="116" fillId="0" fontId="10" numFmtId="0" xfId="0" applyAlignment="1" applyBorder="1" applyFont="1">
      <alignment horizontal="left" vertical="center"/>
    </xf>
    <xf borderId="116" fillId="0" fontId="10" numFmtId="165" xfId="0" applyAlignment="1" applyBorder="1" applyFont="1" applyNumberFormat="1">
      <alignment horizontal="left" vertical="center"/>
    </xf>
    <xf borderId="119" fillId="0" fontId="10" numFmtId="4" xfId="0" applyAlignment="1" applyBorder="1" applyFont="1" applyNumberFormat="1">
      <alignment horizontal="left" vertical="center"/>
    </xf>
    <xf borderId="120" fillId="0" fontId="10" numFmtId="165" xfId="0" applyAlignment="1" applyBorder="1" applyFont="1" applyNumberFormat="1">
      <alignment horizontal="left" vertical="center"/>
    </xf>
    <xf borderId="5" fillId="0" fontId="1" numFmtId="165" xfId="0" applyAlignment="1" applyBorder="1" applyFont="1" applyNumberFormat="1">
      <alignment horizontal="left" vertical="center"/>
    </xf>
    <xf borderId="121" fillId="7" fontId="10" numFmtId="0" xfId="0" applyAlignment="1" applyBorder="1" applyFont="1">
      <alignment horizontal="left" shrinkToFit="0" vertical="top" wrapText="0"/>
    </xf>
    <xf borderId="5" fillId="11" fontId="10" numFmtId="0" xfId="0" applyAlignment="1" applyBorder="1" applyFont="1">
      <alignment horizontal="left" shrinkToFit="0" vertical="center" wrapText="1"/>
    </xf>
    <xf borderId="119" fillId="0" fontId="10" numFmtId="0" xfId="0" applyAlignment="1" applyBorder="1" applyFont="1">
      <alignment horizontal="center" shrinkToFit="0" vertical="center" wrapText="1"/>
    </xf>
    <xf borderId="119" fillId="15" fontId="2" numFmtId="1" xfId="0" applyAlignment="1" applyBorder="1" applyFont="1" applyNumberFormat="1">
      <alignment horizontal="left" vertical="center"/>
    </xf>
    <xf borderId="119" fillId="4" fontId="11" numFmtId="1" xfId="0" applyAlignment="1" applyBorder="1" applyFont="1" applyNumberFormat="1">
      <alignment horizontal="left" readingOrder="0" vertical="center"/>
    </xf>
    <xf borderId="119" fillId="7" fontId="11" numFmtId="0" xfId="0" applyAlignment="1" applyBorder="1" applyFont="1">
      <alignment horizontal="left" readingOrder="0" vertical="center"/>
    </xf>
    <xf borderId="122" fillId="7" fontId="11" numFmtId="0" xfId="0" applyAlignment="1" applyBorder="1" applyFont="1">
      <alignment horizontal="left" readingOrder="0" vertical="center"/>
    </xf>
    <xf borderId="123" fillId="7" fontId="11" numFmtId="0" xfId="0" applyAlignment="1" applyBorder="1" applyFont="1">
      <alignment horizontal="left" readingOrder="0" vertical="center"/>
    </xf>
    <xf borderId="119" fillId="8" fontId="11" numFmtId="0" xfId="0" applyAlignment="1" applyBorder="1" applyFont="1">
      <alignment horizontal="left" readingOrder="0" vertical="center"/>
    </xf>
    <xf borderId="119" fillId="0" fontId="10" numFmtId="0" xfId="0" applyAlignment="1" applyBorder="1" applyFont="1">
      <alignment horizontal="left" vertical="center"/>
    </xf>
    <xf borderId="119" fillId="0" fontId="10" numFmtId="165" xfId="0" applyAlignment="1" applyBorder="1" applyFont="1" applyNumberFormat="1">
      <alignment horizontal="left" vertical="center"/>
    </xf>
    <xf borderId="5" fillId="0" fontId="10" numFmtId="4" xfId="0" applyAlignment="1" applyBorder="1" applyFont="1" applyNumberFormat="1">
      <alignment horizontal="left" vertical="center"/>
    </xf>
    <xf borderId="124" fillId="0" fontId="10" numFmtId="165" xfId="0" applyAlignment="1" applyBorder="1" applyFont="1" applyNumberFormat="1">
      <alignment horizontal="left" vertical="center"/>
    </xf>
    <xf borderId="119" fillId="0" fontId="10" numFmtId="0" xfId="0" applyAlignment="1" applyBorder="1" applyFont="1">
      <alignment horizontal="left" readingOrder="0" vertical="center"/>
    </xf>
    <xf borderId="0" fillId="4" fontId="11" numFmtId="1" xfId="0" applyAlignment="1" applyFont="1" applyNumberFormat="1">
      <alignment horizontal="left" vertical="center"/>
    </xf>
    <xf borderId="0" fillId="12" fontId="11" numFmtId="0" xfId="0" applyAlignment="1" applyFont="1">
      <alignment horizontal="left" vertical="center"/>
    </xf>
    <xf borderId="9" fillId="12" fontId="11" numFmtId="0" xfId="0" applyAlignment="1" applyBorder="1" applyFont="1">
      <alignment horizontal="center" vertical="center"/>
    </xf>
    <xf borderId="20" fillId="11" fontId="10" numFmtId="0" xfId="0" applyAlignment="1" applyBorder="1" applyFont="1">
      <alignment horizontal="left" shrinkToFit="0" vertical="center" wrapText="1"/>
    </xf>
    <xf borderId="20" fillId="0" fontId="10" numFmtId="0" xfId="0" applyAlignment="1" applyBorder="1" applyFont="1">
      <alignment horizontal="left" shrinkToFit="0" vertical="bottom" wrapText="1"/>
    </xf>
    <xf borderId="20" fillId="7" fontId="11" numFmtId="0" xfId="0" applyAlignment="1" applyBorder="1" applyFont="1">
      <alignment horizontal="left" vertical="center"/>
    </xf>
    <xf borderId="21" fillId="7" fontId="11" numFmtId="0" xfId="0" applyAlignment="1" applyBorder="1" applyFont="1">
      <alignment horizontal="left" vertical="center"/>
    </xf>
    <xf borderId="23" fillId="7" fontId="11" numFmtId="0" xfId="0" applyAlignment="1" applyBorder="1" applyFont="1">
      <alignment horizontal="center" vertical="center"/>
    </xf>
    <xf borderId="20" fillId="8" fontId="11" numFmtId="0" xfId="0" applyAlignment="1" applyBorder="1" applyFont="1">
      <alignment horizontal="left" vertical="center"/>
    </xf>
    <xf borderId="22" fillId="7" fontId="10" numFmtId="0" xfId="0" applyAlignment="1" applyBorder="1" applyFont="1">
      <alignment horizontal="left" readingOrder="0" shrinkToFit="0" vertical="top" wrapText="0"/>
    </xf>
    <xf borderId="27" fillId="7" fontId="10" numFmtId="0" xfId="0" applyAlignment="1" applyBorder="1" applyFont="1">
      <alignment horizontal="left" shrinkToFit="0" vertical="top" wrapText="0"/>
    </xf>
    <xf borderId="25" fillId="11" fontId="10" numFmtId="0" xfId="0" applyAlignment="1" applyBorder="1" applyFont="1">
      <alignment horizontal="left" shrinkToFit="0" vertical="center" wrapText="1"/>
    </xf>
    <xf borderId="25" fillId="0" fontId="10" numFmtId="0" xfId="0" applyAlignment="1" applyBorder="1" applyFont="1">
      <alignment horizontal="left" shrinkToFit="0" vertical="bottom" wrapText="1"/>
    </xf>
    <xf borderId="25" fillId="0" fontId="10" numFmtId="0" xfId="0" applyAlignment="1" applyBorder="1" applyFont="1">
      <alignment horizontal="center" shrinkToFit="0" vertical="center" wrapText="1"/>
    </xf>
    <xf borderId="0" fillId="12" fontId="10" numFmtId="0" xfId="0" applyAlignment="1" applyFont="1">
      <alignment horizontal="left" vertical="bottom"/>
    </xf>
    <xf borderId="2" fillId="7" fontId="10" numFmtId="0" xfId="0" applyAlignment="1" applyBorder="1" applyFont="1">
      <alignment horizontal="left" shrinkToFit="0" vertical="top" wrapText="0"/>
    </xf>
    <xf borderId="5" fillId="0" fontId="10" numFmtId="0" xfId="0" applyAlignment="1" applyBorder="1" applyFont="1">
      <alignment horizontal="center" shrinkToFit="0" vertical="center" wrapText="1"/>
    </xf>
    <xf borderId="5" fillId="15" fontId="2" numFmtId="1" xfId="0" applyAlignment="1" applyBorder="1" applyFont="1" applyNumberFormat="1">
      <alignment horizontal="left" readingOrder="0" vertical="center"/>
    </xf>
    <xf borderId="5" fillId="4" fontId="11" numFmtId="1" xfId="0" applyAlignment="1" applyBorder="1" applyFont="1" applyNumberFormat="1">
      <alignment horizontal="left" readingOrder="0" vertical="center"/>
    </xf>
    <xf borderId="5" fillId="7" fontId="11" numFmtId="0" xfId="0" applyAlignment="1" applyBorder="1" applyFont="1">
      <alignment horizontal="left" readingOrder="0" vertical="center"/>
    </xf>
    <xf borderId="5" fillId="8" fontId="11" numFmtId="0" xfId="0" applyAlignment="1" applyBorder="1" applyFont="1">
      <alignment horizontal="left" readingOrder="0" vertical="center"/>
    </xf>
    <xf borderId="5" fillId="0" fontId="10" numFmtId="0" xfId="0" applyAlignment="1" applyBorder="1" applyFont="1">
      <alignment horizontal="left" readingOrder="0" vertical="center"/>
    </xf>
    <xf borderId="5" fillId="0" fontId="10" numFmtId="165" xfId="0" applyAlignment="1" applyBorder="1" applyFont="1" applyNumberFormat="1">
      <alignment horizontal="left" vertical="center"/>
    </xf>
    <xf borderId="5" fillId="17" fontId="10" numFmtId="165" xfId="0" applyAlignment="1" applyBorder="1" applyFill="1" applyFont="1" applyNumberFormat="1">
      <alignment horizontal="left" vertical="center"/>
    </xf>
    <xf borderId="5" fillId="11" fontId="10" numFmtId="0" xfId="0" applyAlignment="1" applyBorder="1" applyFont="1">
      <alignment horizontal="center" shrinkToFit="0" vertical="center" wrapText="1"/>
    </xf>
    <xf borderId="5" fillId="14" fontId="10" numFmtId="0" xfId="0" applyAlignment="1" applyBorder="1" applyFont="1">
      <alignment horizontal="center" vertical="bottom"/>
    </xf>
    <xf borderId="119" fillId="15" fontId="2" numFmtId="1" xfId="0" applyAlignment="1" applyBorder="1" applyFont="1" applyNumberFormat="1">
      <alignment horizontal="center" vertical="center"/>
    </xf>
    <xf borderId="119" fillId="4" fontId="11" numFmtId="1" xfId="0" applyAlignment="1" applyBorder="1" applyFont="1" applyNumberFormat="1">
      <alignment horizontal="center" readingOrder="0" vertical="center"/>
    </xf>
    <xf borderId="119" fillId="7" fontId="11" numFmtId="0" xfId="0" applyAlignment="1" applyBorder="1" applyFont="1">
      <alignment horizontal="center" readingOrder="0" vertical="center"/>
    </xf>
    <xf borderId="122" fillId="7" fontId="11" numFmtId="0" xfId="0" applyAlignment="1" applyBorder="1" applyFont="1">
      <alignment horizontal="center" vertical="center"/>
    </xf>
    <xf borderId="118" fillId="7" fontId="11" numFmtId="0" xfId="0" applyAlignment="1" applyBorder="1" applyFont="1">
      <alignment horizontal="center" vertical="center"/>
    </xf>
    <xf borderId="123" fillId="7" fontId="11" numFmtId="0" xfId="0" applyAlignment="1" applyBorder="1" applyFont="1">
      <alignment horizontal="center" vertical="center"/>
    </xf>
    <xf borderId="119" fillId="7" fontId="11" numFmtId="0" xfId="0" applyAlignment="1" applyBorder="1" applyFont="1">
      <alignment horizontal="center" vertical="center"/>
    </xf>
    <xf borderId="119" fillId="8" fontId="11" numFmtId="0" xfId="0" applyAlignment="1" applyBorder="1" applyFont="1">
      <alignment horizontal="center" vertical="center"/>
    </xf>
    <xf borderId="119" fillId="0" fontId="10" numFmtId="0" xfId="0" applyAlignment="1" applyBorder="1" applyFont="1">
      <alignment horizontal="center" vertical="center"/>
    </xf>
    <xf borderId="119" fillId="0" fontId="10" numFmtId="165" xfId="0" applyAlignment="1" applyBorder="1" applyFont="1" applyNumberFormat="1">
      <alignment horizontal="center" vertical="center"/>
    </xf>
    <xf borderId="5" fillId="0" fontId="10" numFmtId="4" xfId="0" applyAlignment="1" applyBorder="1" applyFont="1" applyNumberFormat="1">
      <alignment horizontal="center" vertical="center"/>
    </xf>
    <xf borderId="124" fillId="0" fontId="10" numFmtId="165" xfId="0" applyAlignment="1" applyBorder="1" applyFont="1" applyNumberFormat="1">
      <alignment horizontal="center" vertical="center"/>
    </xf>
    <xf borderId="5" fillId="0" fontId="1" numFmtId="165" xfId="0" applyAlignment="1" applyBorder="1" applyFont="1" applyNumberFormat="1">
      <alignment horizontal="center" vertical="center"/>
    </xf>
    <xf borderId="0" fillId="0" fontId="9" numFmtId="0" xfId="0" applyAlignment="1" applyFont="1">
      <alignment readingOrder="0" shrinkToFit="0" wrapText="1"/>
    </xf>
    <xf borderId="0" fillId="0" fontId="9" numFmtId="0" xfId="0" applyAlignment="1" applyFont="1">
      <alignment readingOrder="0" shrinkToFit="0" wrapText="0"/>
    </xf>
    <xf borderId="0" fillId="11" fontId="9" numFmtId="0" xfId="0" applyAlignment="1" applyFont="1">
      <alignment horizontal="center" shrinkToFit="0" vertical="center" wrapText="1"/>
    </xf>
    <xf borderId="0" fillId="0" fontId="9" numFmtId="0" xfId="0" applyAlignment="1" applyFont="1">
      <alignment horizontal="center" shrinkToFit="0" vertical="center" wrapText="1"/>
    </xf>
    <xf borderId="0" fillId="0" fontId="9" numFmtId="0" xfId="0" applyAlignment="1" applyFont="1">
      <alignment horizontal="center" vertical="center"/>
    </xf>
    <xf borderId="0" fillId="4" fontId="9" numFmtId="0" xfId="0" applyAlignment="1" applyFont="1">
      <alignment horizontal="center" vertical="center"/>
    </xf>
    <xf borderId="9" fillId="0" fontId="9" numFmtId="0" xfId="0" applyAlignment="1" applyBorder="1" applyFont="1">
      <alignment horizontal="center" vertical="center"/>
    </xf>
    <xf borderId="0" fillId="8" fontId="9" numFmtId="0" xfId="0" applyAlignment="1" applyFont="1">
      <alignment horizontal="center" vertical="center"/>
    </xf>
    <xf borderId="0" fillId="0" fontId="9" numFmtId="0" xfId="0" applyAlignment="1" applyFont="1">
      <alignment horizontal="center" vertical="center"/>
    </xf>
    <xf borderId="5" fillId="15" fontId="2" numFmtId="1" xfId="0" applyAlignment="1" applyBorder="1" applyFont="1" applyNumberFormat="1">
      <alignment horizontal="center" readingOrder="0" vertical="center"/>
    </xf>
    <xf borderId="5" fillId="4" fontId="11" numFmtId="1" xfId="0" applyAlignment="1" applyBorder="1" applyFont="1" applyNumberFormat="1">
      <alignment horizontal="center" vertical="center"/>
    </xf>
    <xf borderId="5" fillId="7" fontId="11" numFmtId="0" xfId="0" applyAlignment="1" applyBorder="1" applyFont="1">
      <alignment horizontal="center" readingOrder="0" vertical="center"/>
    </xf>
    <xf borderId="5" fillId="7" fontId="11" numFmtId="0" xfId="0" applyAlignment="1" applyBorder="1" applyFont="1">
      <alignment horizontal="center" vertical="center"/>
    </xf>
    <xf borderId="5" fillId="8" fontId="11" numFmtId="0" xfId="0" applyAlignment="1" applyBorder="1" applyFont="1">
      <alignment horizontal="center" vertical="center"/>
    </xf>
    <xf borderId="5" fillId="0" fontId="10" numFmtId="0" xfId="0" applyAlignment="1" applyBorder="1" applyFont="1">
      <alignment horizontal="center" vertical="center"/>
    </xf>
    <xf borderId="5" fillId="0" fontId="10" numFmtId="165" xfId="0" applyAlignment="1" applyBorder="1" applyFont="1" applyNumberFormat="1">
      <alignment horizontal="center" vertical="center"/>
    </xf>
    <xf borderId="0" fillId="0" fontId="9" numFmtId="0" xfId="0" applyAlignment="1" applyFont="1">
      <alignment shrinkToFit="0" wrapText="1"/>
    </xf>
    <xf borderId="0" fillId="0" fontId="9" numFmtId="0" xfId="0" applyAlignment="1" applyFont="1">
      <alignment shrinkToFit="0" wrapText="0"/>
    </xf>
    <xf borderId="11" fillId="11" fontId="10" numFmtId="0" xfId="0" applyAlignment="1" applyBorder="1" applyFont="1">
      <alignment horizontal="center" shrinkToFit="0" vertical="center" wrapText="1"/>
    </xf>
    <xf borderId="12" fillId="14" fontId="10" numFmtId="0" xfId="0" applyAlignment="1" applyBorder="1" applyFont="1">
      <alignment horizontal="center" shrinkToFit="0" vertical="center" wrapText="1"/>
    </xf>
    <xf borderId="13" fillId="15" fontId="2" numFmtId="1" xfId="0" applyAlignment="1" applyBorder="1" applyFont="1" applyNumberFormat="1">
      <alignment horizontal="center" shrinkToFit="0" vertical="center" wrapText="1"/>
    </xf>
    <xf borderId="13" fillId="4" fontId="11" numFmtId="1" xfId="0" applyAlignment="1" applyBorder="1" applyFont="1" applyNumberFormat="1">
      <alignment horizontal="center" readingOrder="0" shrinkToFit="0" vertical="center" wrapText="1"/>
    </xf>
    <xf borderId="14" fillId="4" fontId="11" numFmtId="1" xfId="0" applyAlignment="1" applyBorder="1" applyFont="1" applyNumberFormat="1">
      <alignment horizontal="center" readingOrder="0" shrinkToFit="0" vertical="center" wrapText="1"/>
    </xf>
    <xf borderId="12" fillId="7" fontId="11" numFmtId="0" xfId="0" applyAlignment="1" applyBorder="1" applyFont="1">
      <alignment horizontal="center" readingOrder="0" shrinkToFit="0" vertical="center" wrapText="1"/>
    </xf>
    <xf borderId="13" fillId="7" fontId="11" numFmtId="0" xfId="0" applyAlignment="1" applyBorder="1" applyFont="1">
      <alignment horizontal="center" readingOrder="0" shrinkToFit="0" vertical="center" wrapText="1"/>
    </xf>
    <xf borderId="12" fillId="8" fontId="11" numFmtId="0" xfId="0" applyAlignment="1" applyBorder="1" applyFont="1">
      <alignment horizontal="center" readingOrder="0" shrinkToFit="0" vertical="center" wrapText="1"/>
    </xf>
    <xf borderId="12" fillId="0" fontId="10" numFmtId="0" xfId="0" applyAlignment="1" applyBorder="1" applyFont="1">
      <alignment horizontal="center" shrinkToFit="0" vertical="center" wrapText="1"/>
    </xf>
    <xf borderId="12" fillId="0" fontId="10" numFmtId="165" xfId="0" applyAlignment="1" applyBorder="1" applyFont="1" applyNumberFormat="1">
      <alignment horizontal="center" shrinkToFit="0" vertical="center" wrapText="1"/>
    </xf>
    <xf borderId="13" fillId="0" fontId="10" numFmtId="4" xfId="0" applyAlignment="1" applyBorder="1" applyFont="1" applyNumberFormat="1">
      <alignment horizontal="center" shrinkToFit="0" vertical="center" wrapText="1"/>
    </xf>
    <xf borderId="16" fillId="0" fontId="10" numFmtId="165" xfId="0" applyAlignment="1" applyBorder="1" applyFont="1" applyNumberFormat="1">
      <alignment horizontal="center" shrinkToFit="0" vertical="center" wrapText="1"/>
    </xf>
    <xf borderId="17" fillId="0" fontId="1" numFmtId="165" xfId="0" applyAlignment="1" applyBorder="1" applyFont="1" applyNumberFormat="1">
      <alignment horizontal="center" shrinkToFit="0" vertical="center" wrapText="1"/>
    </xf>
    <xf borderId="20" fillId="14" fontId="10" numFmtId="0" xfId="0" applyAlignment="1" applyBorder="1" applyFont="1">
      <alignment horizontal="center" shrinkToFit="0" vertical="center" wrapText="1"/>
    </xf>
    <xf borderId="21" fillId="15" fontId="2" numFmtId="1" xfId="0" applyAlignment="1" applyBorder="1" applyFont="1" applyNumberFormat="1">
      <alignment horizontal="center" shrinkToFit="0" vertical="center" wrapText="1"/>
    </xf>
    <xf borderId="21" fillId="4" fontId="11" numFmtId="1" xfId="0" applyAlignment="1" applyBorder="1" applyFont="1" applyNumberFormat="1">
      <alignment horizontal="center" readingOrder="0" shrinkToFit="0" vertical="center" wrapText="1"/>
    </xf>
    <xf borderId="22" fillId="4" fontId="11" numFmtId="1" xfId="0" applyAlignment="1" applyBorder="1" applyFont="1" applyNumberFormat="1">
      <alignment horizontal="center" readingOrder="0" shrinkToFit="0" vertical="center" wrapText="1"/>
    </xf>
    <xf borderId="20" fillId="7" fontId="11" numFmtId="0" xfId="0" applyAlignment="1" applyBorder="1" applyFont="1">
      <alignment horizontal="center" readingOrder="0" shrinkToFit="0" vertical="center" wrapText="1"/>
    </xf>
    <xf borderId="21" fillId="7" fontId="11" numFmtId="0" xfId="0" applyAlignment="1" applyBorder="1" applyFont="1">
      <alignment horizontal="center" readingOrder="0" shrinkToFit="0" vertical="center" wrapText="1"/>
    </xf>
    <xf borderId="20" fillId="8" fontId="11" numFmtId="0" xfId="0" applyAlignment="1" applyBorder="1" applyFont="1">
      <alignment horizontal="center" readingOrder="0" shrinkToFit="0" vertical="center" wrapText="1"/>
    </xf>
    <xf borderId="20" fillId="0" fontId="10" numFmtId="0" xfId="0" applyAlignment="1" applyBorder="1" applyFont="1">
      <alignment horizontal="center" shrinkToFit="0" vertical="center" wrapText="1"/>
    </xf>
    <xf borderId="20" fillId="0" fontId="10" numFmtId="165" xfId="0" applyAlignment="1" applyBorder="1" applyFont="1" applyNumberFormat="1">
      <alignment horizontal="center" shrinkToFit="0" vertical="center" wrapText="1"/>
    </xf>
    <xf borderId="21" fillId="0" fontId="10" numFmtId="4" xfId="0" applyAlignment="1" applyBorder="1" applyFont="1" applyNumberFormat="1">
      <alignment horizontal="center" shrinkToFit="0" vertical="center" wrapText="1"/>
    </xf>
    <xf borderId="24" fillId="0" fontId="10" numFmtId="165" xfId="0" applyAlignment="1" applyBorder="1" applyFont="1" applyNumberFormat="1">
      <alignment horizontal="center" shrinkToFit="0" vertical="center" wrapText="1"/>
    </xf>
    <xf borderId="0" fillId="0" fontId="1" numFmtId="165" xfId="0" applyAlignment="1" applyFont="1" applyNumberFormat="1">
      <alignment horizontal="center" shrinkToFit="0" vertical="center" wrapText="1"/>
    </xf>
    <xf borderId="25" fillId="14" fontId="10" numFmtId="0" xfId="0" applyAlignment="1" applyBorder="1" applyFont="1">
      <alignment horizontal="center" shrinkToFit="0" vertical="center" wrapText="1"/>
    </xf>
    <xf borderId="26" fillId="15" fontId="2" numFmtId="1" xfId="0" applyAlignment="1" applyBorder="1" applyFont="1" applyNumberFormat="1">
      <alignment horizontal="center" shrinkToFit="0" vertical="center" wrapText="1"/>
    </xf>
    <xf borderId="26" fillId="4" fontId="11" numFmtId="1" xfId="0" applyAlignment="1" applyBorder="1" applyFont="1" applyNumberFormat="1">
      <alignment horizontal="center" readingOrder="0" shrinkToFit="0" vertical="center" wrapText="1"/>
    </xf>
    <xf borderId="27" fillId="4" fontId="11" numFmtId="1" xfId="0" applyAlignment="1" applyBorder="1" applyFont="1" applyNumberFormat="1">
      <alignment horizontal="center" readingOrder="0" shrinkToFit="0" vertical="center" wrapText="1"/>
    </xf>
    <xf borderId="25" fillId="7" fontId="11" numFmtId="0" xfId="0" applyAlignment="1" applyBorder="1" applyFont="1">
      <alignment horizontal="center" readingOrder="0" shrinkToFit="0" vertical="center" wrapText="1"/>
    </xf>
    <xf borderId="26" fillId="7" fontId="11" numFmtId="0" xfId="0" applyAlignment="1" applyBorder="1" applyFont="1">
      <alignment horizontal="center" readingOrder="0" shrinkToFit="0" vertical="center" wrapText="1"/>
    </xf>
    <xf borderId="25" fillId="8" fontId="11" numFmtId="0" xfId="0" applyAlignment="1" applyBorder="1" applyFont="1">
      <alignment horizontal="center" readingOrder="0" shrinkToFit="0" vertical="center" wrapText="1"/>
    </xf>
    <xf borderId="25" fillId="0" fontId="10" numFmtId="0" xfId="0" applyAlignment="1" applyBorder="1" applyFont="1">
      <alignment horizontal="center" shrinkToFit="0" vertical="center" wrapText="1"/>
    </xf>
    <xf borderId="25" fillId="0" fontId="10" numFmtId="165" xfId="0" applyAlignment="1" applyBorder="1" applyFont="1" applyNumberFormat="1">
      <alignment horizontal="center" shrinkToFit="0" vertical="center" wrapText="1"/>
    </xf>
    <xf borderId="26" fillId="0" fontId="10" numFmtId="4" xfId="0" applyAlignment="1" applyBorder="1" applyFont="1" applyNumberFormat="1">
      <alignment horizontal="center" shrinkToFit="0" vertical="center" wrapText="1"/>
    </xf>
    <xf borderId="7" fillId="0" fontId="10" numFmtId="165" xfId="0" applyAlignment="1" applyBorder="1" applyFont="1" applyNumberFormat="1">
      <alignment horizontal="center" shrinkToFit="0" vertical="center" wrapText="1"/>
    </xf>
    <xf borderId="26" fillId="0" fontId="1" numFmtId="165" xfId="0" applyAlignment="1" applyBorder="1" applyFont="1" applyNumberFormat="1">
      <alignment horizontal="center" shrinkToFit="0" vertical="center" wrapText="1"/>
    </xf>
    <xf borderId="0" fillId="0" fontId="9" numFmtId="0" xfId="0" applyAlignment="1" applyFont="1">
      <alignment horizontal="left" shrinkToFit="0" wrapText="1"/>
    </xf>
    <xf borderId="0" fillId="0" fontId="9" numFmtId="0" xfId="0" applyAlignment="1" applyFont="1">
      <alignment horizontal="left" shrinkToFit="0" wrapText="0"/>
    </xf>
    <xf borderId="0" fillId="0" fontId="1" numFmtId="0" xfId="0" applyAlignment="1" applyFont="1">
      <alignment horizontal="left" shrinkToFit="0" vertical="bottom" wrapText="1"/>
    </xf>
    <xf borderId="0" fillId="0" fontId="1" numFmtId="0" xfId="0" applyAlignment="1" applyFont="1">
      <alignment horizontal="left" shrinkToFit="0" vertical="bottom" wrapText="0"/>
    </xf>
    <xf borderId="0" fillId="11" fontId="1" numFmtId="0" xfId="0" applyAlignment="1" applyFont="1">
      <alignment horizontal="center" shrinkToFit="0" vertical="center" wrapText="1"/>
    </xf>
    <xf borderId="0" fillId="0" fontId="1" numFmtId="0" xfId="0" applyAlignment="1" applyFont="1">
      <alignment horizontal="center" shrinkToFit="0" vertical="center" wrapText="1"/>
    </xf>
    <xf borderId="0" fillId="0" fontId="1" numFmtId="0" xfId="0" applyAlignment="1" applyFont="1">
      <alignment horizontal="center" vertical="center"/>
    </xf>
    <xf borderId="0" fillId="4" fontId="1" numFmtId="0" xfId="0" applyAlignment="1" applyFont="1">
      <alignment horizontal="center" vertical="center"/>
    </xf>
    <xf borderId="0" fillId="7" fontId="1" numFmtId="0" xfId="0" applyAlignment="1" applyFont="1">
      <alignment horizontal="center" vertical="center"/>
    </xf>
    <xf borderId="9" fillId="7" fontId="1" numFmtId="0" xfId="0" applyAlignment="1" applyBorder="1" applyFont="1">
      <alignment horizontal="center" vertical="center"/>
    </xf>
    <xf borderId="0" fillId="8" fontId="1" numFmtId="0" xfId="0" applyAlignment="1" applyFont="1">
      <alignment horizontal="center" vertical="center"/>
    </xf>
    <xf borderId="0" fillId="0" fontId="1" numFmtId="0" xfId="0" applyAlignment="1" applyFont="1">
      <alignment horizontal="center" vertical="center"/>
    </xf>
    <xf borderId="125" fillId="7" fontId="1" numFmtId="0" xfId="0" applyAlignment="1" applyBorder="1" applyFont="1">
      <alignment horizontal="center" vertical="center"/>
    </xf>
    <xf borderId="0" fillId="2" fontId="1" numFmtId="0" xfId="0" applyAlignment="1" applyFont="1">
      <alignment horizontal="left" readingOrder="0" vertical="top"/>
    </xf>
    <xf borderId="0" fillId="2" fontId="2" numFmtId="0" xfId="0" applyAlignment="1" applyFont="1">
      <alignment horizontal="left" readingOrder="0" vertical="top"/>
    </xf>
    <xf borderId="0" fillId="18" fontId="10" numFmtId="0" xfId="0" applyAlignment="1" applyFill="1" applyFont="1">
      <alignment horizontal="left" readingOrder="0" vertical="top"/>
    </xf>
    <xf borderId="0" fillId="18" fontId="2" numFmtId="0" xfId="0" applyAlignment="1" applyFont="1">
      <alignment horizontal="right" readingOrder="0" shrinkToFit="0" vertical="top" wrapText="0"/>
    </xf>
    <xf borderId="0" fillId="0" fontId="10" numFmtId="0" xfId="0" applyAlignment="1" applyFont="1">
      <alignment horizontal="left" readingOrder="0" vertical="top"/>
    </xf>
    <xf borderId="0" fillId="0" fontId="2" numFmtId="0" xfId="0" applyAlignment="1" applyFont="1">
      <alignment horizontal="right" readingOrder="0" shrinkToFit="0" vertical="top" wrapText="0"/>
    </xf>
    <xf borderId="0" fillId="0" fontId="2" numFmtId="0" xfId="0" applyAlignment="1" applyFont="1">
      <alignment horizontal="right" vertical="top"/>
    </xf>
    <xf borderId="0" fillId="0" fontId="10" numFmtId="0" xfId="0" applyAlignment="1" applyFont="1">
      <alignment horizontal="left" vertical="top"/>
    </xf>
    <xf borderId="0" fillId="0" fontId="10" numFmtId="0" xfId="0" applyAlignment="1" applyFont="1">
      <alignment vertical="top"/>
    </xf>
    <xf borderId="0" fillId="0" fontId="2" numFmtId="0" xfId="0" applyAlignment="1" applyFont="1">
      <alignment horizontal="right" vertical="top"/>
    </xf>
    <xf borderId="1" fillId="2" fontId="1" numFmtId="0" xfId="0" applyAlignment="1" applyBorder="1" applyFont="1">
      <alignment horizontal="left" shrinkToFit="0" vertical="top" wrapText="1"/>
    </xf>
    <xf borderId="4" fillId="7" fontId="2" numFmtId="1" xfId="0" applyAlignment="1" applyBorder="1" applyFont="1" applyNumberFormat="1">
      <alignment horizontal="center" readingOrder="0" shrinkToFit="0" vertical="center" wrapText="1"/>
    </xf>
    <xf borderId="1" fillId="7" fontId="2" numFmtId="1" xfId="0" applyAlignment="1" applyBorder="1" applyFont="1" applyNumberFormat="1">
      <alignment horizontal="center" shrinkToFit="0" vertical="center" wrapText="1"/>
    </xf>
    <xf borderId="1" fillId="7" fontId="2" numFmtId="0" xfId="0" applyAlignment="1" applyBorder="1" applyFont="1">
      <alignment horizontal="center" shrinkToFit="0" vertical="center" wrapText="1"/>
    </xf>
    <xf borderId="1" fillId="7" fontId="2" numFmtId="0" xfId="0" applyAlignment="1" applyBorder="1" applyFont="1">
      <alignment horizontal="center" readingOrder="0" shrinkToFit="0" vertical="center" wrapText="1"/>
    </xf>
    <xf borderId="0" fillId="11" fontId="7" numFmtId="1" xfId="0" applyAlignment="1" applyFont="1" applyNumberFormat="1">
      <alignment horizontal="center" readingOrder="0" shrinkToFit="0" vertical="center" wrapText="1"/>
    </xf>
    <xf borderId="0" fillId="11" fontId="10" numFmtId="0" xfId="0" applyAlignment="1" applyFont="1">
      <alignment horizontal="center" shrinkToFit="0" vertical="center" wrapText="1"/>
    </xf>
    <xf borderId="0" fillId="14" fontId="10" numFmtId="0" xfId="0" applyAlignment="1" applyFont="1">
      <alignment horizontal="center" shrinkToFit="0" vertical="center" wrapText="1"/>
    </xf>
    <xf borderId="0" fillId="0" fontId="10" numFmtId="0" xfId="0" applyAlignment="1" applyFont="1">
      <alignment horizontal="center" readingOrder="0" shrinkToFit="0" vertical="center" wrapText="1"/>
    </xf>
    <xf borderId="0" fillId="15" fontId="2" numFmtId="1" xfId="0" applyAlignment="1" applyFont="1" applyNumberFormat="1">
      <alignment horizontal="center" shrinkToFit="0" vertical="center" wrapText="1"/>
    </xf>
    <xf borderId="0" fillId="7" fontId="11" numFmtId="1" xfId="0" applyAlignment="1" applyFont="1" applyNumberFormat="1">
      <alignment horizontal="center" readingOrder="0" shrinkToFit="0" vertical="center" wrapText="1"/>
    </xf>
    <xf borderId="0" fillId="7" fontId="11" numFmtId="0" xfId="0" applyAlignment="1" applyFont="1">
      <alignment horizontal="center" readingOrder="0" shrinkToFit="0" vertical="center" wrapText="1"/>
    </xf>
    <xf borderId="0" fillId="0" fontId="10" numFmtId="0" xfId="0" applyAlignment="1" applyFont="1">
      <alignment horizontal="center" shrinkToFit="0" vertical="center" wrapText="1"/>
    </xf>
    <xf borderId="0" fillId="0" fontId="10" numFmtId="165" xfId="0" applyAlignment="1" applyFont="1" applyNumberFormat="1">
      <alignment horizontal="center" shrinkToFit="0" vertical="center" wrapText="1"/>
    </xf>
    <xf borderId="0" fillId="0" fontId="10" numFmtId="4" xfId="0" applyAlignment="1" applyFont="1" applyNumberFormat="1">
      <alignment horizontal="center" shrinkToFit="0" vertical="center" wrapText="1"/>
    </xf>
    <xf borderId="10" fillId="7" fontId="10" numFmtId="0" xfId="0" applyAlignment="1" applyBorder="1" applyFont="1">
      <alignment horizontal="left" shrinkToFit="0" vertical="center" wrapText="1"/>
    </xf>
    <xf borderId="13" fillId="7" fontId="11" numFmtId="1" xfId="0" applyAlignment="1" applyBorder="1" applyFont="1" applyNumberFormat="1">
      <alignment horizontal="center" readingOrder="0" shrinkToFit="0" vertical="center" wrapText="1"/>
    </xf>
    <xf borderId="14" fillId="7" fontId="11" numFmtId="1" xfId="0" applyAlignment="1" applyBorder="1" applyFont="1" applyNumberFormat="1">
      <alignment horizontal="center" readingOrder="0" shrinkToFit="0" vertical="center" wrapText="1"/>
    </xf>
    <xf borderId="12" fillId="0" fontId="10" numFmtId="165" xfId="0" applyAlignment="1" applyBorder="1" applyFont="1" applyNumberFormat="1">
      <alignment horizontal="center" readingOrder="0" shrinkToFit="0" vertical="center" wrapText="1"/>
    </xf>
    <xf borderId="18" fillId="7" fontId="10" numFmtId="0" xfId="0" applyAlignment="1" applyBorder="1" applyFont="1">
      <alignment horizontal="left" shrinkToFit="0" vertical="center" wrapText="1"/>
    </xf>
    <xf borderId="21" fillId="7" fontId="11" numFmtId="1" xfId="0" applyAlignment="1" applyBorder="1" applyFont="1" applyNumberFormat="1">
      <alignment horizontal="center" readingOrder="0" shrinkToFit="0" vertical="center" wrapText="1"/>
    </xf>
    <xf borderId="22" fillId="7" fontId="11" numFmtId="1" xfId="0" applyAlignment="1" applyBorder="1" applyFont="1" applyNumberFormat="1">
      <alignment horizontal="center" readingOrder="0" shrinkToFit="0" vertical="center" wrapText="1"/>
    </xf>
    <xf borderId="33" fillId="7" fontId="10" numFmtId="0" xfId="0" applyAlignment="1" applyBorder="1" applyFont="1">
      <alignment horizontal="left" shrinkToFit="0" vertical="center" wrapText="1"/>
    </xf>
    <xf borderId="26" fillId="7" fontId="11" numFmtId="1" xfId="0" applyAlignment="1" applyBorder="1" applyFont="1" applyNumberFormat="1">
      <alignment horizontal="center" readingOrder="0" shrinkToFit="0" vertical="center" wrapText="1"/>
    </xf>
    <xf borderId="27" fillId="7" fontId="11" numFmtId="1" xfId="0" applyAlignment="1" applyBorder="1" applyFont="1" applyNumberFormat="1">
      <alignment horizontal="center" readingOrder="0" shrinkToFit="0" vertical="center" wrapText="1"/>
    </xf>
    <xf borderId="25" fillId="0" fontId="10" numFmtId="0" xfId="0" applyAlignment="1" applyBorder="1" applyFont="1">
      <alignment horizontal="center" readingOrder="0" shrinkToFit="0" vertical="center" wrapText="1"/>
    </xf>
    <xf borderId="21" fillId="7" fontId="11" numFmtId="1" xfId="0" applyAlignment="1" applyBorder="1" applyFont="1" applyNumberFormat="1">
      <alignment horizontal="center" readingOrder="0" shrinkToFit="0" vertical="center" wrapText="0"/>
    </xf>
    <xf borderId="29" fillId="7" fontId="11" numFmtId="1" xfId="0" applyAlignment="1" applyBorder="1" applyFont="1" applyNumberFormat="1">
      <alignment horizontal="center" readingOrder="0" shrinkToFit="0" vertical="center" wrapText="0"/>
    </xf>
    <xf borderId="30" fillId="7" fontId="11" numFmtId="0" xfId="0" applyAlignment="1" applyBorder="1" applyFont="1">
      <alignment horizontal="center" readingOrder="0" shrinkToFit="0" vertical="center" wrapText="0"/>
    </xf>
    <xf borderId="0" fillId="7" fontId="11" numFmtId="1" xfId="0" applyAlignment="1" applyFont="1" applyNumberFormat="1">
      <alignment horizontal="center" readingOrder="0" shrinkToFit="0" vertical="center" wrapText="0"/>
    </xf>
    <xf borderId="32" fillId="7" fontId="11" numFmtId="1" xfId="0" applyAlignment="1" applyBorder="1" applyFont="1" applyNumberFormat="1">
      <alignment horizontal="center" readingOrder="0" shrinkToFit="0" vertical="center" wrapText="0"/>
    </xf>
    <xf borderId="19" fillId="7" fontId="11" numFmtId="0" xfId="0" applyAlignment="1" applyBorder="1" applyFont="1">
      <alignment horizontal="center" readingOrder="0" shrinkToFit="0" vertical="center" wrapText="0"/>
    </xf>
    <xf borderId="19" fillId="0" fontId="10" numFmtId="0" xfId="0" applyAlignment="1" applyBorder="1" applyFont="1">
      <alignment horizontal="center" readingOrder="0" shrinkToFit="0" vertical="center" wrapText="1"/>
    </xf>
    <xf borderId="13" fillId="7" fontId="11" numFmtId="1" xfId="0" applyAlignment="1" applyBorder="1" applyFont="1" applyNumberFormat="1">
      <alignment horizontal="center" readingOrder="0" shrinkToFit="0" vertical="center" wrapText="0"/>
    </xf>
    <xf borderId="14" fillId="7" fontId="11" numFmtId="1" xfId="0" applyAlignment="1" applyBorder="1" applyFont="1" applyNumberFormat="1">
      <alignment horizontal="center" readingOrder="0" shrinkToFit="0" vertical="center" wrapText="0"/>
    </xf>
    <xf borderId="12" fillId="7" fontId="11" numFmtId="0" xfId="0" applyAlignment="1" applyBorder="1" applyFont="1">
      <alignment horizontal="center" readingOrder="0" shrinkToFit="0" vertical="center" wrapText="0"/>
    </xf>
    <xf borderId="26" fillId="7" fontId="11" numFmtId="1" xfId="0" applyAlignment="1" applyBorder="1" applyFont="1" applyNumberFormat="1">
      <alignment horizontal="center" readingOrder="0" shrinkToFit="0" vertical="center" wrapText="0"/>
    </xf>
    <xf borderId="27" fillId="7" fontId="11" numFmtId="1" xfId="0" applyAlignment="1" applyBorder="1" applyFont="1" applyNumberFormat="1">
      <alignment horizontal="center" readingOrder="0" shrinkToFit="0" vertical="center" wrapText="0"/>
    </xf>
    <xf borderId="25" fillId="7" fontId="11" numFmtId="0" xfId="0" applyAlignment="1" applyBorder="1" applyFont="1">
      <alignment horizontal="center" readingOrder="0" shrinkToFit="0" vertical="center" wrapText="0"/>
    </xf>
    <xf borderId="13" fillId="7" fontId="11" numFmtId="1" xfId="0" applyAlignment="1" applyBorder="1" applyFont="1" applyNumberFormat="1">
      <alignment horizontal="center" readingOrder="0" shrinkToFit="0" vertical="top" wrapText="0"/>
    </xf>
    <xf borderId="14" fillId="7" fontId="11" numFmtId="1" xfId="0" applyAlignment="1" applyBorder="1" applyFont="1" applyNumberFormat="1">
      <alignment horizontal="center" readingOrder="0" shrinkToFit="0" vertical="top" wrapText="0"/>
    </xf>
    <xf borderId="12" fillId="7" fontId="11" numFmtId="0" xfId="0" applyAlignment="1" applyBorder="1" applyFont="1">
      <alignment horizontal="center" readingOrder="0" shrinkToFit="0" vertical="top" wrapText="0"/>
    </xf>
    <xf borderId="21" fillId="7" fontId="11" numFmtId="1" xfId="0" applyAlignment="1" applyBorder="1" applyFont="1" applyNumberFormat="1">
      <alignment horizontal="center" readingOrder="0" shrinkToFit="0" vertical="top" wrapText="0"/>
    </xf>
    <xf borderId="29" fillId="7" fontId="11" numFmtId="1" xfId="0" applyAlignment="1" applyBorder="1" applyFont="1" applyNumberFormat="1">
      <alignment horizontal="center" readingOrder="0" shrinkToFit="0" vertical="top" wrapText="0"/>
    </xf>
    <xf borderId="30" fillId="7" fontId="11" numFmtId="0" xfId="0" applyAlignment="1" applyBorder="1" applyFont="1">
      <alignment horizontal="center" readingOrder="0" shrinkToFit="0" vertical="top" wrapText="0"/>
    </xf>
    <xf borderId="26" fillId="7" fontId="11" numFmtId="1" xfId="0" applyAlignment="1" applyBorder="1" applyFont="1" applyNumberFormat="1">
      <alignment horizontal="center" readingOrder="0" shrinkToFit="0" vertical="top" wrapText="0"/>
    </xf>
    <xf borderId="27" fillId="7" fontId="11" numFmtId="1" xfId="0" applyAlignment="1" applyBorder="1" applyFont="1" applyNumberFormat="1">
      <alignment horizontal="center" readingOrder="0" shrinkToFit="0" vertical="top" wrapText="0"/>
    </xf>
    <xf borderId="25" fillId="7" fontId="11" numFmtId="0" xfId="0" applyAlignment="1" applyBorder="1" applyFont="1">
      <alignment horizontal="center" readingOrder="0" shrinkToFit="0" vertical="top" wrapText="0"/>
    </xf>
    <xf borderId="34" fillId="7" fontId="10" numFmtId="0" xfId="0" applyAlignment="1" applyBorder="1" applyFont="1">
      <alignment horizontal="left" shrinkToFit="0" vertical="center" wrapText="1"/>
    </xf>
    <xf borderId="35" fillId="11" fontId="10" numFmtId="0" xfId="0" applyAlignment="1" applyBorder="1" applyFont="1">
      <alignment horizontal="center" shrinkToFit="0" vertical="center" wrapText="1"/>
    </xf>
    <xf borderId="36" fillId="14" fontId="10" numFmtId="0" xfId="0" applyAlignment="1" applyBorder="1" applyFont="1">
      <alignment horizontal="center" shrinkToFit="0" vertical="center" wrapText="1"/>
    </xf>
    <xf borderId="36" fillId="15" fontId="2" numFmtId="1" xfId="0" applyAlignment="1" applyBorder="1" applyFont="1" applyNumberFormat="1">
      <alignment horizontal="center" shrinkToFit="0" vertical="center" wrapText="1"/>
    </xf>
    <xf borderId="17" fillId="7" fontId="11" numFmtId="1" xfId="0" applyAlignment="1" applyBorder="1" applyFont="1" applyNumberFormat="1">
      <alignment horizontal="center" readingOrder="0" shrinkToFit="0" vertical="center" wrapText="1"/>
    </xf>
    <xf borderId="17" fillId="0" fontId="10" numFmtId="0" xfId="0" applyAlignment="1" applyBorder="1" applyFont="1">
      <alignment horizontal="center" readingOrder="0" shrinkToFit="0" vertical="center" wrapText="1"/>
    </xf>
    <xf borderId="36" fillId="0" fontId="10" numFmtId="165" xfId="0" applyAlignment="1" applyBorder="1" applyFont="1" applyNumberFormat="1">
      <alignment horizontal="center" shrinkToFit="0" vertical="center" wrapText="1"/>
    </xf>
    <xf borderId="36" fillId="0" fontId="10" numFmtId="4" xfId="0" applyAlignment="1" applyBorder="1" applyFont="1" applyNumberFormat="1">
      <alignment horizontal="center" shrinkToFit="0" vertical="center" wrapText="1"/>
    </xf>
    <xf borderId="38" fillId="0" fontId="10" numFmtId="165" xfId="0" applyAlignment="1" applyBorder="1" applyFont="1" applyNumberFormat="1">
      <alignment horizontal="center" shrinkToFit="0" vertical="center" wrapText="1"/>
    </xf>
    <xf borderId="39" fillId="7" fontId="10" numFmtId="0" xfId="0" applyAlignment="1" applyBorder="1" applyFont="1">
      <alignment horizontal="left" shrinkToFit="0" vertical="center" wrapText="1"/>
    </xf>
    <xf borderId="41" fillId="14" fontId="10" numFmtId="0" xfId="0" applyAlignment="1" applyBorder="1" applyFont="1">
      <alignment horizontal="center" shrinkToFit="0" vertical="center" wrapText="1"/>
    </xf>
    <xf borderId="41" fillId="15" fontId="2" numFmtId="1" xfId="0" applyAlignment="1" applyBorder="1" applyFont="1" applyNumberFormat="1">
      <alignment horizontal="center" shrinkToFit="0" vertical="center" wrapText="1"/>
    </xf>
    <xf borderId="41" fillId="0" fontId="10" numFmtId="165" xfId="0" applyAlignment="1" applyBorder="1" applyFont="1" applyNumberFormat="1">
      <alignment horizontal="center" shrinkToFit="0" vertical="center" wrapText="1"/>
    </xf>
    <xf borderId="41" fillId="0" fontId="10" numFmtId="4" xfId="0" applyAlignment="1" applyBorder="1" applyFont="1" applyNumberFormat="1">
      <alignment horizontal="center" shrinkToFit="0" vertical="center" wrapText="1"/>
    </xf>
    <xf borderId="42" fillId="0" fontId="10" numFmtId="165" xfId="0" applyAlignment="1" applyBorder="1" applyFont="1" applyNumberFormat="1">
      <alignment horizontal="center" shrinkToFit="0" vertical="center" wrapText="1"/>
    </xf>
    <xf borderId="43" fillId="7" fontId="10" numFmtId="0" xfId="0" applyAlignment="1" applyBorder="1" applyFont="1">
      <alignment horizontal="left" shrinkToFit="0" vertical="center" wrapText="1"/>
    </xf>
    <xf borderId="45" fillId="14" fontId="10" numFmtId="0" xfId="0" applyAlignment="1" applyBorder="1" applyFont="1">
      <alignment horizontal="center" shrinkToFit="0" vertical="center" wrapText="1"/>
    </xf>
    <xf borderId="45" fillId="15" fontId="2" numFmtId="1" xfId="0" applyAlignment="1" applyBorder="1" applyFont="1" applyNumberFormat="1">
      <alignment horizontal="center" shrinkToFit="0" vertical="center" wrapText="1"/>
    </xf>
    <xf borderId="26" fillId="0" fontId="10" numFmtId="0" xfId="0" applyAlignment="1" applyBorder="1" applyFont="1">
      <alignment horizontal="center" readingOrder="0" shrinkToFit="0" vertical="center" wrapText="1"/>
    </xf>
    <xf borderId="45" fillId="0" fontId="10" numFmtId="165" xfId="0" applyAlignment="1" applyBorder="1" applyFont="1" applyNumberFormat="1">
      <alignment horizontal="center" shrinkToFit="0" vertical="center" wrapText="1"/>
    </xf>
    <xf borderId="45" fillId="0" fontId="10" numFmtId="4" xfId="0" applyAlignment="1" applyBorder="1" applyFont="1" applyNumberFormat="1">
      <alignment horizontal="center" shrinkToFit="0" vertical="center" wrapText="1"/>
    </xf>
    <xf borderId="46" fillId="0" fontId="10" numFmtId="165" xfId="0" applyAlignment="1" applyBorder="1" applyFont="1" applyNumberFormat="1">
      <alignment horizontal="center" shrinkToFit="0" vertical="center" wrapText="1"/>
    </xf>
    <xf borderId="47" fillId="13" fontId="14" numFmtId="0" xfId="0" applyAlignment="1" applyBorder="1" applyFont="1">
      <alignment horizontal="center" readingOrder="0" shrinkToFit="0" vertical="center" wrapText="1"/>
    </xf>
    <xf borderId="19" fillId="7" fontId="10" numFmtId="0" xfId="0" applyAlignment="1" applyBorder="1" applyFont="1">
      <alignment horizontal="left" shrinkToFit="0" vertical="center" wrapText="1"/>
    </xf>
    <xf borderId="19" fillId="11" fontId="10" numFmtId="0" xfId="0" applyAlignment="1" applyBorder="1" applyFont="1">
      <alignment horizontal="center" shrinkToFit="0" vertical="center" wrapText="1"/>
    </xf>
    <xf borderId="19" fillId="14" fontId="10" numFmtId="0" xfId="0" applyAlignment="1" applyBorder="1" applyFont="1">
      <alignment horizontal="center" shrinkToFit="0" vertical="center" wrapText="1"/>
    </xf>
    <xf borderId="19" fillId="0" fontId="10" numFmtId="0" xfId="0" applyAlignment="1" applyBorder="1" applyFont="1">
      <alignment horizontal="center" shrinkToFit="0" vertical="center" wrapText="1"/>
    </xf>
    <xf borderId="19" fillId="0" fontId="10" numFmtId="0" xfId="0" applyAlignment="1" applyBorder="1" applyFont="1">
      <alignment horizontal="center" shrinkToFit="0" vertical="center" wrapText="1"/>
    </xf>
    <xf borderId="19" fillId="0" fontId="10" numFmtId="165" xfId="0" applyAlignment="1" applyBorder="1" applyFont="1" applyNumberFormat="1">
      <alignment horizontal="center" shrinkToFit="0" vertical="center" wrapText="1"/>
    </xf>
    <xf borderId="0" fillId="15" fontId="2" numFmtId="165" xfId="0" applyAlignment="1" applyFont="1" applyNumberFormat="1">
      <alignment horizontal="center" shrinkToFit="0" vertical="center" wrapText="1"/>
    </xf>
    <xf borderId="12" fillId="0" fontId="10" numFmtId="0" xfId="0" applyAlignment="1" applyBorder="1" applyFont="1">
      <alignment horizontal="center" shrinkToFit="0" vertical="center" wrapText="1"/>
    </xf>
    <xf borderId="48" fillId="7" fontId="11" numFmtId="1" xfId="0" applyAlignment="1" applyBorder="1" applyFont="1" applyNumberFormat="1">
      <alignment horizontal="center" readingOrder="0" shrinkToFit="0" vertical="center" wrapText="0"/>
    </xf>
    <xf borderId="49" fillId="7" fontId="11" numFmtId="0" xfId="0" applyAlignment="1" applyBorder="1" applyFont="1">
      <alignment horizontal="center" readingOrder="0" shrinkToFit="0" vertical="center" wrapText="0"/>
    </xf>
    <xf borderId="51" fillId="7" fontId="11" numFmtId="1" xfId="0" applyAlignment="1" applyBorder="1" applyFont="1" applyNumberFormat="1">
      <alignment horizontal="center" readingOrder="0" shrinkToFit="0" vertical="center" wrapText="0"/>
    </xf>
    <xf borderId="52" fillId="7" fontId="11" numFmtId="0" xfId="0" applyAlignment="1" applyBorder="1" applyFont="1">
      <alignment horizontal="center" readingOrder="0" shrinkToFit="0" vertical="center" wrapText="0"/>
    </xf>
    <xf borderId="22" fillId="7" fontId="11" numFmtId="1" xfId="0" applyAlignment="1" applyBorder="1" applyFont="1" applyNumberFormat="1">
      <alignment horizontal="center" readingOrder="0" shrinkToFit="0" vertical="center" wrapText="0"/>
    </xf>
    <xf borderId="20" fillId="7" fontId="11" numFmtId="0" xfId="0" applyAlignment="1" applyBorder="1" applyFont="1">
      <alignment horizontal="center" readingOrder="0" shrinkToFit="0" vertical="center" wrapText="0"/>
    </xf>
    <xf borderId="41" fillId="15" fontId="2" numFmtId="1" xfId="0" applyAlignment="1" applyBorder="1" applyFont="1" applyNumberFormat="1">
      <alignment horizontal="center" readingOrder="0" shrinkToFit="0" vertical="center" wrapText="1"/>
    </xf>
    <xf borderId="19" fillId="7" fontId="11" numFmtId="1" xfId="0" applyAlignment="1" applyBorder="1" applyFont="1" applyNumberFormat="1">
      <alignment horizontal="center" readingOrder="0" shrinkToFit="0" vertical="center" wrapText="0"/>
    </xf>
    <xf borderId="13" fillId="9" fontId="2" numFmtId="1" xfId="0" applyAlignment="1" applyBorder="1" applyFont="1" applyNumberFormat="1">
      <alignment horizontal="center" shrinkToFit="0" vertical="center" wrapText="1"/>
    </xf>
    <xf borderId="21" fillId="9" fontId="2" numFmtId="1" xfId="0" applyAlignment="1" applyBorder="1" applyFont="1" applyNumberFormat="1">
      <alignment horizontal="center" shrinkToFit="0" vertical="center" wrapText="1"/>
    </xf>
    <xf borderId="26" fillId="9" fontId="2" numFmtId="1" xfId="0" applyAlignment="1" applyBorder="1" applyFont="1" applyNumberFormat="1">
      <alignment horizontal="center" shrinkToFit="0" vertical="center" wrapText="1"/>
    </xf>
    <xf borderId="19" fillId="7" fontId="11" numFmtId="0" xfId="0" applyAlignment="1" applyBorder="1" applyFont="1">
      <alignment horizontal="center" readingOrder="0" shrinkToFit="0" vertical="center" wrapText="1"/>
    </xf>
    <xf borderId="25" fillId="7" fontId="11" numFmtId="0" xfId="0" applyAlignment="1" applyBorder="1" applyFont="1">
      <alignment horizontal="center" shrinkToFit="0" vertical="center" wrapText="1"/>
    </xf>
    <xf borderId="13" fillId="16" fontId="11" numFmtId="1" xfId="0" applyAlignment="1" applyBorder="1" applyFont="1" applyNumberFormat="1">
      <alignment horizontal="center" shrinkToFit="0" vertical="center" wrapText="1"/>
    </xf>
    <xf borderId="14" fillId="16" fontId="11" numFmtId="1" xfId="0" applyAlignment="1" applyBorder="1" applyFont="1" applyNumberFormat="1">
      <alignment horizontal="center" shrinkToFit="0" vertical="center" wrapText="1"/>
    </xf>
    <xf borderId="12" fillId="7" fontId="11" numFmtId="0" xfId="0" applyAlignment="1" applyBorder="1" applyFont="1">
      <alignment horizontal="center" shrinkToFit="0" vertical="center" wrapText="1"/>
    </xf>
    <xf borderId="21" fillId="16" fontId="11" numFmtId="1" xfId="0" applyAlignment="1" applyBorder="1" applyFont="1" applyNumberFormat="1">
      <alignment horizontal="center" readingOrder="0" shrinkToFit="0" vertical="center" wrapText="1"/>
    </xf>
    <xf borderId="22" fillId="16" fontId="11" numFmtId="1" xfId="0" applyAlignment="1" applyBorder="1" applyFont="1" applyNumberFormat="1">
      <alignment horizontal="center" readingOrder="0" shrinkToFit="0" vertical="center" wrapText="1"/>
    </xf>
    <xf borderId="21" fillId="16" fontId="11" numFmtId="1" xfId="0" applyAlignment="1" applyBorder="1" applyFont="1" applyNumberFormat="1">
      <alignment horizontal="center" shrinkToFit="0" vertical="center" wrapText="1"/>
    </xf>
    <xf borderId="22" fillId="16" fontId="11" numFmtId="1" xfId="0" applyAlignment="1" applyBorder="1" applyFont="1" applyNumberFormat="1">
      <alignment horizontal="center" shrinkToFit="0" vertical="center" wrapText="1"/>
    </xf>
    <xf borderId="20" fillId="7" fontId="11" numFmtId="0" xfId="0" applyAlignment="1" applyBorder="1" applyFont="1">
      <alignment horizontal="center" shrinkToFit="0" vertical="center" wrapText="1"/>
    </xf>
    <xf borderId="54" fillId="0" fontId="10" numFmtId="165" xfId="0" applyAlignment="1" applyBorder="1" applyFont="1" applyNumberFormat="1">
      <alignment horizontal="center" shrinkToFit="0" vertical="center" wrapText="1"/>
    </xf>
    <xf borderId="68" fillId="7" fontId="10" numFmtId="0" xfId="0" applyAlignment="1" applyBorder="1" applyFont="1">
      <alignment horizontal="left" shrinkToFit="0" vertical="center" wrapText="1"/>
    </xf>
    <xf borderId="58" fillId="11" fontId="10" numFmtId="0" xfId="0" applyAlignment="1" applyBorder="1" applyFont="1">
      <alignment horizontal="center" shrinkToFit="0" vertical="center" wrapText="1"/>
    </xf>
    <xf borderId="21" fillId="7" fontId="11" numFmtId="1" xfId="0" applyAlignment="1" applyBorder="1" applyFont="1" applyNumberFormat="1">
      <alignment horizontal="center" shrinkToFit="0" vertical="center" wrapText="1"/>
    </xf>
    <xf borderId="22" fillId="7" fontId="11" numFmtId="1" xfId="0" applyAlignment="1" applyBorder="1" applyFont="1" applyNumberFormat="1">
      <alignment horizontal="center" shrinkToFit="0" vertical="center" wrapText="1"/>
    </xf>
    <xf borderId="63" fillId="7" fontId="10" numFmtId="0" xfId="0" applyAlignment="1" applyBorder="1" applyFont="1">
      <alignment horizontal="left" shrinkToFit="0" vertical="center" wrapText="1"/>
    </xf>
    <xf borderId="26" fillId="7" fontId="11" numFmtId="1" xfId="0" applyAlignment="1" applyBorder="1" applyFont="1" applyNumberFormat="1">
      <alignment horizontal="center" shrinkToFit="0" vertical="center" wrapText="1"/>
    </xf>
    <xf borderId="27" fillId="7" fontId="11" numFmtId="1" xfId="0" applyAlignment="1" applyBorder="1" applyFont="1" applyNumberFormat="1">
      <alignment horizontal="center" shrinkToFit="0" vertical="center" wrapText="1"/>
    </xf>
    <xf borderId="58" fillId="7" fontId="10" numFmtId="0" xfId="0" applyAlignment="1" applyBorder="1" applyFont="1">
      <alignment horizontal="left" shrinkToFit="0" vertical="top" wrapText="1"/>
    </xf>
    <xf borderId="11" fillId="11" fontId="1" numFmtId="0" xfId="0" applyAlignment="1" applyBorder="1" applyFont="1">
      <alignment horizontal="center" shrinkToFit="0" vertical="center" wrapText="1"/>
    </xf>
    <xf borderId="11" fillId="14" fontId="1" numFmtId="0" xfId="0" applyAlignment="1" applyBorder="1" applyFont="1">
      <alignment horizontal="center" vertical="bottom"/>
    </xf>
    <xf borderId="13" fillId="15" fontId="2" numFmtId="1" xfId="0" applyAlignment="1" applyBorder="1" applyFont="1" applyNumberFormat="1">
      <alignment horizontal="center" vertical="center"/>
    </xf>
    <xf borderId="17" fillId="7" fontId="11" numFmtId="1" xfId="0" applyAlignment="1" applyBorder="1" applyFont="1" applyNumberFormat="1">
      <alignment horizontal="center" readingOrder="0" vertical="center"/>
    </xf>
    <xf borderId="59" fillId="7" fontId="11" numFmtId="1" xfId="0" applyAlignment="1" applyBorder="1" applyFont="1" applyNumberFormat="1">
      <alignment horizontal="center" readingOrder="0" vertical="center"/>
    </xf>
    <xf borderId="11" fillId="7" fontId="11" numFmtId="0" xfId="0" applyAlignment="1" applyBorder="1" applyFont="1">
      <alignment horizontal="center" readingOrder="0" vertical="center"/>
    </xf>
    <xf borderId="11" fillId="0" fontId="10" numFmtId="0" xfId="0" applyAlignment="1" applyBorder="1" applyFont="1">
      <alignment horizontal="center" readingOrder="0" vertical="center"/>
    </xf>
    <xf borderId="11" fillId="0" fontId="10" numFmtId="165" xfId="0" applyAlignment="1" applyBorder="1" applyFont="1" applyNumberFormat="1">
      <alignment horizontal="center" vertical="center"/>
    </xf>
    <xf borderId="17" fillId="0" fontId="10" numFmtId="4" xfId="0" applyAlignment="1" applyBorder="1" applyFont="1" applyNumberFormat="1">
      <alignment horizontal="center" vertical="center"/>
    </xf>
    <xf borderId="16" fillId="0" fontId="10" numFmtId="165" xfId="0" applyAlignment="1" applyBorder="1" applyFont="1" applyNumberFormat="1">
      <alignment horizontal="center" vertical="center"/>
    </xf>
    <xf borderId="17" fillId="0" fontId="1" numFmtId="165" xfId="0" applyAlignment="1" applyBorder="1" applyFont="1" applyNumberFormat="1">
      <alignment horizontal="center" vertical="center"/>
    </xf>
    <xf borderId="62" fillId="7" fontId="10" numFmtId="0" xfId="0" applyAlignment="1" applyBorder="1" applyFont="1">
      <alignment horizontal="left" shrinkToFit="0" vertical="top" wrapText="1"/>
    </xf>
    <xf borderId="19" fillId="14" fontId="1" numFmtId="0" xfId="0" applyAlignment="1" applyBorder="1" applyFont="1">
      <alignment horizontal="center" vertical="bottom"/>
    </xf>
    <xf borderId="21" fillId="15" fontId="2" numFmtId="1" xfId="0" applyAlignment="1" applyBorder="1" applyFont="1" applyNumberFormat="1">
      <alignment horizontal="center" vertical="center"/>
    </xf>
    <xf borderId="0" fillId="7" fontId="11" numFmtId="1" xfId="0" applyAlignment="1" applyFont="1" applyNumberFormat="1">
      <alignment horizontal="center" readingOrder="0" vertical="center"/>
    </xf>
    <xf borderId="32" fillId="7" fontId="11" numFmtId="1" xfId="0" applyAlignment="1" applyBorder="1" applyFont="1" applyNumberFormat="1">
      <alignment horizontal="center" readingOrder="0" vertical="center"/>
    </xf>
    <xf borderId="19" fillId="7" fontId="11" numFmtId="0" xfId="0" applyAlignment="1" applyBorder="1" applyFont="1">
      <alignment horizontal="center" readingOrder="0" vertical="center"/>
    </xf>
    <xf borderId="19" fillId="0" fontId="10" numFmtId="0" xfId="0" applyAlignment="1" applyBorder="1" applyFont="1">
      <alignment horizontal="center" readingOrder="0" vertical="center"/>
    </xf>
    <xf borderId="19" fillId="0" fontId="10" numFmtId="165" xfId="0" applyAlignment="1" applyBorder="1" applyFont="1" applyNumberFormat="1">
      <alignment horizontal="center" vertical="center"/>
    </xf>
    <xf borderId="0" fillId="0" fontId="10" numFmtId="4" xfId="0" applyAlignment="1" applyFont="1" applyNumberFormat="1">
      <alignment horizontal="center" vertical="center"/>
    </xf>
    <xf borderId="24" fillId="0" fontId="10" numFmtId="165" xfId="0" applyAlignment="1" applyBorder="1" applyFont="1" applyNumberFormat="1">
      <alignment horizontal="center" vertical="center"/>
    </xf>
    <xf borderId="0" fillId="0" fontId="1" numFmtId="165" xfId="0" applyAlignment="1" applyFont="1" applyNumberFormat="1">
      <alignment horizontal="center" vertical="center"/>
    </xf>
    <xf borderId="33" fillId="7" fontId="10" numFmtId="0" xfId="0" applyAlignment="1" applyBorder="1" applyFont="1">
      <alignment horizontal="left" shrinkToFit="0" vertical="top" wrapText="1"/>
    </xf>
    <xf borderId="25" fillId="14" fontId="1" numFmtId="0" xfId="0" applyAlignment="1" applyBorder="1" applyFont="1">
      <alignment horizontal="center" vertical="bottom"/>
    </xf>
    <xf borderId="26" fillId="15" fontId="2" numFmtId="1" xfId="0" applyAlignment="1" applyBorder="1" applyFont="1" applyNumberFormat="1">
      <alignment horizontal="center" vertical="center"/>
    </xf>
    <xf borderId="26" fillId="7" fontId="11" numFmtId="1" xfId="0" applyAlignment="1" applyBorder="1" applyFont="1" applyNumberFormat="1">
      <alignment horizontal="center" readingOrder="0" vertical="center"/>
    </xf>
    <xf borderId="27" fillId="7" fontId="11" numFmtId="1" xfId="0" applyAlignment="1" applyBorder="1" applyFont="1" applyNumberFormat="1">
      <alignment horizontal="center" readingOrder="0" vertical="center"/>
    </xf>
    <xf borderId="25" fillId="7" fontId="11" numFmtId="0" xfId="0" applyAlignment="1" applyBorder="1" applyFont="1">
      <alignment horizontal="center" readingOrder="0" vertical="center"/>
    </xf>
    <xf borderId="25" fillId="0" fontId="10" numFmtId="0" xfId="0" applyAlignment="1" applyBorder="1" applyFont="1">
      <alignment horizontal="center" readingOrder="0" vertical="center"/>
    </xf>
    <xf borderId="25" fillId="0" fontId="10" numFmtId="165" xfId="0" applyAlignment="1" applyBorder="1" applyFont="1" applyNumberFormat="1">
      <alignment horizontal="center" vertical="center"/>
    </xf>
    <xf borderId="26" fillId="0" fontId="10" numFmtId="4" xfId="0" applyAlignment="1" applyBorder="1" applyFont="1" applyNumberFormat="1">
      <alignment horizontal="center" vertical="center"/>
    </xf>
    <xf borderId="7" fillId="0" fontId="10" numFmtId="165" xfId="0" applyAlignment="1" applyBorder="1" applyFont="1" applyNumberFormat="1">
      <alignment horizontal="center" vertical="center"/>
    </xf>
    <xf borderId="26" fillId="0" fontId="1" numFmtId="165" xfId="0" applyAlignment="1" applyBorder="1" applyFont="1" applyNumberFormat="1">
      <alignment horizontal="center" vertical="center"/>
    </xf>
    <xf borderId="19" fillId="7" fontId="10" numFmtId="0" xfId="0" applyAlignment="1" applyBorder="1" applyFont="1">
      <alignment horizontal="left" shrinkToFit="0" vertical="top" wrapText="1"/>
    </xf>
    <xf borderId="19" fillId="14" fontId="10" numFmtId="0" xfId="0" applyAlignment="1" applyBorder="1" applyFont="1">
      <alignment horizontal="center" shrinkToFit="0" vertical="bottom" wrapText="1"/>
    </xf>
    <xf borderId="19" fillId="0" fontId="10" numFmtId="0" xfId="0" applyAlignment="1" applyBorder="1" applyFont="1">
      <alignment horizontal="center" vertical="center"/>
    </xf>
    <xf borderId="0" fillId="0" fontId="10" numFmtId="165" xfId="0" applyAlignment="1" applyFont="1" applyNumberFormat="1">
      <alignment horizontal="center" vertical="center"/>
    </xf>
    <xf borderId="10" fillId="7" fontId="10" numFmtId="0" xfId="0" applyAlignment="1" applyBorder="1" applyFont="1">
      <alignment horizontal="left" shrinkToFit="0" vertical="top" wrapText="1"/>
    </xf>
    <xf borderId="12" fillId="14" fontId="10" numFmtId="0" xfId="0" applyAlignment="1" applyBorder="1" applyFont="1">
      <alignment horizontal="center" shrinkToFit="0" vertical="bottom" wrapText="1"/>
    </xf>
    <xf borderId="12" fillId="7" fontId="11" numFmtId="0" xfId="0" applyAlignment="1" applyBorder="1" applyFont="1">
      <alignment horizontal="center" readingOrder="0" vertical="center"/>
    </xf>
    <xf borderId="12" fillId="0" fontId="10" numFmtId="0" xfId="0" applyAlignment="1" applyBorder="1" applyFont="1">
      <alignment horizontal="center" readingOrder="0" vertical="center"/>
    </xf>
    <xf borderId="12" fillId="0" fontId="10" numFmtId="165" xfId="0" applyAlignment="1" applyBorder="1" applyFont="1" applyNumberFormat="1">
      <alignment horizontal="center" vertical="center"/>
    </xf>
    <xf borderId="13" fillId="0" fontId="10" numFmtId="4" xfId="0" applyAlignment="1" applyBorder="1" applyFont="1" applyNumberFormat="1">
      <alignment horizontal="center" vertical="center"/>
    </xf>
    <xf borderId="18" fillId="7" fontId="10" numFmtId="0" xfId="0" applyAlignment="1" applyBorder="1" applyFont="1">
      <alignment horizontal="left" shrinkToFit="0" vertical="top" wrapText="1"/>
    </xf>
    <xf borderId="20" fillId="14" fontId="10" numFmtId="0" xfId="0" applyAlignment="1" applyBorder="1" applyFont="1">
      <alignment horizontal="center" shrinkToFit="0" vertical="bottom" wrapText="1"/>
    </xf>
    <xf borderId="20" fillId="0" fontId="10" numFmtId="0" xfId="0" applyAlignment="1" applyBorder="1" applyFont="1">
      <alignment horizontal="center" readingOrder="0" vertical="center"/>
    </xf>
    <xf borderId="20" fillId="0" fontId="10" numFmtId="165" xfId="0" applyAlignment="1" applyBorder="1" applyFont="1" applyNumberFormat="1">
      <alignment horizontal="center" vertical="center"/>
    </xf>
    <xf borderId="21" fillId="0" fontId="10" numFmtId="4" xfId="0" applyAlignment="1" applyBorder="1" applyFont="1" applyNumberFormat="1">
      <alignment horizontal="center" vertical="center"/>
    </xf>
    <xf borderId="25" fillId="14" fontId="10" numFmtId="0" xfId="0" applyAlignment="1" applyBorder="1" applyFont="1">
      <alignment horizontal="center" shrinkToFit="0" vertical="bottom" wrapText="1"/>
    </xf>
    <xf borderId="13" fillId="7" fontId="11" numFmtId="1" xfId="0" applyAlignment="1" applyBorder="1" applyFont="1" applyNumberFormat="1">
      <alignment horizontal="center" readingOrder="0" vertical="center"/>
    </xf>
    <xf borderId="14" fillId="7" fontId="11" numFmtId="1" xfId="0" applyAlignment="1" applyBorder="1" applyFont="1" applyNumberFormat="1">
      <alignment horizontal="center" readingOrder="0" vertical="center"/>
    </xf>
    <xf borderId="21" fillId="7" fontId="11" numFmtId="1" xfId="0" applyAlignment="1" applyBorder="1" applyFont="1" applyNumberFormat="1">
      <alignment horizontal="center" readingOrder="0" vertical="center"/>
    </xf>
    <xf borderId="22" fillId="7" fontId="11" numFmtId="1" xfId="0" applyAlignment="1" applyBorder="1" applyFont="1" applyNumberFormat="1">
      <alignment horizontal="center" readingOrder="0" vertical="center"/>
    </xf>
    <xf borderId="20" fillId="7" fontId="11" numFmtId="0" xfId="0" applyAlignment="1" applyBorder="1" applyFont="1">
      <alignment horizontal="center" readingOrder="0" vertical="center"/>
    </xf>
    <xf borderId="34" fillId="7" fontId="10" numFmtId="0" xfId="0" applyAlignment="1" applyBorder="1" applyFont="1">
      <alignment horizontal="left" shrinkToFit="0" vertical="top" wrapText="1"/>
    </xf>
    <xf borderId="12" fillId="14" fontId="10" numFmtId="0" xfId="0" applyAlignment="1" applyBorder="1" applyFont="1">
      <alignment horizontal="center" readingOrder="0" vertical="bottom"/>
    </xf>
    <xf borderId="36" fillId="7" fontId="11" numFmtId="1" xfId="0" applyAlignment="1" applyBorder="1" applyFont="1" applyNumberFormat="1">
      <alignment horizontal="center" readingOrder="0" vertical="center"/>
    </xf>
    <xf borderId="36" fillId="7" fontId="11" numFmtId="0" xfId="0" applyAlignment="1" applyBorder="1" applyFont="1">
      <alignment horizontal="center" readingOrder="0" vertical="center"/>
    </xf>
    <xf borderId="36" fillId="7" fontId="11" numFmtId="0" xfId="0" applyAlignment="1" applyBorder="1" applyFont="1">
      <alignment horizontal="center" vertical="center"/>
    </xf>
    <xf borderId="36" fillId="0" fontId="10" numFmtId="165" xfId="0" applyAlignment="1" applyBorder="1" applyFont="1" applyNumberFormat="1">
      <alignment horizontal="center" vertical="center"/>
    </xf>
    <xf borderId="36" fillId="0" fontId="10" numFmtId="4" xfId="0" applyAlignment="1" applyBorder="1" applyFont="1" applyNumberFormat="1">
      <alignment horizontal="center" vertical="center"/>
    </xf>
    <xf borderId="38" fillId="0" fontId="10" numFmtId="165" xfId="0" applyAlignment="1" applyBorder="1" applyFont="1" applyNumberFormat="1">
      <alignment horizontal="center" vertical="center"/>
    </xf>
    <xf borderId="39" fillId="7" fontId="10" numFmtId="0" xfId="0" applyAlignment="1" applyBorder="1" applyFont="1">
      <alignment horizontal="left" shrinkToFit="0" vertical="top" wrapText="1"/>
    </xf>
    <xf borderId="0" fillId="14" fontId="1" numFmtId="0" xfId="0" applyAlignment="1" applyFont="1">
      <alignment horizontal="center" vertical="bottom"/>
    </xf>
    <xf borderId="41" fillId="7" fontId="11" numFmtId="1" xfId="0" applyAlignment="1" applyBorder="1" applyFont="1" applyNumberFormat="1">
      <alignment horizontal="center" readingOrder="0" vertical="center"/>
    </xf>
    <xf borderId="41" fillId="7" fontId="11" numFmtId="0" xfId="0" applyAlignment="1" applyBorder="1" applyFont="1">
      <alignment horizontal="center" readingOrder="0" vertical="center"/>
    </xf>
    <xf borderId="41" fillId="0" fontId="10" numFmtId="165" xfId="0" applyAlignment="1" applyBorder="1" applyFont="1" applyNumberFormat="1">
      <alignment horizontal="center" vertical="center"/>
    </xf>
    <xf borderId="41" fillId="0" fontId="10" numFmtId="4" xfId="0" applyAlignment="1" applyBorder="1" applyFont="1" applyNumberFormat="1">
      <alignment horizontal="center" vertical="center"/>
    </xf>
    <xf borderId="42" fillId="0" fontId="10" numFmtId="165" xfId="0" applyAlignment="1" applyBorder="1" applyFont="1" applyNumberFormat="1">
      <alignment horizontal="center" vertical="center"/>
    </xf>
    <xf borderId="41" fillId="7" fontId="11" numFmtId="0" xfId="0" applyAlignment="1" applyBorder="1" applyFont="1">
      <alignment horizontal="center" vertical="center"/>
    </xf>
    <xf borderId="43" fillId="7" fontId="10" numFmtId="0" xfId="0" applyAlignment="1" applyBorder="1" applyFont="1">
      <alignment horizontal="left" shrinkToFit="0" vertical="top" wrapText="1"/>
    </xf>
    <xf borderId="26" fillId="14" fontId="1" numFmtId="0" xfId="0" applyAlignment="1" applyBorder="1" applyFont="1">
      <alignment horizontal="center" vertical="bottom"/>
    </xf>
    <xf borderId="45" fillId="7" fontId="11" numFmtId="1" xfId="0" applyAlignment="1" applyBorder="1" applyFont="1" applyNumberFormat="1">
      <alignment horizontal="center" readingOrder="0" vertical="center"/>
    </xf>
    <xf borderId="45" fillId="7" fontId="11" numFmtId="0" xfId="0" applyAlignment="1" applyBorder="1" applyFont="1">
      <alignment horizontal="center" readingOrder="0" vertical="center"/>
    </xf>
    <xf borderId="45" fillId="7" fontId="11" numFmtId="0" xfId="0" applyAlignment="1" applyBorder="1" applyFont="1">
      <alignment horizontal="center" vertical="center"/>
    </xf>
    <xf borderId="45" fillId="0" fontId="10" numFmtId="165" xfId="0" applyAlignment="1" applyBorder="1" applyFont="1" applyNumberFormat="1">
      <alignment horizontal="center" vertical="center"/>
    </xf>
    <xf borderId="45" fillId="0" fontId="10" numFmtId="4" xfId="0" applyAlignment="1" applyBorder="1" applyFont="1" applyNumberFormat="1">
      <alignment horizontal="center" vertical="center"/>
    </xf>
    <xf borderId="46" fillId="0" fontId="10" numFmtId="165" xfId="0" applyAlignment="1" applyBorder="1" applyFont="1" applyNumberFormat="1">
      <alignment horizontal="center" vertical="center"/>
    </xf>
    <xf borderId="19" fillId="7" fontId="11" numFmtId="0" xfId="0" applyAlignment="1" applyBorder="1" applyFont="1">
      <alignment horizontal="center" vertical="center"/>
    </xf>
    <xf borderId="25" fillId="7" fontId="11" numFmtId="0" xfId="0" applyAlignment="1" applyBorder="1" applyFont="1">
      <alignment horizontal="center" vertical="center"/>
    </xf>
    <xf borderId="13" fillId="7" fontId="11" numFmtId="0" xfId="0" applyAlignment="1" applyBorder="1" applyFont="1">
      <alignment horizontal="center" readingOrder="0" vertical="center"/>
    </xf>
    <xf borderId="14" fillId="7" fontId="11" numFmtId="0" xfId="0" applyAlignment="1" applyBorder="1" applyFont="1">
      <alignment horizontal="center" readingOrder="0" vertical="center"/>
    </xf>
    <xf borderId="21" fillId="7" fontId="11" numFmtId="0" xfId="0" applyAlignment="1" applyBorder="1" applyFont="1">
      <alignment horizontal="center" readingOrder="0" vertical="center"/>
    </xf>
    <xf borderId="22" fillId="7" fontId="11" numFmtId="0" xfId="0" applyAlignment="1" applyBorder="1" applyFont="1">
      <alignment horizontal="center" readingOrder="0" vertical="center"/>
    </xf>
    <xf borderId="26" fillId="7" fontId="11" numFmtId="0" xfId="0" applyAlignment="1" applyBorder="1" applyFont="1">
      <alignment horizontal="center" readingOrder="0" vertical="center"/>
    </xf>
    <xf borderId="48" fillId="7" fontId="11" numFmtId="1" xfId="0" applyAlignment="1" applyBorder="1" applyFont="1" applyNumberFormat="1">
      <alignment horizontal="center" readingOrder="0" vertical="center"/>
    </xf>
    <xf borderId="48" fillId="7" fontId="11" numFmtId="0" xfId="0" applyAlignment="1" applyBorder="1" applyFont="1">
      <alignment horizontal="center" readingOrder="0" vertical="center"/>
    </xf>
    <xf borderId="74" fillId="7" fontId="10" numFmtId="0" xfId="0" applyAlignment="1" applyBorder="1" applyFont="1">
      <alignment horizontal="left" readingOrder="0" shrinkToFit="0" vertical="top" wrapText="1"/>
    </xf>
    <xf borderId="75" fillId="11" fontId="1" numFmtId="0" xfId="0" applyAlignment="1" applyBorder="1" applyFont="1">
      <alignment horizontal="center" shrinkToFit="0" vertical="center" wrapText="1"/>
    </xf>
    <xf borderId="76" fillId="14" fontId="1" numFmtId="0" xfId="0" applyAlignment="1" applyBorder="1" applyFont="1">
      <alignment horizontal="center" vertical="bottom"/>
    </xf>
    <xf borderId="76" fillId="15" fontId="2" numFmtId="1" xfId="0" applyAlignment="1" applyBorder="1" applyFont="1" applyNumberFormat="1">
      <alignment horizontal="center" vertical="center"/>
    </xf>
    <xf borderId="17" fillId="7" fontId="11" numFmtId="0" xfId="0" applyAlignment="1" applyBorder="1" applyFont="1">
      <alignment horizontal="center" readingOrder="0" vertical="center"/>
    </xf>
    <xf borderId="76" fillId="0" fontId="10" numFmtId="165" xfId="0" applyAlignment="1" applyBorder="1" applyFont="1" applyNumberFormat="1">
      <alignment horizontal="center" vertical="center"/>
    </xf>
    <xf borderId="77" fillId="0" fontId="10" numFmtId="165" xfId="0" applyAlignment="1" applyBorder="1" applyFont="1" applyNumberFormat="1">
      <alignment horizontal="center" vertical="center"/>
    </xf>
    <xf borderId="86" fillId="7" fontId="10" numFmtId="0" xfId="0" applyAlignment="1" applyBorder="1" applyFont="1">
      <alignment horizontal="left" readingOrder="0" shrinkToFit="0" vertical="top" wrapText="1"/>
    </xf>
    <xf borderId="79" fillId="14" fontId="1" numFmtId="0" xfId="0" applyAlignment="1" applyBorder="1" applyFont="1">
      <alignment horizontal="center" vertical="bottom"/>
    </xf>
    <xf borderId="79" fillId="15" fontId="2" numFmtId="1" xfId="0" applyAlignment="1" applyBorder="1" applyFont="1" applyNumberFormat="1">
      <alignment horizontal="center" vertical="center"/>
    </xf>
    <xf borderId="0" fillId="7" fontId="11" numFmtId="0" xfId="0" applyAlignment="1" applyFont="1">
      <alignment horizontal="center" readingOrder="0" vertical="center"/>
    </xf>
    <xf borderId="79" fillId="0" fontId="10" numFmtId="165" xfId="0" applyAlignment="1" applyBorder="1" applyFont="1" applyNumberFormat="1">
      <alignment horizontal="center" vertical="center"/>
    </xf>
    <xf borderId="80" fillId="0" fontId="10" numFmtId="165" xfId="0" applyAlignment="1" applyBorder="1" applyFont="1" applyNumberFormat="1">
      <alignment horizontal="center" vertical="center"/>
    </xf>
    <xf borderId="79" fillId="0" fontId="10" numFmtId="0" xfId="0" applyAlignment="1" applyBorder="1" applyFont="1">
      <alignment horizontal="center" shrinkToFit="0" vertical="center" wrapText="1"/>
    </xf>
    <xf borderId="88" fillId="7" fontId="10" numFmtId="0" xfId="0" applyAlignment="1" applyBorder="1" applyFont="1">
      <alignment horizontal="left" readingOrder="0" shrinkToFit="0" vertical="top" wrapText="1"/>
    </xf>
    <xf borderId="82" fillId="14" fontId="1" numFmtId="0" xfId="0" applyAlignment="1" applyBorder="1" applyFont="1">
      <alignment horizontal="center" vertical="bottom"/>
    </xf>
    <xf borderId="82" fillId="0" fontId="10" numFmtId="0" xfId="0" applyAlignment="1" applyBorder="1" applyFont="1">
      <alignment horizontal="center" shrinkToFit="0" vertical="center" wrapText="1"/>
    </xf>
    <xf borderId="82" fillId="15" fontId="2" numFmtId="1" xfId="0" applyAlignment="1" applyBorder="1" applyFont="1" applyNumberFormat="1">
      <alignment horizontal="center" vertical="center"/>
    </xf>
    <xf borderId="82" fillId="0" fontId="10" numFmtId="165" xfId="0" applyAlignment="1" applyBorder="1" applyFont="1" applyNumberFormat="1">
      <alignment horizontal="center" vertical="center"/>
    </xf>
    <xf borderId="83" fillId="0" fontId="10" numFmtId="165" xfId="0" applyAlignment="1" applyBorder="1" applyFont="1" applyNumberFormat="1">
      <alignment horizontal="center" vertical="center"/>
    </xf>
    <xf borderId="29" fillId="7" fontId="11" numFmtId="0" xfId="0" applyAlignment="1" applyBorder="1" applyFont="1">
      <alignment horizontal="center" readingOrder="0" vertical="center"/>
    </xf>
    <xf borderId="74" fillId="7" fontId="10" numFmtId="0" xfId="0" applyAlignment="1" applyBorder="1" applyFont="1">
      <alignment horizontal="left" shrinkToFit="0" vertical="top" wrapText="1"/>
    </xf>
    <xf borderId="85" fillId="14" fontId="1" numFmtId="0" xfId="0" applyAlignment="1" applyBorder="1" applyFont="1">
      <alignment horizontal="center" vertical="bottom"/>
    </xf>
    <xf borderId="86" fillId="7" fontId="10" numFmtId="0" xfId="0" applyAlignment="1" applyBorder="1" applyFont="1">
      <alignment horizontal="left" shrinkToFit="0" vertical="top" wrapText="1"/>
    </xf>
    <xf borderId="87" fillId="14" fontId="1" numFmtId="0" xfId="0" applyAlignment="1" applyBorder="1" applyFont="1">
      <alignment horizontal="center" vertical="bottom"/>
    </xf>
    <xf borderId="88" fillId="7" fontId="10" numFmtId="0" xfId="0" applyAlignment="1" applyBorder="1" applyFont="1">
      <alignment horizontal="left" shrinkToFit="0" vertical="top" wrapText="1"/>
    </xf>
    <xf borderId="89" fillId="14" fontId="1" numFmtId="0" xfId="0" applyAlignment="1" applyBorder="1" applyFont="1">
      <alignment horizontal="center" vertical="bottom"/>
    </xf>
    <xf borderId="27" fillId="7" fontId="11" numFmtId="0" xfId="0" applyAlignment="1" applyBorder="1" applyFont="1">
      <alignment horizontal="center" readingOrder="0" vertical="center"/>
    </xf>
    <xf borderId="21" fillId="7" fontId="11" numFmtId="0" xfId="0" applyAlignment="1" applyBorder="1" applyFont="1">
      <alignment horizontal="center" readingOrder="0" shrinkToFit="0" vertical="center" wrapText="0"/>
    </xf>
    <xf borderId="29" fillId="7" fontId="11" numFmtId="0" xfId="0" applyAlignment="1" applyBorder="1" applyFont="1">
      <alignment horizontal="center" readingOrder="0" shrinkToFit="0" vertical="center" wrapText="0"/>
    </xf>
    <xf borderId="22" fillId="7" fontId="11" numFmtId="0" xfId="0" applyAlignment="1" applyBorder="1" applyFont="1">
      <alignment horizontal="center" readingOrder="0" shrinkToFit="0" vertical="center" wrapText="0"/>
    </xf>
    <xf borderId="0" fillId="7" fontId="11" numFmtId="0" xfId="0" applyAlignment="1" applyFont="1">
      <alignment horizontal="center" readingOrder="0" shrinkToFit="0" vertical="center" wrapText="0"/>
    </xf>
    <xf borderId="0" fillId="15" fontId="2" numFmtId="1" xfId="0" applyAlignment="1" applyFont="1" applyNumberFormat="1">
      <alignment horizontal="center" vertical="center"/>
    </xf>
    <xf borderId="0" fillId="14" fontId="10" numFmtId="0" xfId="0" applyAlignment="1" applyFont="1">
      <alignment horizontal="center" readingOrder="0" vertical="bottom"/>
    </xf>
    <xf borderId="0" fillId="0" fontId="10" numFmtId="0" xfId="0" applyAlignment="1" applyFont="1">
      <alignment horizontal="center" vertical="center"/>
    </xf>
    <xf borderId="17" fillId="14" fontId="10" numFmtId="0" xfId="0" applyAlignment="1" applyBorder="1" applyFont="1">
      <alignment horizontal="center" readingOrder="0" vertical="bottom"/>
    </xf>
    <xf borderId="36" fillId="15" fontId="2" numFmtId="1" xfId="0" applyAlignment="1" applyBorder="1" applyFont="1" applyNumberFormat="1">
      <alignment horizontal="center" vertical="center"/>
    </xf>
    <xf borderId="36" fillId="0" fontId="10" numFmtId="0" xfId="0" applyAlignment="1" applyBorder="1" applyFont="1">
      <alignment horizontal="center" readingOrder="0" vertical="center"/>
    </xf>
    <xf borderId="41" fillId="15" fontId="2" numFmtId="1" xfId="0" applyAlignment="1" applyBorder="1" applyFont="1" applyNumberFormat="1">
      <alignment horizontal="center" vertical="center"/>
    </xf>
    <xf borderId="41" fillId="0" fontId="10" numFmtId="0" xfId="0" applyAlignment="1" applyBorder="1" applyFont="1">
      <alignment horizontal="center" readingOrder="0" vertical="center"/>
    </xf>
    <xf borderId="45" fillId="15" fontId="2" numFmtId="1" xfId="0" applyAlignment="1" applyBorder="1" applyFont="1" applyNumberFormat="1">
      <alignment horizontal="center" vertical="center"/>
    </xf>
    <xf borderId="64" fillId="7" fontId="10" numFmtId="0" xfId="0" applyAlignment="1" applyBorder="1" applyFont="1">
      <alignment horizontal="left" shrinkToFit="0" vertical="top" wrapText="1"/>
    </xf>
    <xf borderId="65" fillId="7" fontId="10" numFmtId="0" xfId="0" applyAlignment="1" applyBorder="1" applyFont="1">
      <alignment horizontal="left" shrinkToFit="0" vertical="top" wrapText="1"/>
    </xf>
    <xf borderId="66" fillId="7" fontId="10" numFmtId="0" xfId="0" applyAlignment="1" applyBorder="1" applyFont="1">
      <alignment horizontal="left" shrinkToFit="0" vertical="top" wrapText="1"/>
    </xf>
    <xf borderId="0" fillId="14" fontId="10" numFmtId="0" xfId="0" applyAlignment="1" applyFont="1">
      <alignment horizontal="center" shrinkToFit="0" vertical="bottom" wrapText="1"/>
    </xf>
    <xf borderId="0" fillId="15" fontId="2" numFmtId="0" xfId="0" applyAlignment="1" applyFont="1">
      <alignment horizontal="center" vertical="center"/>
    </xf>
    <xf borderId="17" fillId="14" fontId="10" numFmtId="0" xfId="0" applyAlignment="1" applyBorder="1" applyFont="1">
      <alignment horizontal="center" vertical="bottom"/>
    </xf>
    <xf borderId="17" fillId="0" fontId="10" numFmtId="0" xfId="0" applyAlignment="1" applyBorder="1" applyFont="1">
      <alignment horizontal="center" readingOrder="0" vertical="center"/>
    </xf>
    <xf borderId="0" fillId="14" fontId="10" numFmtId="0" xfId="0" applyAlignment="1" applyFont="1">
      <alignment horizontal="center" vertical="bottom"/>
    </xf>
    <xf borderId="96" fillId="15" fontId="2" numFmtId="1" xfId="0" applyAlignment="1" applyBorder="1" applyFont="1" applyNumberFormat="1">
      <alignment horizontal="center" vertical="center"/>
    </xf>
    <xf borderId="96" fillId="0" fontId="10" numFmtId="165" xfId="0" applyAlignment="1" applyBorder="1" applyFont="1" applyNumberFormat="1">
      <alignment horizontal="center" vertical="center"/>
    </xf>
    <xf borderId="100" fillId="0" fontId="10" numFmtId="165" xfId="0" applyAlignment="1" applyBorder="1" applyFont="1" applyNumberFormat="1">
      <alignment horizontal="center" vertical="center"/>
    </xf>
    <xf borderId="26" fillId="14" fontId="10" numFmtId="0" xfId="0" applyAlignment="1" applyBorder="1" applyFont="1">
      <alignment horizontal="center" vertical="bottom"/>
    </xf>
    <xf borderId="101" fillId="15" fontId="2" numFmtId="1" xfId="0" applyAlignment="1" applyBorder="1" applyFont="1" applyNumberFormat="1">
      <alignment horizontal="center" vertical="center"/>
    </xf>
    <xf borderId="26" fillId="0" fontId="10" numFmtId="0" xfId="0" applyAlignment="1" applyBorder="1" applyFont="1">
      <alignment horizontal="center" readingOrder="0" vertical="center"/>
    </xf>
    <xf borderId="101" fillId="0" fontId="10" numFmtId="165" xfId="0" applyAlignment="1" applyBorder="1" applyFont="1" applyNumberFormat="1">
      <alignment horizontal="center" vertical="center"/>
    </xf>
    <xf borderId="102" fillId="0" fontId="10" numFmtId="165" xfId="0" applyAlignment="1" applyBorder="1" applyFont="1" applyNumberFormat="1">
      <alignment horizontal="center" vertical="center"/>
    </xf>
    <xf borderId="103" fillId="15" fontId="2" numFmtId="1" xfId="0" applyAlignment="1" applyBorder="1" applyFont="1" applyNumberFormat="1">
      <alignment horizontal="center" vertical="center"/>
    </xf>
    <xf borderId="103" fillId="0" fontId="10" numFmtId="165" xfId="0" applyAlignment="1" applyBorder="1" applyFont="1" applyNumberFormat="1">
      <alignment horizontal="center" vertical="center"/>
    </xf>
    <xf borderId="104" fillId="0" fontId="10" numFmtId="165" xfId="0" applyAlignment="1" applyBorder="1" applyFont="1" applyNumberFormat="1">
      <alignment horizontal="center" vertical="center"/>
    </xf>
    <xf borderId="105" fillId="15" fontId="2" numFmtId="1" xfId="0" applyAlignment="1" applyBorder="1" applyFont="1" applyNumberFormat="1">
      <alignment horizontal="center" vertical="center"/>
    </xf>
    <xf borderId="105" fillId="0" fontId="10" numFmtId="165" xfId="0" applyAlignment="1" applyBorder="1" applyFont="1" applyNumberFormat="1">
      <alignment horizontal="center" vertical="center"/>
    </xf>
    <xf borderId="106" fillId="0" fontId="10" numFmtId="165" xfId="0" applyAlignment="1" applyBorder="1" applyFont="1" applyNumberFormat="1">
      <alignment horizontal="center" vertical="center"/>
    </xf>
    <xf borderId="17" fillId="11" fontId="1" numFmtId="0" xfId="0" applyAlignment="1" applyBorder="1" applyFont="1">
      <alignment horizontal="center" shrinkToFit="0" vertical="center" wrapText="1"/>
    </xf>
    <xf borderId="107" fillId="0" fontId="10" numFmtId="165" xfId="0" applyAlignment="1" applyBorder="1" applyFont="1" applyNumberFormat="1">
      <alignment horizontal="center" vertical="center"/>
    </xf>
    <xf borderId="103" fillId="0" fontId="10" numFmtId="4" xfId="0" applyAlignment="1" applyBorder="1" applyFont="1" applyNumberFormat="1">
      <alignment horizontal="center" vertical="center"/>
    </xf>
    <xf borderId="108" fillId="0" fontId="10" numFmtId="165" xfId="0" applyAlignment="1" applyBorder="1" applyFont="1" applyNumberFormat="1">
      <alignment horizontal="center" vertical="center"/>
    </xf>
    <xf borderId="105" fillId="0" fontId="10" numFmtId="4" xfId="0" applyAlignment="1" applyBorder="1" applyFont="1" applyNumberFormat="1">
      <alignment horizontal="center" vertical="center"/>
    </xf>
    <xf borderId="109" fillId="0" fontId="10" numFmtId="165" xfId="0" applyAlignment="1" applyBorder="1" applyFont="1" applyNumberFormat="1">
      <alignment horizontal="center" vertical="center"/>
    </xf>
    <xf borderId="101" fillId="0" fontId="10" numFmtId="4" xfId="0" applyAlignment="1" applyBorder="1" applyFont="1" applyNumberFormat="1">
      <alignment horizontal="center" vertical="center"/>
    </xf>
    <xf borderId="110" fillId="0" fontId="10" numFmtId="165" xfId="0" applyAlignment="1" applyBorder="1" applyFont="1" applyNumberFormat="1">
      <alignment horizontal="center" vertical="center"/>
    </xf>
    <xf borderId="26" fillId="11" fontId="1" numFmtId="0" xfId="0" applyAlignment="1" applyBorder="1" applyFont="1">
      <alignment horizontal="center" shrinkToFit="0" vertical="center" wrapText="1"/>
    </xf>
    <xf borderId="41" fillId="16" fontId="2" numFmtId="1" xfId="0" applyAlignment="1" applyBorder="1" applyFont="1" applyNumberFormat="1">
      <alignment horizontal="center" vertical="center"/>
    </xf>
    <xf borderId="85" fillId="11" fontId="1" numFmtId="0" xfId="0" applyAlignment="1" applyBorder="1" applyFont="1">
      <alignment horizontal="center" shrinkToFit="0" vertical="center" wrapText="1"/>
    </xf>
    <xf borderId="76" fillId="0" fontId="1" numFmtId="165" xfId="0" applyAlignment="1" applyBorder="1" applyFont="1" applyNumberFormat="1">
      <alignment horizontal="center" vertical="center"/>
    </xf>
    <xf borderId="36" fillId="0" fontId="1" numFmtId="4" xfId="0" applyAlignment="1" applyBorder="1" applyFont="1" applyNumberFormat="1">
      <alignment horizontal="center" vertical="center"/>
    </xf>
    <xf borderId="77" fillId="0" fontId="1" numFmtId="165" xfId="0" applyAlignment="1" applyBorder="1" applyFont="1" applyNumberFormat="1">
      <alignment horizontal="center" vertical="center"/>
    </xf>
    <xf borderId="111" fillId="11" fontId="1" numFmtId="0" xfId="0" applyAlignment="1" applyBorder="1" applyFont="1">
      <alignment horizontal="center" shrinkToFit="0" vertical="center" wrapText="1"/>
    </xf>
    <xf borderId="79" fillId="16" fontId="2" numFmtId="1" xfId="0" applyAlignment="1" applyBorder="1" applyFont="1" applyNumberFormat="1">
      <alignment horizontal="center" vertical="center"/>
    </xf>
    <xf borderId="79" fillId="0" fontId="1" numFmtId="165" xfId="0" applyAlignment="1" applyBorder="1" applyFont="1" applyNumberFormat="1">
      <alignment horizontal="center" vertical="center"/>
    </xf>
    <xf borderId="41" fillId="0" fontId="1" numFmtId="4" xfId="0" applyAlignment="1" applyBorder="1" applyFont="1" applyNumberFormat="1">
      <alignment horizontal="center" vertical="center"/>
    </xf>
    <xf borderId="80" fillId="0" fontId="1" numFmtId="165" xfId="0" applyAlignment="1" applyBorder="1" applyFont="1" applyNumberFormat="1">
      <alignment horizontal="center" vertical="center"/>
    </xf>
    <xf borderId="78" fillId="11" fontId="1" numFmtId="0" xfId="0" applyAlignment="1" applyBorder="1" applyFont="1">
      <alignment horizontal="center" shrinkToFit="0" vertical="center" wrapText="1"/>
    </xf>
    <xf borderId="82" fillId="0" fontId="1" numFmtId="165" xfId="0" applyAlignment="1" applyBorder="1" applyFont="1" applyNumberFormat="1">
      <alignment horizontal="center" vertical="center"/>
    </xf>
    <xf borderId="45" fillId="0" fontId="1" numFmtId="4" xfId="0" applyAlignment="1" applyBorder="1" applyFont="1" applyNumberFormat="1">
      <alignment horizontal="center" vertical="center"/>
    </xf>
    <xf borderId="83" fillId="0" fontId="1" numFmtId="165" xfId="0" applyAlignment="1" applyBorder="1" applyFont="1" applyNumberFormat="1">
      <alignment horizontal="center" vertical="center"/>
    </xf>
    <xf borderId="76" fillId="16" fontId="2" numFmtId="1" xfId="0" applyAlignment="1" applyBorder="1" applyFont="1" applyNumberFormat="1">
      <alignment horizontal="center" vertical="center"/>
    </xf>
    <xf borderId="82" fillId="16" fontId="2" numFmtId="1" xfId="0" applyAlignment="1" applyBorder="1" applyFont="1" applyNumberFormat="1">
      <alignment horizontal="center" vertical="center"/>
    </xf>
    <xf borderId="112" fillId="7" fontId="10" numFmtId="0" xfId="0" applyAlignment="1" applyBorder="1" applyFont="1">
      <alignment horizontal="left" shrinkToFit="0" vertical="top" wrapText="1"/>
    </xf>
    <xf borderId="0" fillId="0" fontId="9" numFmtId="0" xfId="0" applyAlignment="1" applyFont="1">
      <alignment readingOrder="0"/>
    </xf>
    <xf borderId="26" fillId="11" fontId="10" numFmtId="0" xfId="0" applyAlignment="1" applyBorder="1" applyFont="1">
      <alignment horizontal="center" shrinkToFit="0" vertical="center" wrapText="1"/>
    </xf>
    <xf borderId="41" fillId="16" fontId="11" numFmtId="1" xfId="0" applyAlignment="1" applyBorder="1" applyFont="1" applyNumberFormat="1">
      <alignment horizontal="center" vertical="center"/>
    </xf>
    <xf borderId="96" fillId="7" fontId="11" numFmtId="0" xfId="0" applyAlignment="1" applyBorder="1" applyFont="1">
      <alignment horizontal="center" readingOrder="0" vertical="center"/>
    </xf>
    <xf borderId="96" fillId="0" fontId="10" numFmtId="0" xfId="0" applyAlignment="1" applyBorder="1" applyFont="1">
      <alignment horizontal="center" readingOrder="0" vertical="center"/>
    </xf>
    <xf borderId="22" fillId="7" fontId="10" numFmtId="0" xfId="0" applyAlignment="1" applyBorder="1" applyFont="1">
      <alignment horizontal="left" shrinkToFit="0" vertical="top" wrapText="1"/>
    </xf>
    <xf borderId="20" fillId="11" fontId="1" numFmtId="0" xfId="0" applyAlignment="1" applyBorder="1" applyFont="1">
      <alignment horizontal="center" shrinkToFit="0" vertical="center" wrapText="1"/>
    </xf>
    <xf borderId="20" fillId="0" fontId="1" numFmtId="0" xfId="0" applyAlignment="1" applyBorder="1" applyFont="1">
      <alignment horizontal="center" vertical="bottom"/>
    </xf>
    <xf borderId="21" fillId="16" fontId="11" numFmtId="1" xfId="0" applyAlignment="1" applyBorder="1" applyFont="1" applyNumberFormat="1">
      <alignment horizontal="center" vertical="center"/>
    </xf>
    <xf borderId="22" fillId="16" fontId="11" numFmtId="1" xfId="0" applyAlignment="1" applyBorder="1" applyFont="1" applyNumberFormat="1">
      <alignment horizontal="center" vertical="center"/>
    </xf>
    <xf borderId="0" fillId="0" fontId="10" numFmtId="0" xfId="0" applyAlignment="1" applyFont="1">
      <alignment horizontal="center" shrinkToFit="0" vertical="center" wrapText="1"/>
    </xf>
    <xf borderId="114" fillId="7" fontId="10" numFmtId="0" xfId="0" applyAlignment="1" applyBorder="1" applyFont="1">
      <alignment horizontal="left" shrinkToFit="0" vertical="top" wrapText="1"/>
    </xf>
    <xf borderId="115" fillId="11" fontId="1" numFmtId="0" xfId="0" applyAlignment="1" applyBorder="1" applyFont="1">
      <alignment horizontal="center" shrinkToFit="0" vertical="center" wrapText="1"/>
    </xf>
    <xf borderId="115" fillId="0" fontId="1" numFmtId="0" xfId="0" applyAlignment="1" applyBorder="1" applyFont="1">
      <alignment horizontal="center" vertical="bottom"/>
    </xf>
    <xf borderId="116" fillId="15" fontId="2" numFmtId="1" xfId="0" applyAlignment="1" applyBorder="1" applyFont="1" applyNumberFormat="1">
      <alignment horizontal="center" vertical="center"/>
    </xf>
    <xf borderId="116" fillId="7" fontId="11" numFmtId="1" xfId="0" applyAlignment="1" applyBorder="1" applyFont="1" applyNumberFormat="1">
      <alignment horizontal="center" readingOrder="0" vertical="center"/>
    </xf>
    <xf borderId="116" fillId="7" fontId="11" numFmtId="0" xfId="0" applyAlignment="1" applyBorder="1" applyFont="1">
      <alignment horizontal="center" readingOrder="0" vertical="center"/>
    </xf>
    <xf borderId="116" fillId="0" fontId="10" numFmtId="0" xfId="0" applyAlignment="1" applyBorder="1" applyFont="1">
      <alignment horizontal="center" vertical="center"/>
    </xf>
    <xf borderId="116" fillId="0" fontId="10" numFmtId="165" xfId="0" applyAlignment="1" applyBorder="1" applyFont="1" applyNumberFormat="1">
      <alignment horizontal="center" vertical="center"/>
    </xf>
    <xf borderId="119" fillId="0" fontId="10" numFmtId="4" xfId="0" applyAlignment="1" applyBorder="1" applyFont="1" applyNumberFormat="1">
      <alignment horizontal="center" vertical="center"/>
    </xf>
    <xf borderId="120" fillId="0" fontId="10" numFmtId="165" xfId="0" applyAlignment="1" applyBorder="1" applyFont="1" applyNumberFormat="1">
      <alignment horizontal="center" vertical="center"/>
    </xf>
    <xf borderId="121" fillId="7" fontId="10" numFmtId="0" xfId="0" applyAlignment="1" applyBorder="1" applyFont="1">
      <alignment horizontal="left" shrinkToFit="0" vertical="top" wrapText="1"/>
    </xf>
    <xf borderId="119" fillId="7" fontId="11" numFmtId="1" xfId="0" applyAlignment="1" applyBorder="1" applyFont="1" applyNumberFormat="1">
      <alignment horizontal="center" readingOrder="0" vertical="center"/>
    </xf>
    <xf borderId="119" fillId="0" fontId="10" numFmtId="0" xfId="0" applyAlignment="1" applyBorder="1" applyFont="1">
      <alignment horizontal="center" readingOrder="0" vertical="center"/>
    </xf>
    <xf borderId="0" fillId="0" fontId="10" numFmtId="0" xfId="0" applyAlignment="1" applyFont="1">
      <alignment horizontal="center" shrinkToFit="0" vertical="bottom" wrapText="1"/>
    </xf>
    <xf borderId="0" fillId="7" fontId="11" numFmtId="1" xfId="0" applyAlignment="1" applyFont="1" applyNumberFormat="1">
      <alignment horizontal="center" vertical="center"/>
    </xf>
    <xf borderId="0" fillId="7" fontId="11" numFmtId="0" xfId="0" applyAlignment="1" applyFont="1">
      <alignment horizontal="center" vertical="center"/>
    </xf>
    <xf borderId="20" fillId="11" fontId="10" numFmtId="0" xfId="0" applyAlignment="1" applyBorder="1" applyFont="1">
      <alignment horizontal="center" shrinkToFit="0" vertical="center" wrapText="1"/>
    </xf>
    <xf borderId="20" fillId="0" fontId="10" numFmtId="0" xfId="0" applyAlignment="1" applyBorder="1" applyFont="1">
      <alignment horizontal="center" shrinkToFit="0" vertical="bottom" wrapText="1"/>
    </xf>
    <xf borderId="20" fillId="7" fontId="11" numFmtId="0" xfId="0" applyAlignment="1" applyBorder="1" applyFont="1">
      <alignment horizontal="center" vertical="center"/>
    </xf>
    <xf borderId="21" fillId="7" fontId="11" numFmtId="1" xfId="0" applyAlignment="1" applyBorder="1" applyFont="1" applyNumberFormat="1">
      <alignment horizontal="center" vertical="center"/>
    </xf>
    <xf borderId="22" fillId="7" fontId="11" numFmtId="1" xfId="0" applyAlignment="1" applyBorder="1" applyFont="1" applyNumberFormat="1">
      <alignment horizontal="center" vertical="center"/>
    </xf>
    <xf borderId="22" fillId="7" fontId="10" numFmtId="0" xfId="0" applyAlignment="1" applyBorder="1" applyFont="1">
      <alignment horizontal="left" readingOrder="0" shrinkToFit="0" vertical="top" wrapText="1"/>
    </xf>
    <xf borderId="27" fillId="7" fontId="10" numFmtId="0" xfId="0" applyAlignment="1" applyBorder="1" applyFont="1">
      <alignment horizontal="left" shrinkToFit="0" vertical="top" wrapText="1"/>
    </xf>
    <xf borderId="25" fillId="11" fontId="10" numFmtId="0" xfId="0" applyAlignment="1" applyBorder="1" applyFont="1">
      <alignment horizontal="center" shrinkToFit="0" vertical="center" wrapText="1"/>
    </xf>
    <xf borderId="25" fillId="0" fontId="10" numFmtId="0" xfId="0" applyAlignment="1" applyBorder="1" applyFont="1">
      <alignment horizontal="center" shrinkToFit="0" vertical="bottom" wrapText="1"/>
    </xf>
    <xf borderId="2" fillId="7" fontId="10" numFmtId="0" xfId="0" applyAlignment="1" applyBorder="1" applyFont="1">
      <alignment horizontal="left" shrinkToFit="0" vertical="top" wrapText="1"/>
    </xf>
    <xf borderId="5" fillId="7" fontId="11" numFmtId="1" xfId="0" applyAlignment="1" applyBorder="1" applyFont="1" applyNumberFormat="1">
      <alignment horizontal="center" readingOrder="0" vertical="center"/>
    </xf>
    <xf borderId="5" fillId="0" fontId="10" numFmtId="0" xfId="0" applyAlignment="1" applyBorder="1" applyFont="1">
      <alignment horizontal="center" readingOrder="0" vertical="center"/>
    </xf>
    <xf borderId="5" fillId="17" fontId="10" numFmtId="165" xfId="0" applyAlignment="1" applyBorder="1" applyFont="1" applyNumberFormat="1">
      <alignment horizontal="center" vertical="center"/>
    </xf>
    <xf borderId="5" fillId="7" fontId="11" numFmtId="1" xfId="0" applyAlignment="1" applyBorder="1" applyFont="1" applyNumberFormat="1">
      <alignment horizontal="center" vertical="center"/>
    </xf>
    <xf borderId="2" fillId="7" fontId="2" numFmtId="0" xfId="0" applyAlignment="1" applyBorder="1" applyFont="1">
      <alignment horizontal="center" readingOrder="0" shrinkToFit="0" vertical="center" wrapText="1"/>
    </xf>
    <xf borderId="2" fillId="7" fontId="2" numFmtId="0" xfId="0" applyAlignment="1" applyBorder="1" applyFont="1">
      <alignment horizontal="center" shrinkToFit="0" vertical="center" wrapText="1"/>
    </xf>
    <xf borderId="0" fillId="12" fontId="8" numFmtId="0" xfId="0" applyAlignment="1" applyFont="1">
      <alignment horizontal="center" readingOrder="0" shrinkToFit="0" vertical="center" wrapText="1"/>
    </xf>
    <xf borderId="0" fillId="12" fontId="10" numFmtId="0" xfId="0" applyAlignment="1" applyFont="1">
      <alignment horizontal="left" readingOrder="0" shrinkToFit="0" vertical="center" wrapText="1"/>
    </xf>
    <xf borderId="0" fillId="7" fontId="11" numFmtId="1" xfId="0" applyAlignment="1" applyFont="1" applyNumberFormat="1">
      <alignment horizontal="left" shrinkToFit="0" wrapText="1"/>
    </xf>
    <xf borderId="0" fillId="7" fontId="11" numFmtId="165" xfId="0" applyAlignment="1" applyFont="1" applyNumberFormat="1">
      <alignment horizontal="left" shrinkToFit="0" vertical="center" wrapText="1"/>
    </xf>
    <xf borderId="0" fillId="3" fontId="11" numFmtId="0" xfId="0" applyAlignment="1" applyFont="1">
      <alignment horizontal="left" readingOrder="0" shrinkToFit="0" vertical="center" wrapText="1"/>
    </xf>
    <xf borderId="0" fillId="3" fontId="10" numFmtId="0" xfId="0" applyAlignment="1" applyFont="1">
      <alignment horizontal="left" readingOrder="0" shrinkToFit="0" vertical="center" wrapText="1"/>
    </xf>
    <xf borderId="126" fillId="7" fontId="10" numFmtId="0" xfId="0" applyAlignment="1" applyBorder="1" applyFont="1">
      <alignment horizontal="left" shrinkToFit="0" vertical="center" wrapText="1"/>
    </xf>
    <xf borderId="127" fillId="11" fontId="10" numFmtId="0" xfId="0" applyAlignment="1" applyBorder="1" applyFont="1">
      <alignment horizontal="left" shrinkToFit="0" vertical="center" wrapText="1"/>
    </xf>
    <xf borderId="0" fillId="3" fontId="10" numFmtId="0" xfId="0" applyAlignment="1" applyFont="1">
      <alignment horizontal="left" shrinkToFit="0" vertical="center" wrapText="1"/>
    </xf>
    <xf borderId="67" fillId="7" fontId="10" numFmtId="0" xfId="0" applyAlignment="1" applyBorder="1" applyFont="1">
      <alignment horizontal="left" shrinkToFit="0" vertical="center" wrapText="1"/>
    </xf>
    <xf borderId="128" fillId="0" fontId="5" numFmtId="0" xfId="0" applyBorder="1" applyFont="1"/>
    <xf borderId="20" fillId="0" fontId="10" numFmtId="0" xfId="0" applyAlignment="1" applyBorder="1" applyFont="1">
      <alignment horizontal="left" shrinkToFit="0" vertical="center" wrapText="1"/>
    </xf>
    <xf borderId="0" fillId="0" fontId="1" numFmtId="165" xfId="0" applyAlignment="1" applyFont="1" applyNumberFormat="1">
      <alignment vertical="bottom"/>
    </xf>
    <xf borderId="24" fillId="0" fontId="10" numFmtId="165" xfId="0" applyAlignment="1" applyBorder="1" applyFont="1" applyNumberFormat="1">
      <alignment horizontal="left" shrinkToFit="0" wrapText="1"/>
    </xf>
    <xf borderId="0" fillId="0" fontId="1" numFmtId="165" xfId="0" applyAlignment="1" applyFont="1" applyNumberFormat="1">
      <alignment horizontal="left" shrinkToFit="0" wrapText="1"/>
    </xf>
    <xf borderId="0" fillId="0" fontId="1" numFmtId="165" xfId="0" applyAlignment="1" applyFont="1" applyNumberFormat="1">
      <alignment horizontal="right" vertical="bottom"/>
    </xf>
    <xf borderId="66" fillId="7" fontId="10" numFmtId="0" xfId="0" applyAlignment="1" applyBorder="1" applyFont="1">
      <alignment horizontal="left" shrinkToFit="0" vertical="center" wrapText="1"/>
    </xf>
    <xf borderId="129" fillId="0" fontId="5" numFmtId="0" xfId="0" applyBorder="1" applyFont="1"/>
    <xf borderId="25" fillId="0" fontId="10" numFmtId="0" xfId="0" applyAlignment="1" applyBorder="1" applyFont="1">
      <alignment horizontal="left" shrinkToFit="0" vertical="center" wrapText="1"/>
    </xf>
    <xf borderId="0" fillId="7" fontId="11" numFmtId="1" xfId="0" applyAlignment="1" applyFont="1" applyNumberFormat="1">
      <alignment horizontal="left" shrinkToFit="0" vertical="center" wrapText="1"/>
    </xf>
    <xf borderId="12" fillId="0" fontId="10" numFmtId="0" xfId="0" applyAlignment="1" applyBorder="1" applyFont="1">
      <alignment horizontal="left" shrinkToFit="0" vertical="center" wrapText="1"/>
    </xf>
    <xf borderId="0" fillId="7" fontId="11" numFmtId="0" xfId="0" applyAlignment="1" applyFont="1">
      <alignment readingOrder="0" shrinkToFit="0" wrapText="1"/>
    </xf>
    <xf borderId="0" fillId="7" fontId="10" numFmtId="0" xfId="0" applyAlignment="1" applyFont="1">
      <alignment shrinkToFit="0" wrapText="1"/>
    </xf>
    <xf borderId="58" fillId="7" fontId="10" numFmtId="0" xfId="0" applyAlignment="1" applyBorder="1" applyFont="1">
      <alignment horizontal="left" readingOrder="0" shrinkToFit="0" vertical="center" wrapText="1"/>
    </xf>
    <xf borderId="13" fillId="0" fontId="10" numFmtId="4" xfId="0" applyAlignment="1" applyBorder="1" applyFont="1" applyNumberFormat="1">
      <alignment horizontal="left" readingOrder="0" shrinkToFit="0" vertical="center" wrapText="1"/>
    </xf>
    <xf borderId="0" fillId="7" fontId="1" numFmtId="0" xfId="0" applyFont="1"/>
    <xf borderId="62" fillId="7" fontId="10" numFmtId="0" xfId="0" applyAlignment="1" applyBorder="1" applyFont="1">
      <alignment horizontal="left" readingOrder="0" shrinkToFit="0" vertical="center" wrapText="1"/>
    </xf>
    <xf borderId="0" fillId="7" fontId="1" numFmtId="0" xfId="0" applyFont="1"/>
    <xf borderId="33" fillId="7" fontId="10" numFmtId="0" xfId="0" applyAlignment="1" applyBorder="1" applyFont="1">
      <alignment horizontal="left" readingOrder="0" shrinkToFit="0" vertical="center" wrapText="1"/>
    </xf>
    <xf borderId="0" fillId="7" fontId="10" numFmtId="0" xfId="0" applyAlignment="1" applyFont="1">
      <alignment readingOrder="0" shrinkToFit="0" wrapText="1"/>
    </xf>
    <xf borderId="79" fillId="0" fontId="10" numFmtId="0" xfId="0" applyAlignment="1" applyBorder="1" applyFont="1">
      <alignment horizontal="left" shrinkToFit="0" vertical="center" wrapText="1"/>
    </xf>
    <xf borderId="82" fillId="0" fontId="10" numFmtId="0" xfId="0" applyAlignment="1" applyBorder="1" applyFont="1">
      <alignment horizontal="left" shrinkToFit="0" vertical="center" wrapText="1"/>
    </xf>
    <xf borderId="36" fillId="0" fontId="10" numFmtId="0" xfId="0" applyAlignment="1" applyBorder="1" applyFont="1">
      <alignment horizontal="left" readingOrder="0" shrinkToFit="0" vertical="center" wrapText="1"/>
    </xf>
    <xf borderId="41" fillId="0" fontId="10" numFmtId="0" xfId="0" applyAlignment="1" applyBorder="1" applyFont="1">
      <alignment horizontal="left" shrinkToFit="0" vertical="center" wrapText="1"/>
    </xf>
    <xf borderId="41" fillId="0" fontId="10" numFmtId="0" xfId="0" applyAlignment="1" applyBorder="1" applyFont="1">
      <alignment horizontal="left" readingOrder="0" shrinkToFit="0" vertical="center" wrapText="1"/>
    </xf>
    <xf borderId="45" fillId="0" fontId="10" numFmtId="0" xfId="0" applyAlignment="1" applyBorder="1" applyFont="1">
      <alignment horizontal="left" shrinkToFit="0" vertical="center" wrapText="1"/>
    </xf>
    <xf borderId="76" fillId="0" fontId="10" numFmtId="165" xfId="0" applyAlignment="1" applyBorder="1" applyFont="1" applyNumberFormat="1">
      <alignment horizontal="left" readingOrder="0" vertical="center"/>
    </xf>
    <xf borderId="119" fillId="0" fontId="10" numFmtId="0" xfId="0" applyAlignment="1" applyBorder="1" applyFont="1">
      <alignment horizontal="left" shrinkToFit="0" vertical="center" wrapText="1"/>
    </xf>
    <xf borderId="5" fillId="0" fontId="10" numFmtId="0" xfId="0" applyAlignment="1" applyBorder="1" applyFont="1">
      <alignment horizontal="left" shrinkToFit="0" vertical="center" wrapText="1"/>
    </xf>
    <xf borderId="84" fillId="2" fontId="1" numFmtId="0" xfId="0" applyAlignment="1" applyBorder="1" applyFont="1">
      <alignment vertical="top"/>
    </xf>
    <xf borderId="31" fillId="2" fontId="1" numFmtId="164" xfId="0" applyAlignment="1" applyBorder="1" applyFont="1" applyNumberFormat="1">
      <alignment vertical="top"/>
    </xf>
    <xf borderId="30" fillId="2" fontId="1" numFmtId="164" xfId="0" applyAlignment="1" applyBorder="1" applyFont="1" applyNumberFormat="1">
      <alignment vertical="top"/>
    </xf>
    <xf borderId="31" fillId="0" fontId="2" numFmtId="1" xfId="0" applyAlignment="1" applyBorder="1" applyFont="1" applyNumberFormat="1">
      <alignment shrinkToFit="0" vertical="top" wrapText="1"/>
    </xf>
    <xf borderId="130" fillId="7" fontId="2" numFmtId="1" xfId="0" applyAlignment="1" applyBorder="1" applyFont="1" applyNumberFormat="1">
      <alignment shrinkToFit="0" vertical="top" wrapText="1"/>
    </xf>
    <xf borderId="130" fillId="7" fontId="2" numFmtId="0" xfId="0" applyAlignment="1" applyBorder="1" applyFont="1">
      <alignment shrinkToFit="0" vertical="top" wrapText="1"/>
    </xf>
    <xf borderId="0" fillId="9" fontId="1" numFmtId="3" xfId="0" applyAlignment="1" applyFont="1" applyNumberFormat="1">
      <alignment vertical="bottom"/>
    </xf>
    <xf borderId="0" fillId="9" fontId="4" numFmtId="165" xfId="0" applyAlignment="1" applyFont="1" applyNumberFormat="1">
      <alignment horizontal="center" shrinkToFit="0" vertical="bottom" wrapText="1"/>
    </xf>
    <xf borderId="27" fillId="2" fontId="1" numFmtId="0" xfId="0" applyAlignment="1" applyBorder="1" applyFont="1">
      <alignment shrinkToFit="0" vertical="top" wrapText="1"/>
    </xf>
    <xf borderId="25" fillId="2" fontId="1" numFmtId="0" xfId="0" applyAlignment="1" applyBorder="1" applyFont="1">
      <alignment shrinkToFit="0" vertical="top" wrapText="1"/>
    </xf>
    <xf borderId="26" fillId="0" fontId="2" numFmtId="1" xfId="0" applyAlignment="1" applyBorder="1" applyFont="1" applyNumberFormat="1">
      <alignment shrinkToFit="0" vertical="top" wrapText="1"/>
    </xf>
    <xf borderId="8" fillId="7" fontId="2" numFmtId="1" xfId="0" applyAlignment="1" applyBorder="1" applyFont="1" applyNumberFormat="1">
      <alignment shrinkToFit="0" vertical="top" wrapText="1"/>
    </xf>
    <xf borderId="8" fillId="7" fontId="2" numFmtId="0" xfId="0" applyAlignment="1" applyBorder="1" applyFont="1">
      <alignment shrinkToFit="0" vertical="top" wrapText="1"/>
    </xf>
    <xf borderId="26" fillId="10" fontId="4" numFmtId="3" xfId="0" applyAlignment="1" applyBorder="1" applyFont="1" applyNumberFormat="1">
      <alignment horizontal="center" shrinkToFit="0" vertical="bottom" wrapText="1"/>
    </xf>
    <xf borderId="26" fillId="10" fontId="6" numFmtId="165" xfId="0" applyAlignment="1" applyBorder="1" applyFont="1" applyNumberFormat="1">
      <alignment horizontal="center" shrinkToFit="0" vertical="bottom" wrapText="1"/>
    </xf>
    <xf borderId="26" fillId="10" fontId="4" numFmtId="165" xfId="0" applyAlignment="1" applyBorder="1" applyFont="1" applyNumberFormat="1">
      <alignment horizontal="center" shrinkToFit="0" vertical="bottom" wrapText="1"/>
    </xf>
    <xf borderId="26" fillId="10" fontId="6" numFmtId="0" xfId="0" applyAlignment="1" applyBorder="1" applyFont="1">
      <alignment horizontal="center" vertical="bottom"/>
    </xf>
    <xf borderId="7" fillId="10" fontId="6" numFmtId="0" xfId="0" applyAlignment="1" applyBorder="1" applyFont="1">
      <alignment horizontal="center" vertical="bottom"/>
    </xf>
    <xf borderId="32" fillId="7" fontId="10" numFmtId="0" xfId="0" applyAlignment="1" applyBorder="1" applyFont="1">
      <alignment shrinkToFit="0" vertical="top" wrapText="1"/>
    </xf>
    <xf borderId="19" fillId="0" fontId="10" numFmtId="0" xfId="0" applyAlignment="1" applyBorder="1" applyFont="1">
      <alignment shrinkToFit="0" vertical="top" wrapText="1"/>
    </xf>
    <xf borderId="0" fillId="15" fontId="2" numFmtId="1" xfId="0" applyAlignment="1" applyFont="1" applyNumberFormat="1">
      <alignment horizontal="right" vertical="top"/>
    </xf>
    <xf borderId="0" fillId="7" fontId="11" numFmtId="1" xfId="0" applyAlignment="1" applyFont="1" applyNumberFormat="1">
      <alignment horizontal="right" vertical="top"/>
    </xf>
    <xf borderId="0" fillId="7" fontId="11" numFmtId="0" xfId="0" applyAlignment="1" applyFont="1">
      <alignment horizontal="right" vertical="top"/>
    </xf>
    <xf borderId="0" fillId="0" fontId="10" numFmtId="3" xfId="0" applyAlignment="1" applyFont="1" applyNumberFormat="1">
      <alignment horizontal="right" vertical="top"/>
    </xf>
    <xf borderId="0" fillId="0" fontId="10" numFmtId="165" xfId="0" applyAlignment="1" applyFont="1" applyNumberFormat="1">
      <alignment horizontal="right" vertical="top"/>
    </xf>
    <xf borderId="0" fillId="0" fontId="10" numFmtId="4" xfId="0" applyAlignment="1" applyFont="1" applyNumberFormat="1">
      <alignment horizontal="right" vertical="top"/>
    </xf>
    <xf borderId="54" fillId="0" fontId="10" numFmtId="165" xfId="0" applyAlignment="1" applyBorder="1" applyFont="1" applyNumberFormat="1">
      <alignment horizontal="right" vertical="top"/>
    </xf>
    <xf borderId="22" fillId="7" fontId="10" numFmtId="0" xfId="0" applyAlignment="1" applyBorder="1" applyFont="1">
      <alignment shrinkToFit="0" vertical="top" wrapText="1"/>
    </xf>
    <xf borderId="20" fillId="0" fontId="10" numFmtId="0" xfId="0" applyAlignment="1" applyBorder="1" applyFont="1">
      <alignment shrinkToFit="0" vertical="top" wrapText="1"/>
    </xf>
    <xf borderId="21" fillId="15" fontId="2" numFmtId="1" xfId="0" applyAlignment="1" applyBorder="1" applyFont="1" applyNumberFormat="1">
      <alignment horizontal="right" vertical="top"/>
    </xf>
    <xf borderId="14" fillId="7" fontId="11" numFmtId="1" xfId="0" applyAlignment="1" applyBorder="1" applyFont="1" applyNumberFormat="1">
      <alignment horizontal="right" vertical="top"/>
    </xf>
    <xf borderId="20" fillId="7" fontId="11" numFmtId="0" xfId="0" applyAlignment="1" applyBorder="1" applyFont="1">
      <alignment horizontal="right" vertical="top"/>
    </xf>
    <xf borderId="20" fillId="0" fontId="10" numFmtId="3" xfId="0" applyAlignment="1" applyBorder="1" applyFont="1" applyNumberFormat="1">
      <alignment horizontal="right" vertical="top"/>
    </xf>
    <xf borderId="20" fillId="0" fontId="10" numFmtId="165" xfId="0" applyAlignment="1" applyBorder="1" applyFont="1" applyNumberFormat="1">
      <alignment horizontal="right" vertical="top"/>
    </xf>
    <xf borderId="21" fillId="0" fontId="10" numFmtId="4" xfId="0" applyAlignment="1" applyBorder="1" applyFont="1" applyNumberFormat="1">
      <alignment horizontal="right" vertical="top"/>
    </xf>
    <xf borderId="24" fillId="0" fontId="10" numFmtId="165" xfId="0" applyAlignment="1" applyBorder="1" applyFont="1" applyNumberFormat="1">
      <alignment horizontal="right" vertical="top"/>
    </xf>
    <xf borderId="22" fillId="7" fontId="11" numFmtId="1" xfId="0" applyAlignment="1" applyBorder="1" applyFont="1" applyNumberFormat="1">
      <alignment horizontal="right" vertical="top"/>
    </xf>
    <xf borderId="20" fillId="0" fontId="1" numFmtId="3" xfId="0" applyAlignment="1" applyBorder="1" applyFont="1" applyNumberFormat="1">
      <alignment vertical="top"/>
    </xf>
    <xf borderId="22" fillId="16" fontId="11" numFmtId="1" xfId="0" applyAlignment="1" applyBorder="1" applyFont="1" applyNumberFormat="1">
      <alignment horizontal="right" vertical="top"/>
    </xf>
    <xf borderId="25" fillId="0" fontId="10" numFmtId="0" xfId="0" applyAlignment="1" applyBorder="1" applyFont="1">
      <alignment shrinkToFit="0" vertical="top" wrapText="1"/>
    </xf>
    <xf borderId="26" fillId="15" fontId="2" numFmtId="1" xfId="0" applyAlignment="1" applyBorder="1" applyFont="1" applyNumberFormat="1">
      <alignment horizontal="right" vertical="top"/>
    </xf>
    <xf borderId="27" fillId="7" fontId="11" numFmtId="1" xfId="0" applyAlignment="1" applyBorder="1" applyFont="1" applyNumberFormat="1">
      <alignment horizontal="right" vertical="top"/>
    </xf>
    <xf borderId="19" fillId="0" fontId="1" numFmtId="3" xfId="0" applyAlignment="1" applyBorder="1" applyFont="1" applyNumberFormat="1">
      <alignment vertical="top"/>
    </xf>
    <xf borderId="25" fillId="0" fontId="10" numFmtId="165" xfId="0" applyAlignment="1" applyBorder="1" applyFont="1" applyNumberFormat="1">
      <alignment horizontal="right" vertical="top"/>
    </xf>
    <xf borderId="7" fillId="0" fontId="10" numFmtId="165" xfId="0" applyAlignment="1" applyBorder="1" applyFont="1" applyNumberFormat="1">
      <alignment horizontal="right" vertical="top"/>
    </xf>
    <xf borderId="27" fillId="7" fontId="10" numFmtId="0" xfId="0" applyAlignment="1" applyBorder="1" applyFont="1">
      <alignment shrinkToFit="0" vertical="top" wrapText="1"/>
    </xf>
    <xf borderId="27" fillId="16" fontId="11" numFmtId="1" xfId="0" applyAlignment="1" applyBorder="1" applyFont="1" applyNumberFormat="1">
      <alignment horizontal="right" vertical="top"/>
    </xf>
    <xf borderId="25" fillId="7" fontId="11" numFmtId="0" xfId="0" applyAlignment="1" applyBorder="1" applyFont="1">
      <alignment horizontal="right" vertical="top"/>
    </xf>
    <xf borderId="25" fillId="0" fontId="1" numFmtId="3" xfId="0" applyAlignment="1" applyBorder="1" applyFont="1" applyNumberFormat="1">
      <alignment vertical="top"/>
    </xf>
    <xf borderId="20" fillId="0" fontId="1" numFmtId="0" xfId="0" applyAlignment="1" applyBorder="1" applyFont="1">
      <alignment vertical="bottom"/>
    </xf>
    <xf borderId="20" fillId="0" fontId="1" numFmtId="0" xfId="0" applyAlignment="1" applyBorder="1" applyFont="1">
      <alignment vertical="top"/>
    </xf>
    <xf borderId="20" fillId="7" fontId="1" numFmtId="0" xfId="0" applyAlignment="1" applyBorder="1" applyFont="1">
      <alignment vertical="top"/>
    </xf>
    <xf borderId="19" fillId="0" fontId="10" numFmtId="165" xfId="0" applyAlignment="1" applyBorder="1" applyFont="1" applyNumberFormat="1">
      <alignment horizontal="right" vertical="top"/>
    </xf>
    <xf borderId="59" fillId="7" fontId="10" numFmtId="0" xfId="0" applyAlignment="1" applyBorder="1" applyFont="1">
      <alignment shrinkToFit="0" vertical="top" wrapText="1"/>
    </xf>
    <xf borderId="11" fillId="14" fontId="1" numFmtId="0" xfId="0" applyAlignment="1" applyBorder="1" applyFont="1">
      <alignment vertical="bottom"/>
    </xf>
    <xf borderId="12" fillId="0" fontId="10" numFmtId="0" xfId="0" applyAlignment="1" applyBorder="1" applyFont="1">
      <alignment shrinkToFit="0" vertical="top" wrapText="1"/>
    </xf>
    <xf borderId="13" fillId="15" fontId="2" numFmtId="1" xfId="0" applyAlignment="1" applyBorder="1" applyFont="1" applyNumberFormat="1">
      <alignment horizontal="right" vertical="top"/>
    </xf>
    <xf borderId="59" fillId="7" fontId="11" numFmtId="1" xfId="0" applyAlignment="1" applyBorder="1" applyFont="1" applyNumberFormat="1">
      <alignment horizontal="right" vertical="top"/>
    </xf>
    <xf borderId="11" fillId="7" fontId="11" numFmtId="0" xfId="0" applyAlignment="1" applyBorder="1" applyFont="1">
      <alignment horizontal="right" vertical="top"/>
    </xf>
    <xf borderId="11" fillId="0" fontId="1" numFmtId="3" xfId="0" applyAlignment="1" applyBorder="1" applyFont="1" applyNumberFormat="1">
      <alignment vertical="top"/>
    </xf>
    <xf borderId="11" fillId="0" fontId="10" numFmtId="165" xfId="0" applyAlignment="1" applyBorder="1" applyFont="1" applyNumberFormat="1">
      <alignment horizontal="right" vertical="top"/>
    </xf>
    <xf borderId="12" fillId="0" fontId="10" numFmtId="165" xfId="0" applyAlignment="1" applyBorder="1" applyFont="1" applyNumberFormat="1">
      <alignment horizontal="right" vertical="top"/>
    </xf>
    <xf borderId="17" fillId="0" fontId="10" numFmtId="4" xfId="0" applyAlignment="1" applyBorder="1" applyFont="1" applyNumberFormat="1">
      <alignment horizontal="right" vertical="top"/>
    </xf>
    <xf borderId="16" fillId="0" fontId="10" numFmtId="165" xfId="0" applyAlignment="1" applyBorder="1" applyFont="1" applyNumberFormat="1">
      <alignment horizontal="right" vertical="top"/>
    </xf>
    <xf borderId="19" fillId="14" fontId="1" numFmtId="0" xfId="0" applyAlignment="1" applyBorder="1" applyFont="1">
      <alignment vertical="bottom"/>
    </xf>
    <xf borderId="32" fillId="7" fontId="11" numFmtId="1" xfId="0" applyAlignment="1" applyBorder="1" applyFont="1" applyNumberFormat="1">
      <alignment horizontal="right" vertical="top"/>
    </xf>
    <xf borderId="19" fillId="7" fontId="11" numFmtId="0" xfId="0" applyAlignment="1" applyBorder="1" applyFont="1">
      <alignment horizontal="right" vertical="top"/>
    </xf>
    <xf borderId="25" fillId="14" fontId="1" numFmtId="0" xfId="0" applyAlignment="1" applyBorder="1" applyFont="1">
      <alignment vertical="bottom"/>
    </xf>
    <xf borderId="26" fillId="0" fontId="10" numFmtId="4" xfId="0" applyAlignment="1" applyBorder="1" applyFont="1" applyNumberFormat="1">
      <alignment horizontal="right" vertical="top"/>
    </xf>
    <xf borderId="59" fillId="16" fontId="11" numFmtId="1" xfId="0" applyAlignment="1" applyBorder="1" applyFont="1" applyNumberFormat="1">
      <alignment horizontal="right" vertical="top"/>
    </xf>
    <xf borderId="11" fillId="0" fontId="10" numFmtId="3" xfId="0" applyAlignment="1" applyBorder="1" applyFont="1" applyNumberFormat="1">
      <alignment horizontal="right" vertical="top"/>
    </xf>
    <xf borderId="32" fillId="16" fontId="11" numFmtId="1" xfId="0" applyAlignment="1" applyBorder="1" applyFont="1" applyNumberFormat="1">
      <alignment horizontal="right" vertical="top"/>
    </xf>
    <xf borderId="20" fillId="19" fontId="10" numFmtId="3" xfId="0" applyAlignment="1" applyBorder="1" applyFill="1" applyFont="1" applyNumberFormat="1">
      <alignment horizontal="right" vertical="top"/>
    </xf>
    <xf borderId="25" fillId="19" fontId="1" numFmtId="3" xfId="0" applyAlignment="1" applyBorder="1" applyFont="1" applyNumberFormat="1">
      <alignment vertical="top"/>
    </xf>
    <xf borderId="131" fillId="7" fontId="11" numFmtId="1" xfId="0" applyAlignment="1" applyBorder="1" applyFont="1" applyNumberFormat="1">
      <alignment horizontal="right" vertical="top"/>
    </xf>
    <xf borderId="26" fillId="0" fontId="1" numFmtId="165" xfId="0" applyAlignment="1" applyBorder="1" applyFont="1" applyNumberFormat="1">
      <alignment horizontal="right" vertical="bottom"/>
    </xf>
    <xf borderId="21" fillId="9" fontId="2" numFmtId="1" xfId="0" applyAlignment="1" applyBorder="1" applyFont="1" applyNumberFormat="1">
      <alignment horizontal="right" vertical="top"/>
    </xf>
    <xf borderId="26" fillId="9" fontId="2" numFmtId="1" xfId="0" applyAlignment="1" applyBorder="1" applyFont="1" applyNumberFormat="1">
      <alignment horizontal="right" vertical="top"/>
    </xf>
    <xf borderId="25" fillId="0" fontId="10" numFmtId="3" xfId="0" applyAlignment="1" applyBorder="1" applyFont="1" applyNumberFormat="1">
      <alignment horizontal="right" vertical="top"/>
    </xf>
    <xf borderId="29" fillId="7" fontId="11" numFmtId="1" xfId="0" applyAlignment="1" applyBorder="1" applyFont="1" applyNumberFormat="1">
      <alignment horizontal="right" vertical="top"/>
    </xf>
    <xf borderId="29" fillId="7" fontId="11" numFmtId="0" xfId="0" applyAlignment="1" applyBorder="1" applyFont="1">
      <alignment horizontal="right" vertical="top"/>
    </xf>
    <xf borderId="22" fillId="7" fontId="11" numFmtId="0" xfId="0" applyAlignment="1" applyBorder="1" applyFont="1">
      <alignment horizontal="right" vertical="top"/>
    </xf>
    <xf borderId="20" fillId="14" fontId="1" numFmtId="0" xfId="0" applyAlignment="1" applyBorder="1" applyFont="1">
      <alignment vertical="bottom"/>
    </xf>
    <xf borderId="14" fillId="7" fontId="10" numFmtId="0" xfId="0" applyAlignment="1" applyBorder="1" applyFont="1">
      <alignment shrinkToFit="0" vertical="top" wrapText="1"/>
    </xf>
    <xf borderId="13" fillId="0" fontId="10" numFmtId="4" xfId="0" applyAlignment="1" applyBorder="1" applyFont="1" applyNumberFormat="1">
      <alignment horizontal="right" vertical="top"/>
    </xf>
    <xf borderId="25" fillId="16" fontId="11" numFmtId="1" xfId="0" applyAlignment="1" applyBorder="1" applyFont="1" applyNumberFormat="1">
      <alignment horizontal="right" vertical="top"/>
    </xf>
    <xf borderId="26" fillId="7" fontId="11" numFmtId="0" xfId="0" applyAlignment="1" applyBorder="1" applyFont="1">
      <alignment horizontal="right" vertical="top"/>
    </xf>
    <xf borderId="0" fillId="0" fontId="1" numFmtId="3" xfId="0" applyAlignment="1" applyFont="1" applyNumberFormat="1">
      <alignment vertical="top"/>
    </xf>
    <xf borderId="26" fillId="0" fontId="1" numFmtId="3" xfId="0" applyAlignment="1" applyBorder="1" applyFont="1" applyNumberFormat="1">
      <alignment vertical="top"/>
    </xf>
    <xf borderId="10" fillId="7" fontId="10" numFmtId="0" xfId="0" applyAlignment="1" applyBorder="1" applyFont="1">
      <alignment shrinkToFit="0" vertical="top" wrapText="1"/>
    </xf>
    <xf borderId="14" fillId="16" fontId="11" numFmtId="1" xfId="0" applyAlignment="1" applyBorder="1" applyFont="1" applyNumberFormat="1">
      <alignment horizontal="right" vertical="top"/>
    </xf>
    <xf borderId="12" fillId="7" fontId="11" numFmtId="0" xfId="0" applyAlignment="1" applyBorder="1" applyFont="1">
      <alignment horizontal="right" vertical="top"/>
    </xf>
    <xf borderId="12" fillId="0" fontId="1" numFmtId="3" xfId="0" applyAlignment="1" applyBorder="1" applyFont="1" applyNumberFormat="1">
      <alignment vertical="top"/>
    </xf>
    <xf borderId="18" fillId="7" fontId="10" numFmtId="0" xfId="0" applyAlignment="1" applyBorder="1" applyFont="1">
      <alignment shrinkToFit="0" vertical="top" wrapText="1"/>
    </xf>
    <xf borderId="33" fillId="7" fontId="10" numFmtId="0" xfId="0" applyAlignment="1" applyBorder="1" applyFont="1">
      <alignment shrinkToFit="0" vertical="top" wrapText="1"/>
    </xf>
    <xf borderId="121" fillId="7" fontId="10" numFmtId="0" xfId="0" applyAlignment="1" applyBorder="1" applyFont="1">
      <alignment shrinkToFit="0" vertical="top" wrapText="1"/>
    </xf>
    <xf borderId="36" fillId="0" fontId="10" numFmtId="0" xfId="0" applyAlignment="1" applyBorder="1" applyFont="1">
      <alignment shrinkToFit="0" vertical="top" wrapText="1"/>
    </xf>
    <xf borderId="36" fillId="15" fontId="2" numFmtId="1" xfId="0" applyAlignment="1" applyBorder="1" applyFont="1" applyNumberFormat="1">
      <alignment horizontal="right" vertical="top"/>
    </xf>
    <xf borderId="36" fillId="7" fontId="11" numFmtId="1" xfId="0" applyAlignment="1" applyBorder="1" applyFont="1" applyNumberFormat="1">
      <alignment horizontal="right" vertical="top"/>
    </xf>
    <xf borderId="36" fillId="7" fontId="11" numFmtId="0" xfId="0" applyAlignment="1" applyBorder="1" applyFont="1">
      <alignment horizontal="right" vertical="top"/>
    </xf>
    <xf borderId="36" fillId="0" fontId="1" numFmtId="3" xfId="0" applyAlignment="1" applyBorder="1" applyFont="1" applyNumberFormat="1">
      <alignment vertical="top"/>
    </xf>
    <xf borderId="36" fillId="0" fontId="10" numFmtId="165" xfId="0" applyAlignment="1" applyBorder="1" applyFont="1" applyNumberFormat="1">
      <alignment horizontal="right" vertical="top"/>
    </xf>
    <xf borderId="38" fillId="0" fontId="10" numFmtId="165" xfId="0" applyAlignment="1" applyBorder="1" applyFont="1" applyNumberFormat="1">
      <alignment horizontal="right" vertical="top"/>
    </xf>
    <xf borderId="41" fillId="0" fontId="10" numFmtId="0" xfId="0" applyAlignment="1" applyBorder="1" applyFont="1">
      <alignment shrinkToFit="0" vertical="top" wrapText="1"/>
    </xf>
    <xf borderId="41" fillId="15" fontId="2" numFmtId="1" xfId="0" applyAlignment="1" applyBorder="1" applyFont="1" applyNumberFormat="1">
      <alignment horizontal="right" vertical="top"/>
    </xf>
    <xf borderId="41" fillId="7" fontId="11" numFmtId="1" xfId="0" applyAlignment="1" applyBorder="1" applyFont="1" applyNumberFormat="1">
      <alignment horizontal="right" vertical="top"/>
    </xf>
    <xf borderId="41" fillId="7" fontId="11" numFmtId="0" xfId="0" applyAlignment="1" applyBorder="1" applyFont="1">
      <alignment horizontal="right" vertical="top"/>
    </xf>
    <xf borderId="41" fillId="0" fontId="1" numFmtId="3" xfId="0" applyAlignment="1" applyBorder="1" applyFont="1" applyNumberFormat="1">
      <alignment vertical="top"/>
    </xf>
    <xf borderId="41" fillId="0" fontId="10" numFmtId="165" xfId="0" applyAlignment="1" applyBorder="1" applyFont="1" applyNumberFormat="1">
      <alignment horizontal="right" vertical="top"/>
    </xf>
    <xf borderId="42" fillId="0" fontId="10" numFmtId="165" xfId="0" applyAlignment="1" applyBorder="1" applyFont="1" applyNumberFormat="1">
      <alignment horizontal="right" vertical="top"/>
    </xf>
    <xf borderId="41" fillId="16" fontId="11" numFmtId="1" xfId="0" applyAlignment="1" applyBorder="1" applyFont="1" applyNumberFormat="1">
      <alignment horizontal="right" vertical="top"/>
    </xf>
    <xf borderId="45" fillId="0" fontId="10" numFmtId="0" xfId="0" applyAlignment="1" applyBorder="1" applyFont="1">
      <alignment shrinkToFit="0" vertical="top" wrapText="1"/>
    </xf>
    <xf borderId="96" fillId="7" fontId="11" numFmtId="0" xfId="0" applyAlignment="1" applyBorder="1" applyFont="1">
      <alignment horizontal="right" vertical="top"/>
    </xf>
    <xf borderId="96" fillId="0" fontId="1" numFmtId="3" xfId="0" applyAlignment="1" applyBorder="1" applyFont="1" applyNumberFormat="1">
      <alignment vertical="top"/>
    </xf>
    <xf borderId="64" fillId="7" fontId="10" numFmtId="0" xfId="0" applyAlignment="1" applyBorder="1" applyFont="1">
      <alignment shrinkToFit="0" vertical="top" wrapText="1"/>
    </xf>
    <xf borderId="65" fillId="7" fontId="10" numFmtId="0" xfId="0" applyAlignment="1" applyBorder="1" applyFont="1">
      <alignment shrinkToFit="0" vertical="top" wrapText="1"/>
    </xf>
    <xf borderId="96" fillId="15" fontId="2" numFmtId="1" xfId="0" applyAlignment="1" applyBorder="1" applyFont="1" applyNumberFormat="1">
      <alignment horizontal="right" vertical="top"/>
    </xf>
    <xf borderId="96" fillId="16" fontId="11" numFmtId="1" xfId="0" applyAlignment="1" applyBorder="1" applyFont="1" applyNumberFormat="1">
      <alignment horizontal="right" vertical="top"/>
    </xf>
    <xf borderId="96" fillId="0" fontId="10" numFmtId="165" xfId="0" applyAlignment="1" applyBorder="1" applyFont="1" applyNumberFormat="1">
      <alignment horizontal="right" vertical="top"/>
    </xf>
    <xf borderId="100" fillId="0" fontId="10" numFmtId="165" xfId="0" applyAlignment="1" applyBorder="1" applyFont="1" applyNumberFormat="1">
      <alignment horizontal="right" vertical="top"/>
    </xf>
    <xf borderId="66" fillId="7" fontId="10" numFmtId="0" xfId="0" applyAlignment="1" applyBorder="1" applyFont="1">
      <alignment shrinkToFit="0" vertical="top" wrapText="1"/>
    </xf>
    <xf borderId="101" fillId="15" fontId="2" numFmtId="1" xfId="0" applyAlignment="1" applyBorder="1" applyFont="1" applyNumberFormat="1">
      <alignment horizontal="right" vertical="top"/>
    </xf>
    <xf borderId="101" fillId="7" fontId="11" numFmtId="1" xfId="0" applyAlignment="1" applyBorder="1" applyFont="1" applyNumberFormat="1">
      <alignment horizontal="right" vertical="top"/>
    </xf>
    <xf borderId="101" fillId="0" fontId="10" numFmtId="165" xfId="0" applyAlignment="1" applyBorder="1" applyFont="1" applyNumberFormat="1">
      <alignment horizontal="right" vertical="top"/>
    </xf>
    <xf borderId="102" fillId="0" fontId="10" numFmtId="165" xfId="0" applyAlignment="1" applyBorder="1" applyFont="1" applyNumberFormat="1">
      <alignment horizontal="right" vertical="top"/>
    </xf>
    <xf borderId="103" fillId="15" fontId="2" numFmtId="1" xfId="0" applyAlignment="1" applyBorder="1" applyFont="1" applyNumberFormat="1">
      <alignment horizontal="right" vertical="top"/>
    </xf>
    <xf borderId="103" fillId="7" fontId="11" numFmtId="1" xfId="0" applyAlignment="1" applyBorder="1" applyFont="1" applyNumberFormat="1">
      <alignment horizontal="right" vertical="top"/>
    </xf>
    <xf borderId="17" fillId="0" fontId="1" numFmtId="3" xfId="0" applyAlignment="1" applyBorder="1" applyFont="1" applyNumberFormat="1">
      <alignment vertical="top"/>
    </xf>
    <xf borderId="103" fillId="0" fontId="10" numFmtId="165" xfId="0" applyAlignment="1" applyBorder="1" applyFont="1" applyNumberFormat="1">
      <alignment horizontal="right" vertical="top"/>
    </xf>
    <xf borderId="104" fillId="0" fontId="10" numFmtId="165" xfId="0" applyAlignment="1" applyBorder="1" applyFont="1" applyNumberFormat="1">
      <alignment horizontal="right" vertical="top"/>
    </xf>
    <xf borderId="105" fillId="15" fontId="2" numFmtId="1" xfId="0" applyAlignment="1" applyBorder="1" applyFont="1" applyNumberFormat="1">
      <alignment horizontal="right" vertical="top"/>
    </xf>
    <xf borderId="105" fillId="7" fontId="11" numFmtId="1" xfId="0" applyAlignment="1" applyBorder="1" applyFont="1" applyNumberFormat="1">
      <alignment horizontal="right" vertical="top"/>
    </xf>
    <xf borderId="105" fillId="0" fontId="10" numFmtId="165" xfId="0" applyAlignment="1" applyBorder="1" applyFont="1" applyNumberFormat="1">
      <alignment horizontal="right" vertical="top"/>
    </xf>
    <xf borderId="106" fillId="0" fontId="10" numFmtId="165" xfId="0" applyAlignment="1" applyBorder="1" applyFont="1" applyNumberFormat="1">
      <alignment horizontal="right" vertical="top"/>
    </xf>
    <xf borderId="45" fillId="7" fontId="11" numFmtId="0" xfId="0" applyAlignment="1" applyBorder="1" applyFont="1">
      <alignment horizontal="right" vertical="top"/>
    </xf>
    <xf borderId="132" fillId="0" fontId="10" numFmtId="165" xfId="0" applyAlignment="1" applyBorder="1" applyFont="1" applyNumberFormat="1">
      <alignment horizontal="right" vertical="top"/>
    </xf>
    <xf borderId="133" fillId="0" fontId="10" numFmtId="165" xfId="0" applyAlignment="1" applyBorder="1" applyFont="1" applyNumberFormat="1">
      <alignment horizontal="right" vertical="top"/>
    </xf>
    <xf borderId="17" fillId="7" fontId="10" numFmtId="0" xfId="0" applyAlignment="1" applyBorder="1" applyFont="1">
      <alignment shrinkToFit="0" vertical="top" wrapText="1"/>
    </xf>
    <xf borderId="0" fillId="14" fontId="1" numFmtId="0" xfId="0" applyAlignment="1" applyFont="1">
      <alignment vertical="bottom"/>
    </xf>
    <xf borderId="17" fillId="7" fontId="11" numFmtId="0" xfId="0" applyAlignment="1" applyBorder="1" applyFont="1">
      <alignment horizontal="right" vertical="top"/>
    </xf>
    <xf borderId="134" fillId="0" fontId="10" numFmtId="165" xfId="0" applyAlignment="1" applyBorder="1" applyFont="1" applyNumberFormat="1">
      <alignment horizontal="right" vertical="top"/>
    </xf>
    <xf borderId="0" fillId="7" fontId="10" numFmtId="0" xfId="0" applyAlignment="1" applyFont="1">
      <alignment shrinkToFit="0" vertical="top" wrapText="1"/>
    </xf>
    <xf borderId="135" fillId="0" fontId="10" numFmtId="165" xfId="0" applyAlignment="1" applyBorder="1" applyFont="1" applyNumberFormat="1">
      <alignment horizontal="right" vertical="top"/>
    </xf>
    <xf borderId="26" fillId="7" fontId="10" numFmtId="0" xfId="0" applyAlignment="1" applyBorder="1" applyFont="1">
      <alignment shrinkToFit="0" vertical="top" wrapText="1"/>
    </xf>
    <xf borderId="26" fillId="14" fontId="1" numFmtId="0" xfId="0" applyAlignment="1" applyBorder="1" applyFont="1">
      <alignment vertical="bottom"/>
    </xf>
    <xf borderId="26" fillId="7" fontId="11" numFmtId="1" xfId="0" applyAlignment="1" applyBorder="1" applyFont="1" applyNumberFormat="1">
      <alignment horizontal="right" vertical="top"/>
    </xf>
    <xf borderId="136" fillId="0" fontId="10" numFmtId="165" xfId="0" applyAlignment="1" applyBorder="1" applyFont="1" applyNumberFormat="1">
      <alignment horizontal="right" vertical="top"/>
    </xf>
    <xf borderId="103" fillId="7" fontId="11" numFmtId="0" xfId="0" applyAlignment="1" applyBorder="1" applyFont="1">
      <alignment horizontal="right" vertical="top"/>
    </xf>
    <xf borderId="137" fillId="0" fontId="1" numFmtId="3" xfId="0" applyAlignment="1" applyBorder="1" applyFont="1" applyNumberFormat="1">
      <alignment vertical="top"/>
    </xf>
    <xf borderId="138" fillId="0" fontId="10" numFmtId="165" xfId="0" applyAlignment="1" applyBorder="1" applyFont="1" applyNumberFormat="1">
      <alignment horizontal="right" vertical="top"/>
    </xf>
    <xf borderId="139" fillId="0" fontId="10" numFmtId="165" xfId="0" applyAlignment="1" applyBorder="1" applyFont="1" applyNumberFormat="1">
      <alignment horizontal="right" vertical="top"/>
    </xf>
    <xf borderId="139" fillId="0" fontId="10" numFmtId="4" xfId="0" applyAlignment="1" applyBorder="1" applyFont="1" applyNumberFormat="1">
      <alignment horizontal="right" vertical="top"/>
    </xf>
    <xf borderId="140" fillId="0" fontId="10" numFmtId="165" xfId="0" applyAlignment="1" applyBorder="1" applyFont="1" applyNumberFormat="1">
      <alignment horizontal="right" vertical="top"/>
    </xf>
    <xf borderId="105" fillId="7" fontId="11" numFmtId="0" xfId="0" applyAlignment="1" applyBorder="1" applyFont="1">
      <alignment horizontal="right" vertical="top"/>
    </xf>
    <xf borderId="132" fillId="0" fontId="1" numFmtId="3" xfId="0" applyAlignment="1" applyBorder="1" applyFont="1" applyNumberFormat="1">
      <alignment vertical="top"/>
    </xf>
    <xf borderId="105" fillId="0" fontId="10" numFmtId="4" xfId="0" applyAlignment="1" applyBorder="1" applyFont="1" applyNumberFormat="1">
      <alignment horizontal="right" vertical="top"/>
    </xf>
    <xf borderId="109" fillId="0" fontId="10" numFmtId="165" xfId="0" applyAlignment="1" applyBorder="1" applyFont="1" applyNumberFormat="1">
      <alignment horizontal="right" vertical="top"/>
    </xf>
    <xf borderId="105" fillId="16" fontId="11" numFmtId="1" xfId="0" applyAlignment="1" applyBorder="1" applyFont="1" applyNumberFormat="1">
      <alignment horizontal="right" vertical="top"/>
    </xf>
    <xf borderId="101" fillId="7" fontId="11" numFmtId="0" xfId="0" applyAlignment="1" applyBorder="1" applyFont="1">
      <alignment horizontal="right" vertical="top"/>
    </xf>
    <xf borderId="101" fillId="0" fontId="1" numFmtId="3" xfId="0" applyAlignment="1" applyBorder="1" applyFont="1" applyNumberFormat="1">
      <alignment vertical="top"/>
    </xf>
    <xf borderId="101" fillId="0" fontId="10" numFmtId="4" xfId="0" applyAlignment="1" applyBorder="1" applyFont="1" applyNumberFormat="1">
      <alignment horizontal="right" vertical="top"/>
    </xf>
    <xf borderId="110" fillId="0" fontId="10" numFmtId="165" xfId="0" applyAlignment="1" applyBorder="1" applyFont="1" applyNumberFormat="1">
      <alignment horizontal="right" vertical="top"/>
    </xf>
    <xf borderId="139" fillId="15" fontId="2" numFmtId="1" xfId="0" applyAlignment="1" applyBorder="1" applyFont="1" applyNumberFormat="1">
      <alignment horizontal="right" vertical="top"/>
    </xf>
    <xf borderId="139" fillId="16" fontId="11" numFmtId="1" xfId="0" applyAlignment="1" applyBorder="1" applyFont="1" applyNumberFormat="1">
      <alignment horizontal="right" vertical="top"/>
    </xf>
    <xf borderId="139" fillId="7" fontId="11" numFmtId="0" xfId="0" applyAlignment="1" applyBorder="1" applyFont="1">
      <alignment horizontal="right" vertical="top"/>
    </xf>
    <xf borderId="103" fillId="0" fontId="10" numFmtId="4" xfId="0" applyAlignment="1" applyBorder="1" applyFont="1" applyNumberFormat="1">
      <alignment horizontal="right" vertical="top"/>
    </xf>
    <xf borderId="103" fillId="0" fontId="1" numFmtId="3" xfId="0" applyAlignment="1" applyBorder="1" applyFont="1" applyNumberFormat="1">
      <alignment vertical="top"/>
    </xf>
    <xf borderId="105" fillId="0" fontId="1" numFmtId="3" xfId="0" applyAlignment="1" applyBorder="1" applyFont="1" applyNumberFormat="1">
      <alignment vertical="top"/>
    </xf>
    <xf borderId="34" fillId="7" fontId="10" numFmtId="0" xfId="0" applyAlignment="1" applyBorder="1" applyFont="1">
      <alignment shrinkToFit="0" vertical="top" wrapText="1"/>
    </xf>
    <xf borderId="36" fillId="14" fontId="10" numFmtId="0" xfId="0" applyAlignment="1" applyBorder="1" applyFont="1">
      <alignment horizontal="center" vertical="bottom"/>
    </xf>
    <xf borderId="36" fillId="0" fontId="10" numFmtId="4" xfId="0" applyAlignment="1" applyBorder="1" applyFont="1" applyNumberFormat="1">
      <alignment horizontal="right" vertical="top"/>
    </xf>
    <xf borderId="39" fillId="7" fontId="10" numFmtId="0" xfId="0" applyAlignment="1" applyBorder="1" applyFont="1">
      <alignment shrinkToFit="0" vertical="top" wrapText="1"/>
    </xf>
    <xf borderId="41" fillId="14" fontId="10" numFmtId="0" xfId="0" applyAlignment="1" applyBorder="1" applyFont="1">
      <alignment horizontal="center" vertical="bottom"/>
    </xf>
    <xf borderId="41" fillId="0" fontId="10" numFmtId="4" xfId="0" applyAlignment="1" applyBorder="1" applyFont="1" applyNumberFormat="1">
      <alignment horizontal="right" vertical="top"/>
    </xf>
    <xf borderId="141" fillId="7" fontId="10" numFmtId="0" xfId="0" applyAlignment="1" applyBorder="1" applyFont="1">
      <alignment shrinkToFit="0" vertical="top" wrapText="1"/>
    </xf>
    <xf borderId="96" fillId="14" fontId="10" numFmtId="0" xfId="0" applyAlignment="1" applyBorder="1" applyFont="1">
      <alignment horizontal="center" vertical="bottom"/>
    </xf>
    <xf borderId="96" fillId="0" fontId="10" numFmtId="0" xfId="0" applyAlignment="1" applyBorder="1" applyFont="1">
      <alignment shrinkToFit="0" vertical="top" wrapText="1"/>
    </xf>
    <xf borderId="96" fillId="7" fontId="11" numFmtId="1" xfId="0" applyAlignment="1" applyBorder="1" applyFont="1" applyNumberFormat="1">
      <alignment horizontal="right" vertical="top"/>
    </xf>
    <xf borderId="96" fillId="0" fontId="10" numFmtId="4" xfId="0" applyAlignment="1" applyBorder="1" applyFont="1" applyNumberFormat="1">
      <alignment horizontal="right" vertical="top"/>
    </xf>
    <xf borderId="43" fillId="7" fontId="10" numFmtId="0" xfId="0" applyAlignment="1" applyBorder="1" applyFont="1">
      <alignment shrinkToFit="0" vertical="top" wrapText="1"/>
    </xf>
    <xf borderId="45" fillId="14" fontId="10" numFmtId="0" xfId="0" applyAlignment="1" applyBorder="1" applyFont="1">
      <alignment horizontal="center" vertical="bottom"/>
    </xf>
    <xf borderId="45" fillId="15" fontId="2" numFmtId="1" xfId="0" applyAlignment="1" applyBorder="1" applyFont="1" applyNumberFormat="1">
      <alignment horizontal="right" vertical="top"/>
    </xf>
    <xf borderId="45" fillId="7" fontId="11" numFmtId="1" xfId="0" applyAlignment="1" applyBorder="1" applyFont="1" applyNumberFormat="1">
      <alignment horizontal="right" vertical="top"/>
    </xf>
    <xf borderId="45" fillId="0" fontId="1" numFmtId="3" xfId="0" applyAlignment="1" applyBorder="1" applyFont="1" applyNumberFormat="1">
      <alignment vertical="top"/>
    </xf>
    <xf borderId="45" fillId="0" fontId="10" numFmtId="165" xfId="0" applyAlignment="1" applyBorder="1" applyFont="1" applyNumberFormat="1">
      <alignment horizontal="right" vertical="top"/>
    </xf>
    <xf borderId="45" fillId="0" fontId="10" numFmtId="4" xfId="0" applyAlignment="1" applyBorder="1" applyFont="1" applyNumberFormat="1">
      <alignment horizontal="right" vertical="top"/>
    </xf>
    <xf borderId="46" fillId="0" fontId="10" numFmtId="165" xfId="0" applyAlignment="1" applyBorder="1" applyFont="1" applyNumberFormat="1">
      <alignment horizontal="right" vertical="top"/>
    </xf>
    <xf borderId="27" fillId="0" fontId="10" numFmtId="0" xfId="0" applyAlignment="1" applyBorder="1" applyFont="1">
      <alignment vertical="top"/>
    </xf>
    <xf borderId="138" fillId="15" fontId="2" numFmtId="1" xfId="0" applyAlignment="1" applyBorder="1" applyFont="1" applyNumberFormat="1">
      <alignment horizontal="right" vertical="top"/>
    </xf>
    <xf borderId="138" fillId="7" fontId="11" numFmtId="1" xfId="0" applyAlignment="1" applyBorder="1" applyFont="1" applyNumberFormat="1">
      <alignment horizontal="right" vertical="top"/>
    </xf>
    <xf borderId="138" fillId="7" fontId="11" numFmtId="0" xfId="0" applyAlignment="1" applyBorder="1" applyFont="1">
      <alignment horizontal="right" vertical="top"/>
    </xf>
    <xf borderId="138" fillId="0" fontId="1" numFmtId="3" xfId="0" applyAlignment="1" applyBorder="1" applyFont="1" applyNumberFormat="1">
      <alignment vertical="top"/>
    </xf>
    <xf borderId="138" fillId="0" fontId="10" numFmtId="4" xfId="0" applyAlignment="1" applyBorder="1" applyFont="1" applyNumberFormat="1">
      <alignment horizontal="right" vertical="top"/>
    </xf>
    <xf borderId="142" fillId="0" fontId="10" numFmtId="165" xfId="0" applyAlignment="1" applyBorder="1" applyFont="1" applyNumberFormat="1">
      <alignment horizontal="right" vertical="top"/>
    </xf>
    <xf borderId="63" fillId="0" fontId="10" numFmtId="0" xfId="0" applyAlignment="1" applyBorder="1" applyFont="1">
      <alignment vertical="top"/>
    </xf>
    <xf borderId="1" fillId="15" fontId="2" numFmtId="1" xfId="0" applyAlignment="1" applyBorder="1" applyFont="1" applyNumberFormat="1">
      <alignment horizontal="right" vertical="top"/>
    </xf>
    <xf borderId="1" fillId="7" fontId="11" numFmtId="1" xfId="0" applyAlignment="1" applyBorder="1" applyFont="1" applyNumberFormat="1">
      <alignment horizontal="right" vertical="top"/>
    </xf>
    <xf borderId="1" fillId="7" fontId="11" numFmtId="0" xfId="0" applyAlignment="1" applyBorder="1" applyFont="1">
      <alignment horizontal="right" vertical="top"/>
    </xf>
    <xf borderId="101" fillId="17" fontId="10" numFmtId="165" xfId="0" applyAlignment="1" applyBorder="1" applyFont="1" applyNumberFormat="1">
      <alignment horizontal="right" vertical="top"/>
    </xf>
    <xf borderId="36" fillId="16" fontId="2" numFmtId="1" xfId="0" applyAlignment="1" applyBorder="1" applyFont="1" applyNumberFormat="1">
      <alignment horizontal="right" vertical="top"/>
    </xf>
    <xf borderId="36" fillId="16" fontId="11" numFmtId="1" xfId="0" applyAlignment="1" applyBorder="1" applyFont="1" applyNumberFormat="1">
      <alignment horizontal="right" vertical="top"/>
    </xf>
    <xf borderId="41" fillId="16" fontId="2" numFmtId="1" xfId="0" applyAlignment="1" applyBorder="1" applyFont="1" applyNumberFormat="1">
      <alignment horizontal="right" vertical="top"/>
    </xf>
    <xf borderId="45" fillId="16" fontId="2" numFmtId="1" xfId="0" applyAlignment="1" applyBorder="1" applyFont="1" applyNumberFormat="1">
      <alignment horizontal="right" vertical="top"/>
    </xf>
    <xf borderId="45" fillId="16" fontId="11" numFmtId="1" xfId="0" applyAlignment="1" applyBorder="1" applyFont="1" applyNumberFormat="1">
      <alignment horizontal="right" vertical="top"/>
    </xf>
    <xf borderId="74" fillId="7" fontId="10" numFmtId="0" xfId="0" applyAlignment="1" applyBorder="1" applyFont="1">
      <alignment shrinkToFit="0" vertical="top" wrapText="1"/>
    </xf>
    <xf borderId="76" fillId="0" fontId="1" numFmtId="0" xfId="0" applyAlignment="1" applyBorder="1" applyFont="1">
      <alignment vertical="bottom"/>
    </xf>
    <xf borderId="76" fillId="0" fontId="10" numFmtId="0" xfId="0" applyAlignment="1" applyBorder="1" applyFont="1">
      <alignment shrinkToFit="0" vertical="top" wrapText="1"/>
    </xf>
    <xf borderId="76" fillId="15" fontId="2" numFmtId="1" xfId="0" applyAlignment="1" applyBorder="1" applyFont="1" applyNumberFormat="1">
      <alignment horizontal="right" vertical="top"/>
    </xf>
    <xf borderId="76" fillId="7" fontId="11" numFmtId="1" xfId="0" applyAlignment="1" applyBorder="1" applyFont="1" applyNumberFormat="1">
      <alignment horizontal="right" vertical="top"/>
    </xf>
    <xf borderId="76" fillId="7" fontId="11" numFmtId="0" xfId="0" applyAlignment="1" applyBorder="1" applyFont="1">
      <alignment horizontal="right" vertical="top"/>
    </xf>
    <xf borderId="76" fillId="0" fontId="1" numFmtId="3" xfId="0" applyAlignment="1" applyBorder="1" applyFont="1" applyNumberFormat="1">
      <alignment vertical="top"/>
    </xf>
    <xf borderId="76" fillId="0" fontId="10" numFmtId="165" xfId="0" applyAlignment="1" applyBorder="1" applyFont="1" applyNumberFormat="1">
      <alignment horizontal="right" vertical="top"/>
    </xf>
    <xf borderId="77" fillId="0" fontId="10" numFmtId="165" xfId="0" applyAlignment="1" applyBorder="1" applyFont="1" applyNumberFormat="1">
      <alignment horizontal="right" vertical="top"/>
    </xf>
    <xf borderId="86" fillId="7" fontId="10" numFmtId="0" xfId="0" applyAlignment="1" applyBorder="1" applyFont="1">
      <alignment shrinkToFit="0" vertical="top" wrapText="1"/>
    </xf>
    <xf borderId="79" fillId="0" fontId="1" numFmtId="0" xfId="0" applyAlignment="1" applyBorder="1" applyFont="1">
      <alignment vertical="bottom"/>
    </xf>
    <xf borderId="79" fillId="0" fontId="10" numFmtId="0" xfId="0" applyAlignment="1" applyBorder="1" applyFont="1">
      <alignment shrinkToFit="0" vertical="top" wrapText="1"/>
    </xf>
    <xf borderId="79" fillId="15" fontId="2" numFmtId="1" xfId="0" applyAlignment="1" applyBorder="1" applyFont="1" applyNumberFormat="1">
      <alignment horizontal="right" vertical="top"/>
    </xf>
    <xf borderId="79" fillId="7" fontId="11" numFmtId="1" xfId="0" applyAlignment="1" applyBorder="1" applyFont="1" applyNumberFormat="1">
      <alignment horizontal="right" vertical="top"/>
    </xf>
    <xf borderId="79" fillId="7" fontId="11" numFmtId="0" xfId="0" applyAlignment="1" applyBorder="1" applyFont="1">
      <alignment horizontal="right" vertical="top"/>
    </xf>
    <xf borderId="79" fillId="0" fontId="1" numFmtId="3" xfId="0" applyAlignment="1" applyBorder="1" applyFont="1" applyNumberFormat="1">
      <alignment vertical="top"/>
    </xf>
    <xf borderId="79" fillId="0" fontId="10" numFmtId="165" xfId="0" applyAlignment="1" applyBorder="1" applyFont="1" applyNumberFormat="1">
      <alignment horizontal="right" vertical="top"/>
    </xf>
    <xf borderId="80" fillId="0" fontId="10" numFmtId="165" xfId="0" applyAlignment="1" applyBorder="1" applyFont="1" applyNumberFormat="1">
      <alignment horizontal="right" vertical="top"/>
    </xf>
    <xf borderId="79" fillId="16" fontId="11" numFmtId="1" xfId="0" applyAlignment="1" applyBorder="1" applyFont="1" applyNumberFormat="1">
      <alignment horizontal="right" vertical="top"/>
    </xf>
    <xf borderId="143" fillId="7" fontId="10" numFmtId="0" xfId="0" applyAlignment="1" applyBorder="1" applyFont="1">
      <alignment shrinkToFit="0" vertical="top" wrapText="1"/>
    </xf>
    <xf borderId="144" fillId="0" fontId="1" numFmtId="0" xfId="0" applyAlignment="1" applyBorder="1" applyFont="1">
      <alignment vertical="bottom"/>
    </xf>
    <xf borderId="144" fillId="0" fontId="10" numFmtId="0" xfId="0" applyAlignment="1" applyBorder="1" applyFont="1">
      <alignment shrinkToFit="0" vertical="top" wrapText="1"/>
    </xf>
    <xf borderId="144" fillId="15" fontId="2" numFmtId="1" xfId="0" applyAlignment="1" applyBorder="1" applyFont="1" applyNumberFormat="1">
      <alignment horizontal="right" vertical="top"/>
    </xf>
    <xf borderId="144" fillId="7" fontId="11" numFmtId="1" xfId="0" applyAlignment="1" applyBorder="1" applyFont="1" applyNumberFormat="1">
      <alignment horizontal="right" vertical="top"/>
    </xf>
    <xf borderId="144" fillId="7" fontId="11" numFmtId="0" xfId="0" applyAlignment="1" applyBorder="1" applyFont="1">
      <alignment horizontal="right" vertical="top"/>
    </xf>
    <xf borderId="144" fillId="0" fontId="1" numFmtId="3" xfId="0" applyAlignment="1" applyBorder="1" applyFont="1" applyNumberFormat="1">
      <alignment vertical="top"/>
    </xf>
    <xf borderId="144" fillId="0" fontId="10" numFmtId="165" xfId="0" applyAlignment="1" applyBorder="1" applyFont="1" applyNumberFormat="1">
      <alignment horizontal="right" vertical="top"/>
    </xf>
    <xf borderId="145" fillId="0" fontId="10" numFmtId="165" xfId="0" applyAlignment="1" applyBorder="1" applyFont="1" applyNumberFormat="1">
      <alignment horizontal="right" vertical="top"/>
    </xf>
    <xf borderId="144" fillId="16" fontId="11" numFmtId="1" xfId="0" applyAlignment="1" applyBorder="1" applyFont="1" applyNumberFormat="1">
      <alignment horizontal="right" vertical="top"/>
    </xf>
    <xf borderId="85" fillId="0" fontId="1" numFmtId="0" xfId="0" applyAlignment="1" applyBorder="1" applyFont="1">
      <alignment vertical="bottom"/>
    </xf>
    <xf borderId="87" fillId="0" fontId="1" numFmtId="0" xfId="0" applyAlignment="1" applyBorder="1" applyFont="1">
      <alignment vertical="bottom"/>
    </xf>
    <xf borderId="88" fillId="7" fontId="10" numFmtId="0" xfId="0" applyAlignment="1" applyBorder="1" applyFont="1">
      <alignment shrinkToFit="0" vertical="top" wrapText="1"/>
    </xf>
    <xf borderId="89" fillId="0" fontId="1" numFmtId="0" xfId="0" applyAlignment="1" applyBorder="1" applyFont="1">
      <alignment vertical="bottom"/>
    </xf>
    <xf borderId="82" fillId="0" fontId="10" numFmtId="0" xfId="0" applyAlignment="1" applyBorder="1" applyFont="1">
      <alignment shrinkToFit="0" vertical="top" wrapText="1"/>
    </xf>
    <xf borderId="82" fillId="15" fontId="2" numFmtId="1" xfId="0" applyAlignment="1" applyBorder="1" applyFont="1" applyNumberFormat="1">
      <alignment horizontal="right" vertical="top"/>
    </xf>
    <xf borderId="82" fillId="7" fontId="11" numFmtId="1" xfId="0" applyAlignment="1" applyBorder="1" applyFont="1" applyNumberFormat="1">
      <alignment horizontal="right" vertical="top"/>
    </xf>
    <xf borderId="82" fillId="7" fontId="11" numFmtId="0" xfId="0" applyAlignment="1" applyBorder="1" applyFont="1">
      <alignment horizontal="right" vertical="top"/>
    </xf>
    <xf borderId="82" fillId="0" fontId="1" numFmtId="3" xfId="0" applyAlignment="1" applyBorder="1" applyFont="1" applyNumberFormat="1">
      <alignment vertical="top"/>
    </xf>
    <xf borderId="82" fillId="0" fontId="10" numFmtId="165" xfId="0" applyAlignment="1" applyBorder="1" applyFont="1" applyNumberFormat="1">
      <alignment horizontal="right" vertical="top"/>
    </xf>
    <xf borderId="83" fillId="0" fontId="10" numFmtId="165" xfId="0" applyAlignment="1" applyBorder="1" applyFont="1" applyNumberFormat="1">
      <alignment horizontal="right" vertical="top"/>
    </xf>
    <xf borderId="29" fillId="0" fontId="10" numFmtId="3" xfId="0" applyAlignment="1" applyBorder="1" applyFont="1" applyNumberFormat="1">
      <alignment vertical="top"/>
    </xf>
    <xf borderId="76" fillId="16" fontId="11" numFmtId="1" xfId="0" applyAlignment="1" applyBorder="1" applyFont="1" applyNumberFormat="1">
      <alignment horizontal="right" vertical="top"/>
    </xf>
    <xf borderId="29" fillId="2" fontId="10" numFmtId="0" xfId="0" applyAlignment="1" applyBorder="1" applyFont="1">
      <alignment horizontal="right" vertical="top"/>
    </xf>
    <xf borderId="82" fillId="16" fontId="11" numFmtId="1" xfId="0" applyAlignment="1" applyBorder="1" applyFont="1" applyNumberFormat="1">
      <alignment horizontal="right" vertical="top"/>
    </xf>
    <xf borderId="76" fillId="7" fontId="1" numFmtId="0" xfId="0" applyAlignment="1" applyBorder="1" applyFont="1">
      <alignment vertical="top"/>
    </xf>
    <xf borderId="76" fillId="0" fontId="1" numFmtId="165" xfId="0" applyAlignment="1" applyBorder="1" applyFont="1" applyNumberFormat="1">
      <alignment vertical="top"/>
    </xf>
    <xf borderId="36" fillId="0" fontId="1" numFmtId="4" xfId="0" applyAlignment="1" applyBorder="1" applyFont="1" applyNumberFormat="1">
      <alignment vertical="top"/>
    </xf>
    <xf borderId="77" fillId="0" fontId="1" numFmtId="165" xfId="0" applyAlignment="1" applyBorder="1" applyFont="1" applyNumberFormat="1">
      <alignment vertical="top"/>
    </xf>
    <xf borderId="79" fillId="16" fontId="2" numFmtId="1" xfId="0" applyAlignment="1" applyBorder="1" applyFont="1" applyNumberFormat="1">
      <alignment horizontal="right" vertical="top"/>
    </xf>
    <xf borderId="79" fillId="7" fontId="1" numFmtId="0" xfId="0" applyAlignment="1" applyBorder="1" applyFont="1">
      <alignment vertical="top"/>
    </xf>
    <xf borderId="79" fillId="0" fontId="1" numFmtId="165" xfId="0" applyAlignment="1" applyBorder="1" applyFont="1" applyNumberFormat="1">
      <alignment vertical="top"/>
    </xf>
    <xf borderId="41" fillId="0" fontId="1" numFmtId="4" xfId="0" applyAlignment="1" applyBorder="1" applyFont="1" applyNumberFormat="1">
      <alignment vertical="top"/>
    </xf>
    <xf borderId="80" fillId="0" fontId="1" numFmtId="165" xfId="0" applyAlignment="1" applyBorder="1" applyFont="1" applyNumberFormat="1">
      <alignment vertical="top"/>
    </xf>
    <xf borderId="82" fillId="7" fontId="1" numFmtId="0" xfId="0" applyAlignment="1" applyBorder="1" applyFont="1">
      <alignment vertical="top"/>
    </xf>
    <xf borderId="82" fillId="0" fontId="1" numFmtId="165" xfId="0" applyAlignment="1" applyBorder="1" applyFont="1" applyNumberFormat="1">
      <alignment vertical="top"/>
    </xf>
    <xf borderId="45" fillId="0" fontId="1" numFmtId="4" xfId="0" applyAlignment="1" applyBorder="1" applyFont="1" applyNumberFormat="1">
      <alignment vertical="top"/>
    </xf>
    <xf borderId="83" fillId="0" fontId="1" numFmtId="165" xfId="0" applyAlignment="1" applyBorder="1" applyFont="1" applyNumberFormat="1">
      <alignment vertical="top"/>
    </xf>
    <xf borderId="76" fillId="16" fontId="2" numFmtId="1" xfId="0" applyAlignment="1" applyBorder="1" applyFont="1" applyNumberFormat="1">
      <alignment horizontal="right" vertical="top"/>
    </xf>
    <xf borderId="82" fillId="16" fontId="2" numFmtId="1" xfId="0" applyAlignment="1" applyBorder="1" applyFont="1" applyNumberFormat="1">
      <alignment horizontal="right" vertical="top"/>
    </xf>
    <xf borderId="146" fillId="11" fontId="1" numFmtId="0" xfId="0" applyAlignment="1" applyBorder="1" applyFont="1">
      <alignment vertical="bottom"/>
    </xf>
    <xf borderId="29" fillId="0" fontId="1" numFmtId="3" xfId="0" applyAlignment="1" applyBorder="1" applyFont="1" applyNumberFormat="1">
      <alignment vertical="top"/>
    </xf>
    <xf borderId="0" fillId="11" fontId="1" numFmtId="0" xfId="0" applyAlignment="1" applyFont="1">
      <alignment vertical="bottom"/>
    </xf>
    <xf borderId="0" fillId="0" fontId="1" numFmtId="3" xfId="0" applyAlignment="1" applyFont="1" applyNumberFormat="1">
      <alignment vertical="bottom"/>
    </xf>
    <xf borderId="146" fillId="7" fontId="1" numFmtId="0" xfId="0" applyAlignment="1" applyBorder="1" applyFont="1">
      <alignment vertical="bottom"/>
    </xf>
    <xf borderId="0" fillId="7" fontId="1" numFmtId="0" xfId="0" applyAlignment="1" applyFont="1">
      <alignment vertical="bottom"/>
    </xf>
    <xf borderId="29" fillId="0" fontId="10" numFmtId="0" xfId="0" applyAlignment="1" applyBorder="1" applyFont="1">
      <alignment vertical="top"/>
    </xf>
    <xf borderId="29" fillId="0" fontId="10" numFmtId="0" xfId="0" applyAlignment="1" applyBorder="1" applyFont="1">
      <alignment horizontal="right" vertical="top"/>
    </xf>
  </cellXfs>
  <cellStyles count="1">
    <cellStyle xfId="0" name="Normal" builtinId="0"/>
  </cellStyles>
  <dxfs count="3">
    <dxf>
      <font/>
      <fill>
        <patternFill patternType="solid">
          <fgColor rgb="FFFF0000"/>
          <bgColor rgb="FFFF0000"/>
        </patternFill>
      </fill>
      <border/>
    </dxf>
    <dxf>
      <font/>
      <fill>
        <patternFill patternType="solid">
          <fgColor rgb="FFF4CCCC"/>
          <bgColor rgb="FFF4CCCC"/>
        </patternFill>
      </fill>
      <border/>
    </dxf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58.png"/><Relationship Id="rId42" Type="http://schemas.openxmlformats.org/officeDocument/2006/relationships/image" Target="../media/image55.png"/><Relationship Id="rId41" Type="http://schemas.openxmlformats.org/officeDocument/2006/relationships/image" Target="../media/image35.png"/><Relationship Id="rId44" Type="http://schemas.openxmlformats.org/officeDocument/2006/relationships/image" Target="../media/image41.png"/><Relationship Id="rId43" Type="http://schemas.openxmlformats.org/officeDocument/2006/relationships/image" Target="../media/image47.png"/><Relationship Id="rId46" Type="http://schemas.openxmlformats.org/officeDocument/2006/relationships/image" Target="../media/image52.png"/><Relationship Id="rId45" Type="http://schemas.openxmlformats.org/officeDocument/2006/relationships/image" Target="../media/image68.png"/><Relationship Id="rId104" Type="http://schemas.openxmlformats.org/officeDocument/2006/relationships/image" Target="../media/image87.png"/><Relationship Id="rId48" Type="http://schemas.openxmlformats.org/officeDocument/2006/relationships/image" Target="../media/image30.png"/><Relationship Id="rId47" Type="http://schemas.openxmlformats.org/officeDocument/2006/relationships/image" Target="../media/image44.png"/><Relationship Id="rId49" Type="http://schemas.openxmlformats.org/officeDocument/2006/relationships/image" Target="../media/image38.png"/><Relationship Id="rId103" Type="http://schemas.openxmlformats.org/officeDocument/2006/relationships/image" Target="../media/image105.png"/><Relationship Id="rId102" Type="http://schemas.openxmlformats.org/officeDocument/2006/relationships/image" Target="../media/image95.png"/><Relationship Id="rId101" Type="http://schemas.openxmlformats.org/officeDocument/2006/relationships/image" Target="../media/image100.png"/><Relationship Id="rId100" Type="http://schemas.openxmlformats.org/officeDocument/2006/relationships/image" Target="../media/image90.png"/><Relationship Id="rId31" Type="http://schemas.openxmlformats.org/officeDocument/2006/relationships/image" Target="../media/image36.png"/><Relationship Id="rId30" Type="http://schemas.openxmlformats.org/officeDocument/2006/relationships/image" Target="../media/image21.png"/><Relationship Id="rId33" Type="http://schemas.openxmlformats.org/officeDocument/2006/relationships/image" Target="../media/image17.png"/><Relationship Id="rId32" Type="http://schemas.openxmlformats.org/officeDocument/2006/relationships/image" Target="../media/image26.png"/><Relationship Id="rId35" Type="http://schemas.openxmlformats.org/officeDocument/2006/relationships/image" Target="../media/image27.png"/><Relationship Id="rId34" Type="http://schemas.openxmlformats.org/officeDocument/2006/relationships/image" Target="../media/image19.png"/><Relationship Id="rId37" Type="http://schemas.openxmlformats.org/officeDocument/2006/relationships/image" Target="../media/image32.png"/><Relationship Id="rId36" Type="http://schemas.openxmlformats.org/officeDocument/2006/relationships/image" Target="../media/image48.png"/><Relationship Id="rId39" Type="http://schemas.openxmlformats.org/officeDocument/2006/relationships/image" Target="../media/image25.png"/><Relationship Id="rId38" Type="http://schemas.openxmlformats.org/officeDocument/2006/relationships/image" Target="../media/image34.png"/><Relationship Id="rId20" Type="http://schemas.openxmlformats.org/officeDocument/2006/relationships/image" Target="../media/image11.png"/><Relationship Id="rId22" Type="http://schemas.openxmlformats.org/officeDocument/2006/relationships/image" Target="../media/image22.png"/><Relationship Id="rId21" Type="http://schemas.openxmlformats.org/officeDocument/2006/relationships/image" Target="../media/image9.png"/><Relationship Id="rId24" Type="http://schemas.openxmlformats.org/officeDocument/2006/relationships/image" Target="../media/image23.png"/><Relationship Id="rId23" Type="http://schemas.openxmlformats.org/officeDocument/2006/relationships/image" Target="../media/image14.png"/><Relationship Id="rId26" Type="http://schemas.openxmlformats.org/officeDocument/2006/relationships/image" Target="../media/image54.png"/><Relationship Id="rId25" Type="http://schemas.openxmlformats.org/officeDocument/2006/relationships/image" Target="../media/image37.png"/><Relationship Id="rId28" Type="http://schemas.openxmlformats.org/officeDocument/2006/relationships/image" Target="../media/image31.png"/><Relationship Id="rId27" Type="http://schemas.openxmlformats.org/officeDocument/2006/relationships/image" Target="../media/image16.png"/><Relationship Id="rId29" Type="http://schemas.openxmlformats.org/officeDocument/2006/relationships/image" Target="../media/image53.png"/><Relationship Id="rId95" Type="http://schemas.openxmlformats.org/officeDocument/2006/relationships/image" Target="../media/image101.png"/><Relationship Id="rId94" Type="http://schemas.openxmlformats.org/officeDocument/2006/relationships/image" Target="../media/image85.png"/><Relationship Id="rId97" Type="http://schemas.openxmlformats.org/officeDocument/2006/relationships/image" Target="../media/image98.png"/><Relationship Id="rId96" Type="http://schemas.openxmlformats.org/officeDocument/2006/relationships/image" Target="../media/image86.png"/><Relationship Id="rId11" Type="http://schemas.openxmlformats.org/officeDocument/2006/relationships/image" Target="../media/image7.png"/><Relationship Id="rId99" Type="http://schemas.openxmlformats.org/officeDocument/2006/relationships/image" Target="../media/image97.png"/><Relationship Id="rId10" Type="http://schemas.openxmlformats.org/officeDocument/2006/relationships/image" Target="../media/image18.png"/><Relationship Id="rId98" Type="http://schemas.openxmlformats.org/officeDocument/2006/relationships/image" Target="../media/image91.png"/><Relationship Id="rId13" Type="http://schemas.openxmlformats.org/officeDocument/2006/relationships/image" Target="../media/image28.png"/><Relationship Id="rId12" Type="http://schemas.openxmlformats.org/officeDocument/2006/relationships/image" Target="../media/image40.png"/><Relationship Id="rId91" Type="http://schemas.openxmlformats.org/officeDocument/2006/relationships/image" Target="../media/image83.png"/><Relationship Id="rId90" Type="http://schemas.openxmlformats.org/officeDocument/2006/relationships/image" Target="../media/image93.png"/><Relationship Id="rId93" Type="http://schemas.openxmlformats.org/officeDocument/2006/relationships/image" Target="../media/image89.png"/><Relationship Id="rId92" Type="http://schemas.openxmlformats.org/officeDocument/2006/relationships/image" Target="../media/image94.png"/><Relationship Id="rId15" Type="http://schemas.openxmlformats.org/officeDocument/2006/relationships/image" Target="../media/image12.png"/><Relationship Id="rId14" Type="http://schemas.openxmlformats.org/officeDocument/2006/relationships/image" Target="../media/image33.png"/><Relationship Id="rId17" Type="http://schemas.openxmlformats.org/officeDocument/2006/relationships/image" Target="../media/image10.png"/><Relationship Id="rId16" Type="http://schemas.openxmlformats.org/officeDocument/2006/relationships/image" Target="../media/image24.png"/><Relationship Id="rId19" Type="http://schemas.openxmlformats.org/officeDocument/2006/relationships/image" Target="../media/image20.png"/><Relationship Id="rId18" Type="http://schemas.openxmlformats.org/officeDocument/2006/relationships/image" Target="../media/image29.png"/><Relationship Id="rId84" Type="http://schemas.openxmlformats.org/officeDocument/2006/relationships/image" Target="../media/image92.png"/><Relationship Id="rId83" Type="http://schemas.openxmlformats.org/officeDocument/2006/relationships/image" Target="../media/image78.png"/><Relationship Id="rId86" Type="http://schemas.openxmlformats.org/officeDocument/2006/relationships/image" Target="../media/image75.png"/><Relationship Id="rId85" Type="http://schemas.openxmlformats.org/officeDocument/2006/relationships/image" Target="../media/image81.png"/><Relationship Id="rId88" Type="http://schemas.openxmlformats.org/officeDocument/2006/relationships/image" Target="../media/image84.png"/><Relationship Id="rId87" Type="http://schemas.openxmlformats.org/officeDocument/2006/relationships/image" Target="../media/image99.png"/><Relationship Id="rId89" Type="http://schemas.openxmlformats.org/officeDocument/2006/relationships/image" Target="../media/image76.png"/><Relationship Id="rId80" Type="http://schemas.openxmlformats.org/officeDocument/2006/relationships/image" Target="../media/image71.png"/><Relationship Id="rId82" Type="http://schemas.openxmlformats.org/officeDocument/2006/relationships/image" Target="../media/image88.png"/><Relationship Id="rId81" Type="http://schemas.openxmlformats.org/officeDocument/2006/relationships/image" Target="../media/image66.png"/><Relationship Id="rId1" Type="http://schemas.openxmlformats.org/officeDocument/2006/relationships/image" Target="../media/image5.png"/><Relationship Id="rId2" Type="http://schemas.openxmlformats.org/officeDocument/2006/relationships/image" Target="../media/image1.png"/><Relationship Id="rId3" Type="http://schemas.openxmlformats.org/officeDocument/2006/relationships/image" Target="../media/image15.png"/><Relationship Id="rId4" Type="http://schemas.openxmlformats.org/officeDocument/2006/relationships/image" Target="../media/image2.png"/><Relationship Id="rId9" Type="http://schemas.openxmlformats.org/officeDocument/2006/relationships/image" Target="../media/image13.png"/><Relationship Id="rId5" Type="http://schemas.openxmlformats.org/officeDocument/2006/relationships/image" Target="../media/image3.png"/><Relationship Id="rId6" Type="http://schemas.openxmlformats.org/officeDocument/2006/relationships/image" Target="../media/image8.png"/><Relationship Id="rId7" Type="http://schemas.openxmlformats.org/officeDocument/2006/relationships/image" Target="../media/image4.png"/><Relationship Id="rId8" Type="http://schemas.openxmlformats.org/officeDocument/2006/relationships/image" Target="../media/image6.png"/><Relationship Id="rId73" Type="http://schemas.openxmlformats.org/officeDocument/2006/relationships/image" Target="../media/image60.png"/><Relationship Id="rId72" Type="http://schemas.openxmlformats.org/officeDocument/2006/relationships/image" Target="../media/image77.png"/><Relationship Id="rId75" Type="http://schemas.openxmlformats.org/officeDocument/2006/relationships/image" Target="../media/image56.png"/><Relationship Id="rId74" Type="http://schemas.openxmlformats.org/officeDocument/2006/relationships/image" Target="../media/image96.png"/><Relationship Id="rId77" Type="http://schemas.openxmlformats.org/officeDocument/2006/relationships/image" Target="../media/image57.png"/><Relationship Id="rId76" Type="http://schemas.openxmlformats.org/officeDocument/2006/relationships/image" Target="../media/image64.png"/><Relationship Id="rId79" Type="http://schemas.openxmlformats.org/officeDocument/2006/relationships/image" Target="../media/image69.png"/><Relationship Id="rId78" Type="http://schemas.openxmlformats.org/officeDocument/2006/relationships/image" Target="../media/image103.png"/><Relationship Id="rId71" Type="http://schemas.openxmlformats.org/officeDocument/2006/relationships/image" Target="../media/image67.png"/><Relationship Id="rId70" Type="http://schemas.openxmlformats.org/officeDocument/2006/relationships/image" Target="../media/image61.png"/><Relationship Id="rId62" Type="http://schemas.openxmlformats.org/officeDocument/2006/relationships/image" Target="../media/image50.png"/><Relationship Id="rId61" Type="http://schemas.openxmlformats.org/officeDocument/2006/relationships/image" Target="../media/image80.png"/><Relationship Id="rId64" Type="http://schemas.openxmlformats.org/officeDocument/2006/relationships/image" Target="../media/image45.png"/><Relationship Id="rId63" Type="http://schemas.openxmlformats.org/officeDocument/2006/relationships/image" Target="../media/image59.png"/><Relationship Id="rId66" Type="http://schemas.openxmlformats.org/officeDocument/2006/relationships/image" Target="../media/image82.png"/><Relationship Id="rId65" Type="http://schemas.openxmlformats.org/officeDocument/2006/relationships/image" Target="../media/image104.png"/><Relationship Id="rId68" Type="http://schemas.openxmlformats.org/officeDocument/2006/relationships/image" Target="../media/image74.png"/><Relationship Id="rId67" Type="http://schemas.openxmlformats.org/officeDocument/2006/relationships/image" Target="../media/image73.png"/><Relationship Id="rId60" Type="http://schemas.openxmlformats.org/officeDocument/2006/relationships/image" Target="../media/image79.png"/><Relationship Id="rId69" Type="http://schemas.openxmlformats.org/officeDocument/2006/relationships/image" Target="../media/image72.png"/><Relationship Id="rId51" Type="http://schemas.openxmlformats.org/officeDocument/2006/relationships/image" Target="../media/image43.png"/><Relationship Id="rId50" Type="http://schemas.openxmlformats.org/officeDocument/2006/relationships/image" Target="../media/image63.png"/><Relationship Id="rId53" Type="http://schemas.openxmlformats.org/officeDocument/2006/relationships/image" Target="../media/image51.png"/><Relationship Id="rId52" Type="http://schemas.openxmlformats.org/officeDocument/2006/relationships/image" Target="../media/image65.png"/><Relationship Id="rId55" Type="http://schemas.openxmlformats.org/officeDocument/2006/relationships/image" Target="../media/image49.png"/><Relationship Id="rId54" Type="http://schemas.openxmlformats.org/officeDocument/2006/relationships/image" Target="../media/image46.png"/><Relationship Id="rId57" Type="http://schemas.openxmlformats.org/officeDocument/2006/relationships/image" Target="../media/image42.png"/><Relationship Id="rId56" Type="http://schemas.openxmlformats.org/officeDocument/2006/relationships/image" Target="../media/image39.png"/><Relationship Id="rId59" Type="http://schemas.openxmlformats.org/officeDocument/2006/relationships/image" Target="../media/image62.png"/><Relationship Id="rId58" Type="http://schemas.openxmlformats.org/officeDocument/2006/relationships/image" Target="../media/image70.png"/></Relationships>
</file>

<file path=xl/drawings/_rels/drawing3.xml.rels><?xml version="1.0" encoding="UTF-8" standalone="yes"?><Relationships xmlns="http://schemas.openxmlformats.org/package/2006/relationships"><Relationship Id="rId40" Type="http://schemas.openxmlformats.org/officeDocument/2006/relationships/image" Target="../media/image42.png"/><Relationship Id="rId42" Type="http://schemas.openxmlformats.org/officeDocument/2006/relationships/image" Target="../media/image62.png"/><Relationship Id="rId41" Type="http://schemas.openxmlformats.org/officeDocument/2006/relationships/image" Target="../media/image70.png"/><Relationship Id="rId44" Type="http://schemas.openxmlformats.org/officeDocument/2006/relationships/image" Target="../media/image80.png"/><Relationship Id="rId43" Type="http://schemas.openxmlformats.org/officeDocument/2006/relationships/image" Target="../media/image79.png"/><Relationship Id="rId46" Type="http://schemas.openxmlformats.org/officeDocument/2006/relationships/image" Target="../media/image59.png"/><Relationship Id="rId45" Type="http://schemas.openxmlformats.org/officeDocument/2006/relationships/image" Target="../media/image50.png"/><Relationship Id="rId48" Type="http://schemas.openxmlformats.org/officeDocument/2006/relationships/image" Target="../media/image104.png"/><Relationship Id="rId47" Type="http://schemas.openxmlformats.org/officeDocument/2006/relationships/image" Target="../media/image45.png"/><Relationship Id="rId49" Type="http://schemas.openxmlformats.org/officeDocument/2006/relationships/image" Target="../media/image82.png"/><Relationship Id="rId31" Type="http://schemas.openxmlformats.org/officeDocument/2006/relationships/image" Target="../media/image52.png"/><Relationship Id="rId30" Type="http://schemas.openxmlformats.org/officeDocument/2006/relationships/image" Target="../media/image68.png"/><Relationship Id="rId33" Type="http://schemas.openxmlformats.org/officeDocument/2006/relationships/image" Target="../media/image30.png"/><Relationship Id="rId32" Type="http://schemas.openxmlformats.org/officeDocument/2006/relationships/image" Target="../media/image44.png"/><Relationship Id="rId35" Type="http://schemas.openxmlformats.org/officeDocument/2006/relationships/image" Target="../media/image63.png"/><Relationship Id="rId34" Type="http://schemas.openxmlformats.org/officeDocument/2006/relationships/image" Target="../media/image38.png"/><Relationship Id="rId37" Type="http://schemas.openxmlformats.org/officeDocument/2006/relationships/image" Target="../media/image46.png"/><Relationship Id="rId36" Type="http://schemas.openxmlformats.org/officeDocument/2006/relationships/image" Target="../media/image51.png"/><Relationship Id="rId39" Type="http://schemas.openxmlformats.org/officeDocument/2006/relationships/image" Target="../media/image39.png"/><Relationship Id="rId38" Type="http://schemas.openxmlformats.org/officeDocument/2006/relationships/image" Target="../media/image49.png"/><Relationship Id="rId20" Type="http://schemas.openxmlformats.org/officeDocument/2006/relationships/image" Target="../media/image31.png"/><Relationship Id="rId22" Type="http://schemas.openxmlformats.org/officeDocument/2006/relationships/image" Target="../media/image48.png"/><Relationship Id="rId21" Type="http://schemas.openxmlformats.org/officeDocument/2006/relationships/image" Target="../media/image53.png"/><Relationship Id="rId24" Type="http://schemas.openxmlformats.org/officeDocument/2006/relationships/image" Target="../media/image34.png"/><Relationship Id="rId23" Type="http://schemas.openxmlformats.org/officeDocument/2006/relationships/image" Target="../media/image32.png"/><Relationship Id="rId26" Type="http://schemas.openxmlformats.org/officeDocument/2006/relationships/image" Target="../media/image58.png"/><Relationship Id="rId25" Type="http://schemas.openxmlformats.org/officeDocument/2006/relationships/image" Target="../media/image25.png"/><Relationship Id="rId28" Type="http://schemas.openxmlformats.org/officeDocument/2006/relationships/image" Target="../media/image55.png"/><Relationship Id="rId27" Type="http://schemas.openxmlformats.org/officeDocument/2006/relationships/image" Target="../media/image35.png"/><Relationship Id="rId29" Type="http://schemas.openxmlformats.org/officeDocument/2006/relationships/image" Target="../media/image41.png"/><Relationship Id="rId11" Type="http://schemas.openxmlformats.org/officeDocument/2006/relationships/image" Target="../media/image7.png"/><Relationship Id="rId10" Type="http://schemas.openxmlformats.org/officeDocument/2006/relationships/image" Target="../media/image18.png"/><Relationship Id="rId13" Type="http://schemas.openxmlformats.org/officeDocument/2006/relationships/image" Target="../media/image28.png"/><Relationship Id="rId12" Type="http://schemas.openxmlformats.org/officeDocument/2006/relationships/image" Target="../media/image40.png"/><Relationship Id="rId15" Type="http://schemas.openxmlformats.org/officeDocument/2006/relationships/image" Target="../media/image12.png"/><Relationship Id="rId14" Type="http://schemas.openxmlformats.org/officeDocument/2006/relationships/image" Target="../media/image33.png"/><Relationship Id="rId17" Type="http://schemas.openxmlformats.org/officeDocument/2006/relationships/image" Target="../media/image10.png"/><Relationship Id="rId16" Type="http://schemas.openxmlformats.org/officeDocument/2006/relationships/image" Target="../media/image24.png"/><Relationship Id="rId19" Type="http://schemas.openxmlformats.org/officeDocument/2006/relationships/image" Target="../media/image16.png"/><Relationship Id="rId18" Type="http://schemas.openxmlformats.org/officeDocument/2006/relationships/image" Target="../media/image54.png"/><Relationship Id="rId84" Type="http://schemas.openxmlformats.org/officeDocument/2006/relationships/image" Target="../media/image100.png"/><Relationship Id="rId83" Type="http://schemas.openxmlformats.org/officeDocument/2006/relationships/image" Target="../media/image90.png"/><Relationship Id="rId86" Type="http://schemas.openxmlformats.org/officeDocument/2006/relationships/image" Target="../media/image105.png"/><Relationship Id="rId85" Type="http://schemas.openxmlformats.org/officeDocument/2006/relationships/image" Target="../media/image95.png"/><Relationship Id="rId87" Type="http://schemas.openxmlformats.org/officeDocument/2006/relationships/image" Target="../media/image87.png"/><Relationship Id="rId80" Type="http://schemas.openxmlformats.org/officeDocument/2006/relationships/image" Target="../media/image98.png"/><Relationship Id="rId82" Type="http://schemas.openxmlformats.org/officeDocument/2006/relationships/image" Target="../media/image97.png"/><Relationship Id="rId81" Type="http://schemas.openxmlformats.org/officeDocument/2006/relationships/image" Target="../media/image91.png"/><Relationship Id="rId1" Type="http://schemas.openxmlformats.org/officeDocument/2006/relationships/image" Target="../media/image5.png"/><Relationship Id="rId2" Type="http://schemas.openxmlformats.org/officeDocument/2006/relationships/image" Target="../media/image1.png"/><Relationship Id="rId3" Type="http://schemas.openxmlformats.org/officeDocument/2006/relationships/image" Target="../media/image15.png"/><Relationship Id="rId4" Type="http://schemas.openxmlformats.org/officeDocument/2006/relationships/image" Target="../media/image2.png"/><Relationship Id="rId9" Type="http://schemas.openxmlformats.org/officeDocument/2006/relationships/image" Target="../media/image13.png"/><Relationship Id="rId5" Type="http://schemas.openxmlformats.org/officeDocument/2006/relationships/image" Target="../media/image3.png"/><Relationship Id="rId6" Type="http://schemas.openxmlformats.org/officeDocument/2006/relationships/image" Target="../media/image8.png"/><Relationship Id="rId7" Type="http://schemas.openxmlformats.org/officeDocument/2006/relationships/image" Target="../media/image4.png"/><Relationship Id="rId8" Type="http://schemas.openxmlformats.org/officeDocument/2006/relationships/image" Target="../media/image6.png"/><Relationship Id="rId73" Type="http://schemas.openxmlformats.org/officeDocument/2006/relationships/image" Target="../media/image93.png"/><Relationship Id="rId72" Type="http://schemas.openxmlformats.org/officeDocument/2006/relationships/image" Target="../media/image76.png"/><Relationship Id="rId75" Type="http://schemas.openxmlformats.org/officeDocument/2006/relationships/image" Target="../media/image94.png"/><Relationship Id="rId74" Type="http://schemas.openxmlformats.org/officeDocument/2006/relationships/image" Target="../media/image83.png"/><Relationship Id="rId77" Type="http://schemas.openxmlformats.org/officeDocument/2006/relationships/image" Target="../media/image85.png"/><Relationship Id="rId76" Type="http://schemas.openxmlformats.org/officeDocument/2006/relationships/image" Target="../media/image89.png"/><Relationship Id="rId79" Type="http://schemas.openxmlformats.org/officeDocument/2006/relationships/image" Target="../media/image86.png"/><Relationship Id="rId78" Type="http://schemas.openxmlformats.org/officeDocument/2006/relationships/image" Target="../media/image101.png"/><Relationship Id="rId71" Type="http://schemas.openxmlformats.org/officeDocument/2006/relationships/image" Target="../media/image84.png"/><Relationship Id="rId70" Type="http://schemas.openxmlformats.org/officeDocument/2006/relationships/image" Target="../media/image99.png"/><Relationship Id="rId62" Type="http://schemas.openxmlformats.org/officeDocument/2006/relationships/image" Target="../media/image69.png"/><Relationship Id="rId61" Type="http://schemas.openxmlformats.org/officeDocument/2006/relationships/image" Target="../media/image103.png"/><Relationship Id="rId64" Type="http://schemas.openxmlformats.org/officeDocument/2006/relationships/image" Target="../media/image66.png"/><Relationship Id="rId63" Type="http://schemas.openxmlformats.org/officeDocument/2006/relationships/image" Target="../media/image71.png"/><Relationship Id="rId66" Type="http://schemas.openxmlformats.org/officeDocument/2006/relationships/image" Target="../media/image78.png"/><Relationship Id="rId65" Type="http://schemas.openxmlformats.org/officeDocument/2006/relationships/image" Target="../media/image88.png"/><Relationship Id="rId68" Type="http://schemas.openxmlformats.org/officeDocument/2006/relationships/image" Target="../media/image81.png"/><Relationship Id="rId67" Type="http://schemas.openxmlformats.org/officeDocument/2006/relationships/image" Target="../media/image92.png"/><Relationship Id="rId60" Type="http://schemas.openxmlformats.org/officeDocument/2006/relationships/image" Target="../media/image57.png"/><Relationship Id="rId69" Type="http://schemas.openxmlformats.org/officeDocument/2006/relationships/image" Target="../media/image75.png"/><Relationship Id="rId51" Type="http://schemas.openxmlformats.org/officeDocument/2006/relationships/image" Target="../media/image74.png"/><Relationship Id="rId50" Type="http://schemas.openxmlformats.org/officeDocument/2006/relationships/image" Target="../media/image73.png"/><Relationship Id="rId53" Type="http://schemas.openxmlformats.org/officeDocument/2006/relationships/image" Target="../media/image61.png"/><Relationship Id="rId52" Type="http://schemas.openxmlformats.org/officeDocument/2006/relationships/image" Target="../media/image72.png"/><Relationship Id="rId55" Type="http://schemas.openxmlformats.org/officeDocument/2006/relationships/image" Target="../media/image77.png"/><Relationship Id="rId54" Type="http://schemas.openxmlformats.org/officeDocument/2006/relationships/image" Target="../media/image67.png"/><Relationship Id="rId57" Type="http://schemas.openxmlformats.org/officeDocument/2006/relationships/image" Target="../media/image96.png"/><Relationship Id="rId56" Type="http://schemas.openxmlformats.org/officeDocument/2006/relationships/image" Target="../media/image60.png"/><Relationship Id="rId59" Type="http://schemas.openxmlformats.org/officeDocument/2006/relationships/image" Target="../media/image64.png"/><Relationship Id="rId58" Type="http://schemas.openxmlformats.org/officeDocument/2006/relationships/image" Target="../media/image56.png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74.png"/><Relationship Id="rId22" Type="http://schemas.openxmlformats.org/officeDocument/2006/relationships/image" Target="../media/image81.png"/><Relationship Id="rId21" Type="http://schemas.openxmlformats.org/officeDocument/2006/relationships/image" Target="../media/image77.png"/><Relationship Id="rId24" Type="http://schemas.openxmlformats.org/officeDocument/2006/relationships/image" Target="../media/image99.png"/><Relationship Id="rId23" Type="http://schemas.openxmlformats.org/officeDocument/2006/relationships/image" Target="../media/image75.png"/><Relationship Id="rId26" Type="http://schemas.openxmlformats.org/officeDocument/2006/relationships/image" Target="../media/image91.png"/><Relationship Id="rId25" Type="http://schemas.openxmlformats.org/officeDocument/2006/relationships/image" Target="../media/image101.png"/><Relationship Id="rId28" Type="http://schemas.openxmlformats.org/officeDocument/2006/relationships/image" Target="../media/image105.png"/><Relationship Id="rId27" Type="http://schemas.openxmlformats.org/officeDocument/2006/relationships/image" Target="../media/image95.png"/><Relationship Id="rId29" Type="http://schemas.openxmlformats.org/officeDocument/2006/relationships/image" Target="../media/image100.png"/><Relationship Id="rId11" Type="http://schemas.openxmlformats.org/officeDocument/2006/relationships/image" Target="../media/image54.png"/><Relationship Id="rId10" Type="http://schemas.openxmlformats.org/officeDocument/2006/relationships/image" Target="../media/image23.png"/><Relationship Id="rId13" Type="http://schemas.openxmlformats.org/officeDocument/2006/relationships/image" Target="../media/image31.png"/><Relationship Id="rId12" Type="http://schemas.openxmlformats.org/officeDocument/2006/relationships/image" Target="../media/image16.png"/><Relationship Id="rId15" Type="http://schemas.openxmlformats.org/officeDocument/2006/relationships/image" Target="../media/image55.png"/><Relationship Id="rId14" Type="http://schemas.openxmlformats.org/officeDocument/2006/relationships/image" Target="../media/image48.png"/><Relationship Id="rId17" Type="http://schemas.openxmlformats.org/officeDocument/2006/relationships/image" Target="../media/image49.png"/><Relationship Id="rId16" Type="http://schemas.openxmlformats.org/officeDocument/2006/relationships/image" Target="../media/image46.png"/><Relationship Id="rId19" Type="http://schemas.openxmlformats.org/officeDocument/2006/relationships/image" Target="../media/image45.png"/><Relationship Id="rId18" Type="http://schemas.openxmlformats.org/officeDocument/2006/relationships/image" Target="../media/image50.png"/><Relationship Id="rId1" Type="http://schemas.openxmlformats.org/officeDocument/2006/relationships/image" Target="../media/image5.png"/><Relationship Id="rId2" Type="http://schemas.openxmlformats.org/officeDocument/2006/relationships/image" Target="../media/image1.png"/><Relationship Id="rId3" Type="http://schemas.openxmlformats.org/officeDocument/2006/relationships/image" Target="../media/image15.png"/><Relationship Id="rId4" Type="http://schemas.openxmlformats.org/officeDocument/2006/relationships/image" Target="../media/image2.png"/><Relationship Id="rId9" Type="http://schemas.openxmlformats.org/officeDocument/2006/relationships/image" Target="../media/image10.png"/><Relationship Id="rId5" Type="http://schemas.openxmlformats.org/officeDocument/2006/relationships/image" Target="../media/image4.png"/><Relationship Id="rId6" Type="http://schemas.openxmlformats.org/officeDocument/2006/relationships/image" Target="../media/image13.png"/><Relationship Id="rId7" Type="http://schemas.openxmlformats.org/officeDocument/2006/relationships/image" Target="../media/image12.png"/><Relationship Id="rId8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5</xdr:row>
      <xdr:rowOff>0</xdr:rowOff>
    </xdr:from>
    <xdr:ext cx="219075" cy="200025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200025" cy="200025"/>
    <xdr:pic>
      <xdr:nvPicPr>
        <xdr:cNvPr id="0" name="image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180975" cy="200025"/>
    <xdr:pic>
      <xdr:nvPicPr>
        <xdr:cNvPr id="0" name="image1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09550" cy="200025"/>
    <xdr:pic>
      <xdr:nvPicPr>
        <xdr:cNvPr id="0" name="image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80975" cy="200025"/>
    <xdr:pic>
      <xdr:nvPicPr>
        <xdr:cNvPr id="0" name="image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171450" cy="200025"/>
    <xdr:pic>
      <xdr:nvPicPr>
        <xdr:cNvPr id="0" name="image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333375" cy="428625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381000" cy="428625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55</xdr:row>
      <xdr:rowOff>0</xdr:rowOff>
    </xdr:from>
    <xdr:ext cx="219075" cy="428625"/>
    <xdr:pic>
      <xdr:nvPicPr>
        <xdr:cNvPr id="0" name="image1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61</xdr:row>
      <xdr:rowOff>0</xdr:rowOff>
    </xdr:from>
    <xdr:ext cx="228600" cy="428625"/>
    <xdr:pic>
      <xdr:nvPicPr>
        <xdr:cNvPr id="0" name="image1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</xdr:row>
      <xdr:rowOff>0</xdr:rowOff>
    </xdr:from>
    <xdr:ext cx="209550" cy="428625"/>
    <xdr:pic>
      <xdr:nvPicPr>
        <xdr:cNvPr id="0" name="image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75</xdr:row>
      <xdr:rowOff>0</xdr:rowOff>
    </xdr:from>
    <xdr:ext cx="276225" cy="333375"/>
    <xdr:pic>
      <xdr:nvPicPr>
        <xdr:cNvPr id="0" name="image4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81</xdr:row>
      <xdr:rowOff>0</xdr:rowOff>
    </xdr:from>
    <xdr:ext cx="285750" cy="333375"/>
    <xdr:pic>
      <xdr:nvPicPr>
        <xdr:cNvPr id="0" name="image2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87</xdr:row>
      <xdr:rowOff>0</xdr:rowOff>
    </xdr:from>
    <xdr:ext cx="390525" cy="333375"/>
    <xdr:pic>
      <xdr:nvPicPr>
        <xdr:cNvPr id="0" name="image3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93</xdr:row>
      <xdr:rowOff>0</xdr:rowOff>
    </xdr:from>
    <xdr:ext cx="381000" cy="333375"/>
    <xdr:pic>
      <xdr:nvPicPr>
        <xdr:cNvPr id="0" name="image12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99</xdr:row>
      <xdr:rowOff>0</xdr:rowOff>
    </xdr:from>
    <xdr:ext cx="419100" cy="333375"/>
    <xdr:pic>
      <xdr:nvPicPr>
        <xdr:cNvPr id="0" name="image24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106</xdr:row>
      <xdr:rowOff>0</xdr:rowOff>
    </xdr:from>
    <xdr:ext cx="333375" cy="333375"/>
    <xdr:pic>
      <xdr:nvPicPr>
        <xdr:cNvPr id="0" name="image1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113</xdr:row>
      <xdr:rowOff>0</xdr:rowOff>
    </xdr:from>
    <xdr:ext cx="571500" cy="333375"/>
    <xdr:pic>
      <xdr:nvPicPr>
        <xdr:cNvPr id="0" name="image29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120</xdr:row>
      <xdr:rowOff>0</xdr:rowOff>
    </xdr:from>
    <xdr:ext cx="990600" cy="333375"/>
    <xdr:pic>
      <xdr:nvPicPr>
        <xdr:cNvPr id="0" name="image20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127</xdr:row>
      <xdr:rowOff>0</xdr:rowOff>
    </xdr:from>
    <xdr:ext cx="942975" cy="333375"/>
    <xdr:pic>
      <xdr:nvPicPr>
        <xdr:cNvPr id="0" name="image1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134</xdr:row>
      <xdr:rowOff>0</xdr:rowOff>
    </xdr:from>
    <xdr:ext cx="933450" cy="333375"/>
    <xdr:pic>
      <xdr:nvPicPr>
        <xdr:cNvPr id="0" name="image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143</xdr:row>
      <xdr:rowOff>0</xdr:rowOff>
    </xdr:from>
    <xdr:ext cx="352425" cy="333375"/>
    <xdr:pic>
      <xdr:nvPicPr>
        <xdr:cNvPr id="0" name="image2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149</xdr:row>
      <xdr:rowOff>0</xdr:rowOff>
    </xdr:from>
    <xdr:ext cx="352425" cy="333375"/>
    <xdr:pic>
      <xdr:nvPicPr>
        <xdr:cNvPr id="0" name="image14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155</xdr:row>
      <xdr:rowOff>0</xdr:rowOff>
    </xdr:from>
    <xdr:ext cx="352425" cy="333375"/>
    <xdr:pic>
      <xdr:nvPicPr>
        <xdr:cNvPr id="0" name="image23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161</xdr:row>
      <xdr:rowOff>0</xdr:rowOff>
    </xdr:from>
    <xdr:ext cx="361950" cy="333375"/>
    <xdr:pic>
      <xdr:nvPicPr>
        <xdr:cNvPr id="0" name="image37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167</xdr:row>
      <xdr:rowOff>0</xdr:rowOff>
    </xdr:from>
    <xdr:ext cx="285750" cy="333375"/>
    <xdr:pic>
      <xdr:nvPicPr>
        <xdr:cNvPr id="0" name="image54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173</xdr:row>
      <xdr:rowOff>0</xdr:rowOff>
    </xdr:from>
    <xdr:ext cx="257175" cy="333375"/>
    <xdr:pic>
      <xdr:nvPicPr>
        <xdr:cNvPr id="0" name="image1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179</xdr:row>
      <xdr:rowOff>0</xdr:rowOff>
    </xdr:from>
    <xdr:ext cx="200025" cy="200025"/>
    <xdr:pic>
      <xdr:nvPicPr>
        <xdr:cNvPr id="0" name="image3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187</xdr:row>
      <xdr:rowOff>0</xdr:rowOff>
    </xdr:from>
    <xdr:ext cx="190500" cy="200025"/>
    <xdr:pic>
      <xdr:nvPicPr>
        <xdr:cNvPr id="0" name="image53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195</xdr:row>
      <xdr:rowOff>0</xdr:rowOff>
    </xdr:from>
    <xdr:ext cx="352425" cy="200025"/>
    <xdr:pic>
      <xdr:nvPicPr>
        <xdr:cNvPr id="0" name="image21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203</xdr:row>
      <xdr:rowOff>0</xdr:rowOff>
    </xdr:from>
    <xdr:ext cx="352425" cy="200025"/>
    <xdr:pic>
      <xdr:nvPicPr>
        <xdr:cNvPr id="0" name="image3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211</xdr:row>
      <xdr:rowOff>0</xdr:rowOff>
    </xdr:from>
    <xdr:ext cx="561975" cy="333375"/>
    <xdr:pic>
      <xdr:nvPicPr>
        <xdr:cNvPr id="0" name="image26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219</xdr:row>
      <xdr:rowOff>0</xdr:rowOff>
    </xdr:from>
    <xdr:ext cx="561975" cy="333375"/>
    <xdr:pic>
      <xdr:nvPicPr>
        <xdr:cNvPr id="0" name="image17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227</xdr:row>
      <xdr:rowOff>0</xdr:rowOff>
    </xdr:from>
    <xdr:ext cx="523875" cy="333375"/>
    <xdr:pic>
      <xdr:nvPicPr>
        <xdr:cNvPr id="0" name="image19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235</xdr:row>
      <xdr:rowOff>0</xdr:rowOff>
    </xdr:from>
    <xdr:ext cx="695325" cy="428625"/>
    <xdr:pic>
      <xdr:nvPicPr>
        <xdr:cNvPr id="0" name="image27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241</xdr:row>
      <xdr:rowOff>0</xdr:rowOff>
    </xdr:from>
    <xdr:ext cx="419100" cy="428625"/>
    <xdr:pic>
      <xdr:nvPicPr>
        <xdr:cNvPr id="0" name="image48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247</xdr:row>
      <xdr:rowOff>0</xdr:rowOff>
    </xdr:from>
    <xdr:ext cx="428625" cy="428625"/>
    <xdr:pic>
      <xdr:nvPicPr>
        <xdr:cNvPr id="0" name="image3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253</xdr:row>
      <xdr:rowOff>0</xdr:rowOff>
    </xdr:from>
    <xdr:ext cx="438150" cy="428625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259</xdr:row>
      <xdr:rowOff>0</xdr:rowOff>
    </xdr:from>
    <xdr:ext cx="457200" cy="419100"/>
    <xdr:pic>
      <xdr:nvPicPr>
        <xdr:cNvPr id="0" name="image2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265</xdr:row>
      <xdr:rowOff>0</xdr:rowOff>
    </xdr:from>
    <xdr:ext cx="466725" cy="428625"/>
    <xdr:pic>
      <xdr:nvPicPr>
        <xdr:cNvPr id="0" name="image58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271</xdr:row>
      <xdr:rowOff>0</xdr:rowOff>
    </xdr:from>
    <xdr:ext cx="476250" cy="428625"/>
    <xdr:pic>
      <xdr:nvPicPr>
        <xdr:cNvPr id="0" name="image35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277</xdr:row>
      <xdr:rowOff>0</xdr:rowOff>
    </xdr:from>
    <xdr:ext cx="438150" cy="428625"/>
    <xdr:pic>
      <xdr:nvPicPr>
        <xdr:cNvPr id="0" name="image55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285</xdr:row>
      <xdr:rowOff>0</xdr:rowOff>
    </xdr:from>
    <xdr:ext cx="581025" cy="428625"/>
    <xdr:pic>
      <xdr:nvPicPr>
        <xdr:cNvPr id="0" name="image47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292</xdr:row>
      <xdr:rowOff>0</xdr:rowOff>
    </xdr:from>
    <xdr:ext cx="371475" cy="428625"/>
    <xdr:pic>
      <xdr:nvPicPr>
        <xdr:cNvPr id="0" name="image41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299</xdr:row>
      <xdr:rowOff>0</xdr:rowOff>
    </xdr:from>
    <xdr:ext cx="390525" cy="428625"/>
    <xdr:pic>
      <xdr:nvPicPr>
        <xdr:cNvPr id="0" name="image68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306</xdr:row>
      <xdr:rowOff>0</xdr:rowOff>
    </xdr:from>
    <xdr:ext cx="266700" cy="419100"/>
    <xdr:pic>
      <xdr:nvPicPr>
        <xdr:cNvPr id="0" name="image52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314</xdr:row>
      <xdr:rowOff>0</xdr:rowOff>
    </xdr:from>
    <xdr:ext cx="180975" cy="190500"/>
    <xdr:pic>
      <xdr:nvPicPr>
        <xdr:cNvPr id="0" name="image44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321</xdr:row>
      <xdr:rowOff>0</xdr:rowOff>
    </xdr:from>
    <xdr:ext cx="161925" cy="200025"/>
    <xdr:pic>
      <xdr:nvPicPr>
        <xdr:cNvPr id="0" name="image3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328</xdr:row>
      <xdr:rowOff>0</xdr:rowOff>
    </xdr:from>
    <xdr:ext cx="133350" cy="200025"/>
    <xdr:pic>
      <xdr:nvPicPr>
        <xdr:cNvPr id="0" name="image38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335</xdr:row>
      <xdr:rowOff>0</xdr:rowOff>
    </xdr:from>
    <xdr:ext cx="171450" cy="200025"/>
    <xdr:pic>
      <xdr:nvPicPr>
        <xdr:cNvPr id="0" name="image63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343</xdr:row>
      <xdr:rowOff>0</xdr:rowOff>
    </xdr:from>
    <xdr:ext cx="323850" cy="200025"/>
    <xdr:pic>
      <xdr:nvPicPr>
        <xdr:cNvPr id="0" name="image43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350</xdr:row>
      <xdr:rowOff>0</xdr:rowOff>
    </xdr:from>
    <xdr:ext cx="371475" cy="200025"/>
    <xdr:pic>
      <xdr:nvPicPr>
        <xdr:cNvPr id="0" name="image65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357</xdr:row>
      <xdr:rowOff>0</xdr:rowOff>
    </xdr:from>
    <xdr:ext cx="180975" cy="200025"/>
    <xdr:pic>
      <xdr:nvPicPr>
        <xdr:cNvPr id="0" name="image51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364</xdr:row>
      <xdr:rowOff>0</xdr:rowOff>
    </xdr:from>
    <xdr:ext cx="238125" cy="428625"/>
    <xdr:pic>
      <xdr:nvPicPr>
        <xdr:cNvPr id="0" name="image46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372</xdr:row>
      <xdr:rowOff>0</xdr:rowOff>
    </xdr:from>
    <xdr:ext cx="409575" cy="428625"/>
    <xdr:pic>
      <xdr:nvPicPr>
        <xdr:cNvPr id="0" name="image49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378</xdr:row>
      <xdr:rowOff>0</xdr:rowOff>
    </xdr:from>
    <xdr:ext cx="447675" cy="428625"/>
    <xdr:pic>
      <xdr:nvPicPr>
        <xdr:cNvPr id="0" name="image39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384</xdr:row>
      <xdr:rowOff>0</xdr:rowOff>
    </xdr:from>
    <xdr:ext cx="333375" cy="428625"/>
    <xdr:pic>
      <xdr:nvPicPr>
        <xdr:cNvPr id="0" name="image42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390</xdr:row>
      <xdr:rowOff>0</xdr:rowOff>
    </xdr:from>
    <xdr:ext cx="352425" cy="428625"/>
    <xdr:pic>
      <xdr:nvPicPr>
        <xdr:cNvPr id="0" name="image70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397</xdr:row>
      <xdr:rowOff>0</xdr:rowOff>
    </xdr:from>
    <xdr:ext cx="419100" cy="428625"/>
    <xdr:pic>
      <xdr:nvPicPr>
        <xdr:cNvPr id="0" name="image62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404</xdr:row>
      <xdr:rowOff>0</xdr:rowOff>
    </xdr:from>
    <xdr:ext cx="457200" cy="428625"/>
    <xdr:pic>
      <xdr:nvPicPr>
        <xdr:cNvPr id="0" name="image79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411</xdr:row>
      <xdr:rowOff>0</xdr:rowOff>
    </xdr:from>
    <xdr:ext cx="295275" cy="428625"/>
    <xdr:pic>
      <xdr:nvPicPr>
        <xdr:cNvPr id="0" name="image80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420</xdr:row>
      <xdr:rowOff>0</xdr:rowOff>
    </xdr:from>
    <xdr:ext cx="161925" cy="200025"/>
    <xdr:pic>
      <xdr:nvPicPr>
        <xdr:cNvPr id="0" name="image50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426</xdr:row>
      <xdr:rowOff>0</xdr:rowOff>
    </xdr:from>
    <xdr:ext cx="190500" cy="200025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434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441</xdr:row>
      <xdr:rowOff>0</xdr:rowOff>
    </xdr:from>
    <xdr:ext cx="200025" cy="200025"/>
    <xdr:pic>
      <xdr:nvPicPr>
        <xdr:cNvPr id="0" name="image10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448</xdr:row>
      <xdr:rowOff>0</xdr:rowOff>
    </xdr:from>
    <xdr:ext cx="190500" cy="200025"/>
    <xdr:pic>
      <xdr:nvPicPr>
        <xdr:cNvPr id="0" name="image82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455</xdr:row>
      <xdr:rowOff>0</xdr:rowOff>
    </xdr:from>
    <xdr:ext cx="209550" cy="200025"/>
    <xdr:pic>
      <xdr:nvPicPr>
        <xdr:cNvPr id="0" name="image7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462</xdr:row>
      <xdr:rowOff>0</xdr:rowOff>
    </xdr:from>
    <xdr:ext cx="228600" cy="200025"/>
    <xdr:pic>
      <xdr:nvPicPr>
        <xdr:cNvPr id="0" name="image74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468</xdr:row>
      <xdr:rowOff>0</xdr:rowOff>
    </xdr:from>
    <xdr:ext cx="200025" cy="200025"/>
    <xdr:pic>
      <xdr:nvPicPr>
        <xdr:cNvPr id="0" name="image72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474</xdr:row>
      <xdr:rowOff>0</xdr:rowOff>
    </xdr:from>
    <xdr:ext cx="219075" cy="200025"/>
    <xdr:pic>
      <xdr:nvPicPr>
        <xdr:cNvPr id="0" name="image61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480</xdr:row>
      <xdr:rowOff>0</xdr:rowOff>
    </xdr:from>
    <xdr:ext cx="209550" cy="200025"/>
    <xdr:pic>
      <xdr:nvPicPr>
        <xdr:cNvPr id="0" name="image67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486</xdr:row>
      <xdr:rowOff>0</xdr:rowOff>
    </xdr:from>
    <xdr:ext cx="200025" cy="200025"/>
    <xdr:pic>
      <xdr:nvPicPr>
        <xdr:cNvPr id="0" name="image77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493</xdr:row>
      <xdr:rowOff>0</xdr:rowOff>
    </xdr:from>
    <xdr:ext cx="190500" cy="200025"/>
    <xdr:pic>
      <xdr:nvPicPr>
        <xdr:cNvPr id="0" name="image60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500</xdr:row>
      <xdr:rowOff>0</xdr:rowOff>
    </xdr:from>
    <xdr:ext cx="200025" cy="200025"/>
    <xdr:pic>
      <xdr:nvPicPr>
        <xdr:cNvPr id="0" name="image96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507</xdr:row>
      <xdr:rowOff>0</xdr:rowOff>
    </xdr:from>
    <xdr:ext cx="200025" cy="200025"/>
    <xdr:pic>
      <xdr:nvPicPr>
        <xdr:cNvPr id="0" name="image56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514</xdr:row>
      <xdr:rowOff>0</xdr:rowOff>
    </xdr:from>
    <xdr:ext cx="209550" cy="200025"/>
    <xdr:pic>
      <xdr:nvPicPr>
        <xdr:cNvPr id="0" name="image64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521</xdr:row>
      <xdr:rowOff>0</xdr:rowOff>
    </xdr:from>
    <xdr:ext cx="200025" cy="200025"/>
    <xdr:pic>
      <xdr:nvPicPr>
        <xdr:cNvPr id="0" name="image57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528</xdr:row>
      <xdr:rowOff>0</xdr:rowOff>
    </xdr:from>
    <xdr:ext cx="504825" cy="428625"/>
    <xdr:pic>
      <xdr:nvPicPr>
        <xdr:cNvPr id="0" name="image103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533</xdr:row>
      <xdr:rowOff>0</xdr:rowOff>
    </xdr:from>
    <xdr:ext cx="514350" cy="428625"/>
    <xdr:pic>
      <xdr:nvPicPr>
        <xdr:cNvPr id="0" name="image69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538</xdr:row>
      <xdr:rowOff>0</xdr:rowOff>
    </xdr:from>
    <xdr:ext cx="504825" cy="428625"/>
    <xdr:pic>
      <xdr:nvPicPr>
        <xdr:cNvPr id="0" name="image71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543</xdr:row>
      <xdr:rowOff>0</xdr:rowOff>
    </xdr:from>
    <xdr:ext cx="219075" cy="200025"/>
    <xdr:pic>
      <xdr:nvPicPr>
        <xdr:cNvPr id="0" name="image66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548</xdr:row>
      <xdr:rowOff>0</xdr:rowOff>
    </xdr:from>
    <xdr:ext cx="257175" cy="200025"/>
    <xdr:pic>
      <xdr:nvPicPr>
        <xdr:cNvPr id="0" name="image88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554</xdr:row>
      <xdr:rowOff>0</xdr:rowOff>
    </xdr:from>
    <xdr:ext cx="247650" cy="200025"/>
    <xdr:pic>
      <xdr:nvPicPr>
        <xdr:cNvPr id="0" name="image7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560</xdr:row>
      <xdr:rowOff>0</xdr:rowOff>
    </xdr:from>
    <xdr:ext cx="247650" cy="200025"/>
    <xdr:pic>
      <xdr:nvPicPr>
        <xdr:cNvPr id="0" name="image92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608</xdr:row>
      <xdr:rowOff>0</xdr:rowOff>
    </xdr:from>
    <xdr:ext cx="523875" cy="428625"/>
    <xdr:pic>
      <xdr:nvPicPr>
        <xdr:cNvPr id="0" name="image81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614</xdr:row>
      <xdr:rowOff>0</xdr:rowOff>
    </xdr:from>
    <xdr:ext cx="495300" cy="419100"/>
    <xdr:pic>
      <xdr:nvPicPr>
        <xdr:cNvPr id="0" name="image75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620</xdr:row>
      <xdr:rowOff>0</xdr:rowOff>
    </xdr:from>
    <xdr:ext cx="371475" cy="428625"/>
    <xdr:pic>
      <xdr:nvPicPr>
        <xdr:cNvPr id="0" name="image99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626</xdr:row>
      <xdr:rowOff>0</xdr:rowOff>
    </xdr:from>
    <xdr:ext cx="304800" cy="428625"/>
    <xdr:pic>
      <xdr:nvPicPr>
        <xdr:cNvPr id="0" name="image84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633</xdr:row>
      <xdr:rowOff>0</xdr:rowOff>
    </xdr:from>
    <xdr:ext cx="314325" cy="428625"/>
    <xdr:pic>
      <xdr:nvPicPr>
        <xdr:cNvPr id="0" name="image76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640</xdr:row>
      <xdr:rowOff>0</xdr:rowOff>
    </xdr:from>
    <xdr:ext cx="333375" cy="428625"/>
    <xdr:pic>
      <xdr:nvPicPr>
        <xdr:cNvPr id="0" name="image93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647</xdr:row>
      <xdr:rowOff>0</xdr:rowOff>
    </xdr:from>
    <xdr:ext cx="504825" cy="428625"/>
    <xdr:pic>
      <xdr:nvPicPr>
        <xdr:cNvPr id="0" name="image83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654</xdr:row>
      <xdr:rowOff>0</xdr:rowOff>
    </xdr:from>
    <xdr:ext cx="485775" cy="428625"/>
    <xdr:pic>
      <xdr:nvPicPr>
        <xdr:cNvPr id="0" name="image94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670</xdr:row>
      <xdr:rowOff>0</xdr:rowOff>
    </xdr:from>
    <xdr:ext cx="1990725" cy="1619250"/>
    <xdr:pic>
      <xdr:nvPicPr>
        <xdr:cNvPr id="0" name="image89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671</xdr:row>
      <xdr:rowOff>0</xdr:rowOff>
    </xdr:from>
    <xdr:ext cx="2305050" cy="1238250"/>
    <xdr:pic>
      <xdr:nvPicPr>
        <xdr:cNvPr id="0" name="image85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672</xdr:row>
      <xdr:rowOff>0</xdr:rowOff>
    </xdr:from>
    <xdr:ext cx="2190750" cy="1619250"/>
    <xdr:pic>
      <xdr:nvPicPr>
        <xdr:cNvPr id="0" name="image101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673</xdr:row>
      <xdr:rowOff>0</xdr:rowOff>
    </xdr:from>
    <xdr:ext cx="2114550" cy="1619250"/>
    <xdr:pic>
      <xdr:nvPicPr>
        <xdr:cNvPr id="0" name="image86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674</xdr:row>
      <xdr:rowOff>0</xdr:rowOff>
    </xdr:from>
    <xdr:ext cx="2133600" cy="1619250"/>
    <xdr:pic>
      <xdr:nvPicPr>
        <xdr:cNvPr id="0" name="image98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675</xdr:row>
      <xdr:rowOff>0</xdr:rowOff>
    </xdr:from>
    <xdr:ext cx="2000250" cy="1619250"/>
    <xdr:pic>
      <xdr:nvPicPr>
        <xdr:cNvPr id="0" name="image91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676</xdr:row>
      <xdr:rowOff>0</xdr:rowOff>
    </xdr:from>
    <xdr:ext cx="2124075" cy="1619250"/>
    <xdr:pic>
      <xdr:nvPicPr>
        <xdr:cNvPr id="0" name="image97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677</xdr:row>
      <xdr:rowOff>0</xdr:rowOff>
    </xdr:from>
    <xdr:ext cx="2095500" cy="1619250"/>
    <xdr:pic>
      <xdr:nvPicPr>
        <xdr:cNvPr id="0" name="image90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692</xdr:row>
      <xdr:rowOff>0</xdr:rowOff>
    </xdr:from>
    <xdr:ext cx="1914525" cy="1000125"/>
    <xdr:pic>
      <xdr:nvPicPr>
        <xdr:cNvPr id="0" name="image100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693</xdr:row>
      <xdr:rowOff>0</xdr:rowOff>
    </xdr:from>
    <xdr:ext cx="1752600" cy="781050"/>
    <xdr:pic>
      <xdr:nvPicPr>
        <xdr:cNvPr id="0" name="image95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694</xdr:row>
      <xdr:rowOff>0</xdr:rowOff>
    </xdr:from>
    <xdr:ext cx="800100" cy="809625"/>
    <xdr:pic>
      <xdr:nvPicPr>
        <xdr:cNvPr id="0" name="image105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699</xdr:row>
      <xdr:rowOff>0</xdr:rowOff>
    </xdr:from>
    <xdr:ext cx="381000" cy="200025"/>
    <xdr:pic>
      <xdr:nvPicPr>
        <xdr:cNvPr id="0" name="image102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707</xdr:row>
      <xdr:rowOff>0</xdr:rowOff>
    </xdr:from>
    <xdr:ext cx="209550" cy="190500"/>
    <xdr:pic>
      <xdr:nvPicPr>
        <xdr:cNvPr id="0" name="image87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5</xdr:row>
      <xdr:rowOff>0</xdr:rowOff>
    </xdr:from>
    <xdr:ext cx="219075" cy="200025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200025" cy="200025"/>
    <xdr:pic>
      <xdr:nvPicPr>
        <xdr:cNvPr id="0" name="image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180975" cy="200025"/>
    <xdr:pic>
      <xdr:nvPicPr>
        <xdr:cNvPr id="0" name="image1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209550" cy="200025"/>
    <xdr:pic>
      <xdr:nvPicPr>
        <xdr:cNvPr id="0" name="image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180975" cy="200025"/>
    <xdr:pic>
      <xdr:nvPicPr>
        <xdr:cNvPr id="0" name="image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171450" cy="200025"/>
    <xdr:pic>
      <xdr:nvPicPr>
        <xdr:cNvPr id="0" name="image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333375" cy="428625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</xdr:row>
      <xdr:rowOff>0</xdr:rowOff>
    </xdr:from>
    <xdr:ext cx="381000" cy="428625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</xdr:row>
      <xdr:rowOff>0</xdr:rowOff>
    </xdr:from>
    <xdr:ext cx="219075" cy="428625"/>
    <xdr:pic>
      <xdr:nvPicPr>
        <xdr:cNvPr id="0" name="image1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</xdr:row>
      <xdr:rowOff>0</xdr:rowOff>
    </xdr:from>
    <xdr:ext cx="228600" cy="428625"/>
    <xdr:pic>
      <xdr:nvPicPr>
        <xdr:cNvPr id="0" name="image1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</xdr:row>
      <xdr:rowOff>0</xdr:rowOff>
    </xdr:from>
    <xdr:ext cx="209550" cy="428625"/>
    <xdr:pic>
      <xdr:nvPicPr>
        <xdr:cNvPr id="0" name="image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</xdr:row>
      <xdr:rowOff>0</xdr:rowOff>
    </xdr:from>
    <xdr:ext cx="161925" cy="200025"/>
    <xdr:pic>
      <xdr:nvPicPr>
        <xdr:cNvPr id="0" name="image4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</xdr:row>
      <xdr:rowOff>0</xdr:rowOff>
    </xdr:from>
    <xdr:ext cx="171450" cy="200025"/>
    <xdr:pic>
      <xdr:nvPicPr>
        <xdr:cNvPr id="0" name="image2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</xdr:row>
      <xdr:rowOff>0</xdr:rowOff>
    </xdr:from>
    <xdr:ext cx="238125" cy="200025"/>
    <xdr:pic>
      <xdr:nvPicPr>
        <xdr:cNvPr id="0" name="image3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</xdr:row>
      <xdr:rowOff>0</xdr:rowOff>
    </xdr:from>
    <xdr:ext cx="228600" cy="200025"/>
    <xdr:pic>
      <xdr:nvPicPr>
        <xdr:cNvPr id="0" name="image12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</xdr:row>
      <xdr:rowOff>0</xdr:rowOff>
    </xdr:from>
    <xdr:ext cx="247650" cy="200025"/>
    <xdr:pic>
      <xdr:nvPicPr>
        <xdr:cNvPr id="0" name="image24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106</xdr:row>
      <xdr:rowOff>0</xdr:rowOff>
    </xdr:from>
    <xdr:ext cx="200025" cy="200025"/>
    <xdr:pic>
      <xdr:nvPicPr>
        <xdr:cNvPr id="0" name="image1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115</xdr:row>
      <xdr:rowOff>0</xdr:rowOff>
    </xdr:from>
    <xdr:ext cx="285750" cy="333375"/>
    <xdr:pic>
      <xdr:nvPicPr>
        <xdr:cNvPr id="0" name="image54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121</xdr:row>
      <xdr:rowOff>0</xdr:rowOff>
    </xdr:from>
    <xdr:ext cx="257175" cy="333375"/>
    <xdr:pic>
      <xdr:nvPicPr>
        <xdr:cNvPr id="0" name="image16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127</xdr:row>
      <xdr:rowOff>0</xdr:rowOff>
    </xdr:from>
    <xdr:ext cx="200025" cy="200025"/>
    <xdr:pic>
      <xdr:nvPicPr>
        <xdr:cNvPr id="0" name="image3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135</xdr:row>
      <xdr:rowOff>0</xdr:rowOff>
    </xdr:from>
    <xdr:ext cx="190500" cy="200025"/>
    <xdr:pic>
      <xdr:nvPicPr>
        <xdr:cNvPr id="0" name="image53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143</xdr:row>
      <xdr:rowOff>0</xdr:rowOff>
    </xdr:from>
    <xdr:ext cx="419100" cy="428625"/>
    <xdr:pic>
      <xdr:nvPicPr>
        <xdr:cNvPr id="0" name="image48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149</xdr:row>
      <xdr:rowOff>0</xdr:rowOff>
    </xdr:from>
    <xdr:ext cx="428625" cy="428625"/>
    <xdr:pic>
      <xdr:nvPicPr>
        <xdr:cNvPr id="0" name="image32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155</xdr:row>
      <xdr:rowOff>0</xdr:rowOff>
    </xdr:from>
    <xdr:ext cx="438150" cy="428625"/>
    <xdr:pic>
      <xdr:nvPicPr>
        <xdr:cNvPr id="0" name="image34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161</xdr:row>
      <xdr:rowOff>0</xdr:rowOff>
    </xdr:from>
    <xdr:ext cx="457200" cy="419100"/>
    <xdr:pic>
      <xdr:nvPicPr>
        <xdr:cNvPr id="0" name="image2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167</xdr:row>
      <xdr:rowOff>0</xdr:rowOff>
    </xdr:from>
    <xdr:ext cx="466725" cy="428625"/>
    <xdr:pic>
      <xdr:nvPicPr>
        <xdr:cNvPr id="0" name="image58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173</xdr:row>
      <xdr:rowOff>0</xdr:rowOff>
    </xdr:from>
    <xdr:ext cx="476250" cy="428625"/>
    <xdr:pic>
      <xdr:nvPicPr>
        <xdr:cNvPr id="0" name="image3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179</xdr:row>
      <xdr:rowOff>0</xdr:rowOff>
    </xdr:from>
    <xdr:ext cx="438150" cy="428625"/>
    <xdr:pic>
      <xdr:nvPicPr>
        <xdr:cNvPr id="0" name="image55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187</xdr:row>
      <xdr:rowOff>0</xdr:rowOff>
    </xdr:from>
    <xdr:ext cx="371475" cy="428625"/>
    <xdr:pic>
      <xdr:nvPicPr>
        <xdr:cNvPr id="0" name="image4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194</xdr:row>
      <xdr:rowOff>0</xdr:rowOff>
    </xdr:from>
    <xdr:ext cx="390525" cy="428625"/>
    <xdr:pic>
      <xdr:nvPicPr>
        <xdr:cNvPr id="0" name="image68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201</xdr:row>
      <xdr:rowOff>0</xdr:rowOff>
    </xdr:from>
    <xdr:ext cx="266700" cy="419100"/>
    <xdr:pic>
      <xdr:nvPicPr>
        <xdr:cNvPr id="0" name="image52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209</xdr:row>
      <xdr:rowOff>0</xdr:rowOff>
    </xdr:from>
    <xdr:ext cx="180975" cy="190500"/>
    <xdr:pic>
      <xdr:nvPicPr>
        <xdr:cNvPr id="0" name="image44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216</xdr:row>
      <xdr:rowOff>0</xdr:rowOff>
    </xdr:from>
    <xdr:ext cx="161925" cy="200025"/>
    <xdr:pic>
      <xdr:nvPicPr>
        <xdr:cNvPr id="0" name="image3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223</xdr:row>
      <xdr:rowOff>0</xdr:rowOff>
    </xdr:from>
    <xdr:ext cx="133350" cy="200025"/>
    <xdr:pic>
      <xdr:nvPicPr>
        <xdr:cNvPr id="0" name="image38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230</xdr:row>
      <xdr:rowOff>0</xdr:rowOff>
    </xdr:from>
    <xdr:ext cx="171450" cy="200025"/>
    <xdr:pic>
      <xdr:nvPicPr>
        <xdr:cNvPr id="0" name="image63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252</xdr:row>
      <xdr:rowOff>0</xdr:rowOff>
    </xdr:from>
    <xdr:ext cx="180975" cy="200025"/>
    <xdr:pic>
      <xdr:nvPicPr>
        <xdr:cNvPr id="0" name="image51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259</xdr:row>
      <xdr:rowOff>0</xdr:rowOff>
    </xdr:from>
    <xdr:ext cx="238125" cy="428625"/>
    <xdr:pic>
      <xdr:nvPicPr>
        <xdr:cNvPr id="0" name="image46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267</xdr:row>
      <xdr:rowOff>0</xdr:rowOff>
    </xdr:from>
    <xdr:ext cx="409575" cy="428625"/>
    <xdr:pic>
      <xdr:nvPicPr>
        <xdr:cNvPr id="0" name="image49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273</xdr:row>
      <xdr:rowOff>0</xdr:rowOff>
    </xdr:from>
    <xdr:ext cx="447675" cy="428625"/>
    <xdr:pic>
      <xdr:nvPicPr>
        <xdr:cNvPr id="0" name="image39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279</xdr:row>
      <xdr:rowOff>0</xdr:rowOff>
    </xdr:from>
    <xdr:ext cx="333375" cy="428625"/>
    <xdr:pic>
      <xdr:nvPicPr>
        <xdr:cNvPr id="0" name="image42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285</xdr:row>
      <xdr:rowOff>0</xdr:rowOff>
    </xdr:from>
    <xdr:ext cx="352425" cy="428625"/>
    <xdr:pic>
      <xdr:nvPicPr>
        <xdr:cNvPr id="0" name="image70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292</xdr:row>
      <xdr:rowOff>0</xdr:rowOff>
    </xdr:from>
    <xdr:ext cx="419100" cy="428625"/>
    <xdr:pic>
      <xdr:nvPicPr>
        <xdr:cNvPr id="0" name="image6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299</xdr:row>
      <xdr:rowOff>0</xdr:rowOff>
    </xdr:from>
    <xdr:ext cx="457200" cy="428625"/>
    <xdr:pic>
      <xdr:nvPicPr>
        <xdr:cNvPr id="0" name="image79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306</xdr:row>
      <xdr:rowOff>0</xdr:rowOff>
    </xdr:from>
    <xdr:ext cx="295275" cy="428625"/>
    <xdr:pic>
      <xdr:nvPicPr>
        <xdr:cNvPr id="0" name="image80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315</xdr:row>
      <xdr:rowOff>0</xdr:rowOff>
    </xdr:from>
    <xdr:ext cx="161925" cy="200025"/>
    <xdr:pic>
      <xdr:nvPicPr>
        <xdr:cNvPr id="0" name="image50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321</xdr:row>
      <xdr:rowOff>0</xdr:rowOff>
    </xdr:from>
    <xdr:ext cx="190500" cy="200025"/>
    <xdr:pic>
      <xdr:nvPicPr>
        <xdr:cNvPr id="0" name="image59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329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336</xdr:row>
      <xdr:rowOff>0</xdr:rowOff>
    </xdr:from>
    <xdr:ext cx="200025" cy="200025"/>
    <xdr:pic>
      <xdr:nvPicPr>
        <xdr:cNvPr id="0" name="image10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343</xdr:row>
      <xdr:rowOff>0</xdr:rowOff>
    </xdr:from>
    <xdr:ext cx="190500" cy="200025"/>
    <xdr:pic>
      <xdr:nvPicPr>
        <xdr:cNvPr id="0" name="image82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350</xdr:row>
      <xdr:rowOff>0</xdr:rowOff>
    </xdr:from>
    <xdr:ext cx="209550" cy="200025"/>
    <xdr:pic>
      <xdr:nvPicPr>
        <xdr:cNvPr id="0" name="image73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357</xdr:row>
      <xdr:rowOff>0</xdr:rowOff>
    </xdr:from>
    <xdr:ext cx="228600" cy="200025"/>
    <xdr:pic>
      <xdr:nvPicPr>
        <xdr:cNvPr id="0" name="image74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363</xdr:row>
      <xdr:rowOff>0</xdr:rowOff>
    </xdr:from>
    <xdr:ext cx="200025" cy="200025"/>
    <xdr:pic>
      <xdr:nvPicPr>
        <xdr:cNvPr id="0" name="image72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369</xdr:row>
      <xdr:rowOff>0</xdr:rowOff>
    </xdr:from>
    <xdr:ext cx="219075" cy="200025"/>
    <xdr:pic>
      <xdr:nvPicPr>
        <xdr:cNvPr id="0" name="image61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375</xdr:row>
      <xdr:rowOff>0</xdr:rowOff>
    </xdr:from>
    <xdr:ext cx="209550" cy="200025"/>
    <xdr:pic>
      <xdr:nvPicPr>
        <xdr:cNvPr id="0" name="image67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381</xdr:row>
      <xdr:rowOff>0</xdr:rowOff>
    </xdr:from>
    <xdr:ext cx="200025" cy="200025"/>
    <xdr:pic>
      <xdr:nvPicPr>
        <xdr:cNvPr id="0" name="image77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388</xdr:row>
      <xdr:rowOff>0</xdr:rowOff>
    </xdr:from>
    <xdr:ext cx="190500" cy="200025"/>
    <xdr:pic>
      <xdr:nvPicPr>
        <xdr:cNvPr id="0" name="image6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395</xdr:row>
      <xdr:rowOff>0</xdr:rowOff>
    </xdr:from>
    <xdr:ext cx="200025" cy="200025"/>
    <xdr:pic>
      <xdr:nvPicPr>
        <xdr:cNvPr id="0" name="image96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402</xdr:row>
      <xdr:rowOff>0</xdr:rowOff>
    </xdr:from>
    <xdr:ext cx="200025" cy="200025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409</xdr:row>
      <xdr:rowOff>0</xdr:rowOff>
    </xdr:from>
    <xdr:ext cx="209550" cy="200025"/>
    <xdr:pic>
      <xdr:nvPicPr>
        <xdr:cNvPr id="0" name="image64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416</xdr:row>
      <xdr:rowOff>0</xdr:rowOff>
    </xdr:from>
    <xdr:ext cx="200025" cy="200025"/>
    <xdr:pic>
      <xdr:nvPicPr>
        <xdr:cNvPr id="0" name="image57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423</xdr:row>
      <xdr:rowOff>0</xdr:rowOff>
    </xdr:from>
    <xdr:ext cx="504825" cy="428625"/>
    <xdr:pic>
      <xdr:nvPicPr>
        <xdr:cNvPr id="0" name="image103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428</xdr:row>
      <xdr:rowOff>0</xdr:rowOff>
    </xdr:from>
    <xdr:ext cx="514350" cy="428625"/>
    <xdr:pic>
      <xdr:nvPicPr>
        <xdr:cNvPr id="0" name="image69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433</xdr:row>
      <xdr:rowOff>0</xdr:rowOff>
    </xdr:from>
    <xdr:ext cx="504825" cy="428625"/>
    <xdr:pic>
      <xdr:nvPicPr>
        <xdr:cNvPr id="0" name="image71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438</xdr:row>
      <xdr:rowOff>0</xdr:rowOff>
    </xdr:from>
    <xdr:ext cx="219075" cy="200025"/>
    <xdr:pic>
      <xdr:nvPicPr>
        <xdr:cNvPr id="0" name="image6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443</xdr:row>
      <xdr:rowOff>0</xdr:rowOff>
    </xdr:from>
    <xdr:ext cx="257175" cy="200025"/>
    <xdr:pic>
      <xdr:nvPicPr>
        <xdr:cNvPr id="0" name="image88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449</xdr:row>
      <xdr:rowOff>0</xdr:rowOff>
    </xdr:from>
    <xdr:ext cx="247650" cy="200025"/>
    <xdr:pic>
      <xdr:nvPicPr>
        <xdr:cNvPr id="0" name="image78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455</xdr:row>
      <xdr:rowOff>0</xdr:rowOff>
    </xdr:from>
    <xdr:ext cx="247650" cy="200025"/>
    <xdr:pic>
      <xdr:nvPicPr>
        <xdr:cNvPr id="0" name="image92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503</xdr:row>
      <xdr:rowOff>0</xdr:rowOff>
    </xdr:from>
    <xdr:ext cx="523875" cy="428625"/>
    <xdr:pic>
      <xdr:nvPicPr>
        <xdr:cNvPr id="0" name="image81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509</xdr:row>
      <xdr:rowOff>0</xdr:rowOff>
    </xdr:from>
    <xdr:ext cx="495300" cy="419100"/>
    <xdr:pic>
      <xdr:nvPicPr>
        <xdr:cNvPr id="0" name="image75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515</xdr:row>
      <xdr:rowOff>0</xdr:rowOff>
    </xdr:from>
    <xdr:ext cx="371475" cy="428625"/>
    <xdr:pic>
      <xdr:nvPicPr>
        <xdr:cNvPr id="0" name="image9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521</xdr:row>
      <xdr:rowOff>0</xdr:rowOff>
    </xdr:from>
    <xdr:ext cx="304800" cy="428625"/>
    <xdr:pic>
      <xdr:nvPicPr>
        <xdr:cNvPr id="0" name="image84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528</xdr:row>
      <xdr:rowOff>0</xdr:rowOff>
    </xdr:from>
    <xdr:ext cx="314325" cy="428625"/>
    <xdr:pic>
      <xdr:nvPicPr>
        <xdr:cNvPr id="0" name="image76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535</xdr:row>
      <xdr:rowOff>0</xdr:rowOff>
    </xdr:from>
    <xdr:ext cx="333375" cy="428625"/>
    <xdr:pic>
      <xdr:nvPicPr>
        <xdr:cNvPr id="0" name="image93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542</xdr:row>
      <xdr:rowOff>0</xdr:rowOff>
    </xdr:from>
    <xdr:ext cx="504825" cy="428625"/>
    <xdr:pic>
      <xdr:nvPicPr>
        <xdr:cNvPr id="0" name="image8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549</xdr:row>
      <xdr:rowOff>0</xdr:rowOff>
    </xdr:from>
    <xdr:ext cx="485775" cy="428625"/>
    <xdr:pic>
      <xdr:nvPicPr>
        <xdr:cNvPr id="0" name="image94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565</xdr:row>
      <xdr:rowOff>0</xdr:rowOff>
    </xdr:from>
    <xdr:ext cx="1343025" cy="1085850"/>
    <xdr:pic>
      <xdr:nvPicPr>
        <xdr:cNvPr id="0" name="image89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566</xdr:row>
      <xdr:rowOff>0</xdr:rowOff>
    </xdr:from>
    <xdr:ext cx="1343025" cy="714375"/>
    <xdr:pic>
      <xdr:nvPicPr>
        <xdr:cNvPr id="0" name="image85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567</xdr:row>
      <xdr:rowOff>0</xdr:rowOff>
    </xdr:from>
    <xdr:ext cx="1343025" cy="981075"/>
    <xdr:pic>
      <xdr:nvPicPr>
        <xdr:cNvPr id="0" name="image101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568</xdr:row>
      <xdr:rowOff>0</xdr:rowOff>
    </xdr:from>
    <xdr:ext cx="1343025" cy="1019175"/>
    <xdr:pic>
      <xdr:nvPicPr>
        <xdr:cNvPr id="0" name="image86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569</xdr:row>
      <xdr:rowOff>0</xdr:rowOff>
    </xdr:from>
    <xdr:ext cx="1343025" cy="1009650"/>
    <xdr:pic>
      <xdr:nvPicPr>
        <xdr:cNvPr id="0" name="image98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570</xdr:row>
      <xdr:rowOff>0</xdr:rowOff>
    </xdr:from>
    <xdr:ext cx="1343025" cy="1076325"/>
    <xdr:pic>
      <xdr:nvPicPr>
        <xdr:cNvPr id="0" name="image91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571</xdr:row>
      <xdr:rowOff>0</xdr:rowOff>
    </xdr:from>
    <xdr:ext cx="1343025" cy="1019175"/>
    <xdr:pic>
      <xdr:nvPicPr>
        <xdr:cNvPr id="0" name="image97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572</xdr:row>
      <xdr:rowOff>0</xdr:rowOff>
    </xdr:from>
    <xdr:ext cx="1343025" cy="1028700"/>
    <xdr:pic>
      <xdr:nvPicPr>
        <xdr:cNvPr id="0" name="image90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587</xdr:row>
      <xdr:rowOff>0</xdr:rowOff>
    </xdr:from>
    <xdr:ext cx="1343025" cy="695325"/>
    <xdr:pic>
      <xdr:nvPicPr>
        <xdr:cNvPr id="0" name="image100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588</xdr:row>
      <xdr:rowOff>0</xdr:rowOff>
    </xdr:from>
    <xdr:ext cx="1343025" cy="590550"/>
    <xdr:pic>
      <xdr:nvPicPr>
        <xdr:cNvPr id="0" name="image95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589</xdr:row>
      <xdr:rowOff>0</xdr:rowOff>
    </xdr:from>
    <xdr:ext cx="800100" cy="809625"/>
    <xdr:pic>
      <xdr:nvPicPr>
        <xdr:cNvPr id="0" name="image105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594</xdr:row>
      <xdr:rowOff>0</xdr:rowOff>
    </xdr:from>
    <xdr:ext cx="381000" cy="200025"/>
    <xdr:pic>
      <xdr:nvPicPr>
        <xdr:cNvPr id="0" name="image102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602</xdr:row>
      <xdr:rowOff>0</xdr:rowOff>
    </xdr:from>
    <xdr:ext cx="209550" cy="190500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0</xdr:colOff>
      <xdr:row>5</xdr:row>
      <xdr:rowOff>0</xdr:rowOff>
    </xdr:from>
    <xdr:ext cx="219075" cy="200025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200025" cy="200025"/>
    <xdr:pic>
      <xdr:nvPicPr>
        <xdr:cNvPr id="0" name="image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</xdr:row>
      <xdr:rowOff>0</xdr:rowOff>
    </xdr:from>
    <xdr:ext cx="180975" cy="200025"/>
    <xdr:pic>
      <xdr:nvPicPr>
        <xdr:cNvPr id="0" name="image1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23</xdr:row>
      <xdr:rowOff>0</xdr:rowOff>
    </xdr:from>
    <xdr:ext cx="209550" cy="200025"/>
    <xdr:pic>
      <xdr:nvPicPr>
        <xdr:cNvPr id="0" name="image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29</xdr:row>
      <xdr:rowOff>0</xdr:rowOff>
    </xdr:from>
    <xdr:ext cx="333375" cy="428625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35</xdr:row>
      <xdr:rowOff>0</xdr:rowOff>
    </xdr:from>
    <xdr:ext cx="219075" cy="428625"/>
    <xdr:pic>
      <xdr:nvPicPr>
        <xdr:cNvPr id="0" name="image1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41</xdr:row>
      <xdr:rowOff>0</xdr:rowOff>
    </xdr:from>
    <xdr:ext cx="381000" cy="333375"/>
    <xdr:pic>
      <xdr:nvPicPr>
        <xdr:cNvPr id="0" name="image1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47</xdr:row>
      <xdr:rowOff>0</xdr:rowOff>
    </xdr:from>
    <xdr:ext cx="419100" cy="333375"/>
    <xdr:pic>
      <xdr:nvPicPr>
        <xdr:cNvPr id="0" name="image2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54</xdr:row>
      <xdr:rowOff>0</xdr:rowOff>
    </xdr:from>
    <xdr:ext cx="333375" cy="333375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61</xdr:row>
      <xdr:rowOff>0</xdr:rowOff>
    </xdr:from>
    <xdr:ext cx="352425" cy="333375"/>
    <xdr:pic>
      <xdr:nvPicPr>
        <xdr:cNvPr id="0" name="image2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67</xdr:row>
      <xdr:rowOff>0</xdr:rowOff>
    </xdr:from>
    <xdr:ext cx="285750" cy="333375"/>
    <xdr:pic>
      <xdr:nvPicPr>
        <xdr:cNvPr id="0" name="image5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73</xdr:row>
      <xdr:rowOff>0</xdr:rowOff>
    </xdr:from>
    <xdr:ext cx="257175" cy="333375"/>
    <xdr:pic>
      <xdr:nvPicPr>
        <xdr:cNvPr id="0" name="image16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79</xdr:row>
      <xdr:rowOff>0</xdr:rowOff>
    </xdr:from>
    <xdr:ext cx="200025" cy="200025"/>
    <xdr:pic>
      <xdr:nvPicPr>
        <xdr:cNvPr id="0" name="image31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87</xdr:row>
      <xdr:rowOff>0</xdr:rowOff>
    </xdr:from>
    <xdr:ext cx="419100" cy="428625"/>
    <xdr:pic>
      <xdr:nvPicPr>
        <xdr:cNvPr id="0" name="image4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93</xdr:row>
      <xdr:rowOff>0</xdr:rowOff>
    </xdr:from>
    <xdr:ext cx="438150" cy="428625"/>
    <xdr:pic>
      <xdr:nvPicPr>
        <xdr:cNvPr id="0" name="image5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106</xdr:row>
      <xdr:rowOff>0</xdr:rowOff>
    </xdr:from>
    <xdr:ext cx="238125" cy="428625"/>
    <xdr:pic>
      <xdr:nvPicPr>
        <xdr:cNvPr id="0" name="image4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114</xdr:row>
      <xdr:rowOff>0</xdr:rowOff>
    </xdr:from>
    <xdr:ext cx="409575" cy="428625"/>
    <xdr:pic>
      <xdr:nvPicPr>
        <xdr:cNvPr id="0" name="image4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120</xdr:row>
      <xdr:rowOff>0</xdr:rowOff>
    </xdr:from>
    <xdr:ext cx="161925" cy="200025"/>
    <xdr:pic>
      <xdr:nvPicPr>
        <xdr:cNvPr id="0" name="image50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126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133</xdr:row>
      <xdr:rowOff>0</xdr:rowOff>
    </xdr:from>
    <xdr:ext cx="228600" cy="200025"/>
    <xdr:pic>
      <xdr:nvPicPr>
        <xdr:cNvPr id="0" name="image74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139</xdr:row>
      <xdr:rowOff>0</xdr:rowOff>
    </xdr:from>
    <xdr:ext cx="200025" cy="200025"/>
    <xdr:pic>
      <xdr:nvPicPr>
        <xdr:cNvPr id="0" name="image77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146</xdr:row>
      <xdr:rowOff>0</xdr:rowOff>
    </xdr:from>
    <xdr:ext cx="523875" cy="428625"/>
    <xdr:pic>
      <xdr:nvPicPr>
        <xdr:cNvPr id="0" name="image8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152</xdr:row>
      <xdr:rowOff>0</xdr:rowOff>
    </xdr:from>
    <xdr:ext cx="495300" cy="419100"/>
    <xdr:pic>
      <xdr:nvPicPr>
        <xdr:cNvPr id="0" name="image75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158</xdr:row>
      <xdr:rowOff>0</xdr:rowOff>
    </xdr:from>
    <xdr:ext cx="371475" cy="428625"/>
    <xdr:pic>
      <xdr:nvPicPr>
        <xdr:cNvPr id="0" name="image99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163</xdr:row>
      <xdr:rowOff>0</xdr:rowOff>
    </xdr:from>
    <xdr:ext cx="2190750" cy="1619250"/>
    <xdr:pic>
      <xdr:nvPicPr>
        <xdr:cNvPr id="0" name="image101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164</xdr:row>
      <xdr:rowOff>0</xdr:rowOff>
    </xdr:from>
    <xdr:ext cx="2000250" cy="1619250"/>
    <xdr:pic>
      <xdr:nvPicPr>
        <xdr:cNvPr id="0" name="image91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175</xdr:row>
      <xdr:rowOff>0</xdr:rowOff>
    </xdr:from>
    <xdr:ext cx="1752600" cy="781050"/>
    <xdr:pic>
      <xdr:nvPicPr>
        <xdr:cNvPr id="0" name="image9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176</xdr:row>
      <xdr:rowOff>0</xdr:rowOff>
    </xdr:from>
    <xdr:ext cx="800100" cy="809625"/>
    <xdr:pic>
      <xdr:nvPicPr>
        <xdr:cNvPr id="0" name="image105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179</xdr:row>
      <xdr:rowOff>0</xdr:rowOff>
    </xdr:from>
    <xdr:ext cx="381000" cy="200025"/>
    <xdr:pic>
      <xdr:nvPicPr>
        <xdr:cNvPr id="0" name="image10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 outlineLevelCol="1" outlineLevelRow="1"/>
  <cols>
    <col customWidth="1" hidden="1" min="1" max="1" width="9.25" outlineLevel="1"/>
    <col customWidth="1" hidden="1" min="2" max="2" width="8.5" outlineLevel="1"/>
    <col collapsed="1" customWidth="1" min="3" max="3" width="22.63"/>
    <col customWidth="1" min="4" max="4" width="30.25"/>
    <col hidden="1" min="9" max="9" width="12.63" outlineLevel="1"/>
    <col collapsed="1" min="10" max="10" width="12.63"/>
    <col customWidth="1" min="24" max="24" width="16.88"/>
    <col customWidth="1" min="25" max="25" width="18.63"/>
  </cols>
  <sheetData>
    <row r="1">
      <c r="A1" s="1"/>
      <c r="B1" s="1"/>
      <c r="C1" s="2" t="s">
        <v>0</v>
      </c>
      <c r="D1" s="3"/>
      <c r="E1" s="4"/>
      <c r="F1" s="3"/>
      <c r="G1" s="5" t="s">
        <v>1</v>
      </c>
      <c r="H1" s="6" t="s">
        <v>2</v>
      </c>
      <c r="I1" s="7" t="s">
        <v>2</v>
      </c>
      <c r="J1" s="8" t="s">
        <v>3</v>
      </c>
      <c r="K1" s="9" t="s">
        <v>4</v>
      </c>
      <c r="L1" s="10" t="s">
        <v>5</v>
      </c>
      <c r="M1" s="11" t="s">
        <v>6</v>
      </c>
      <c r="N1" s="11" t="s">
        <v>7</v>
      </c>
      <c r="O1" s="12" t="s">
        <v>8</v>
      </c>
      <c r="P1" s="13" t="s">
        <v>9</v>
      </c>
      <c r="Q1" s="14" t="s">
        <v>10</v>
      </c>
      <c r="R1" s="15" t="s">
        <v>11</v>
      </c>
      <c r="S1" s="16" t="s">
        <v>12</v>
      </c>
      <c r="T1" s="17" t="s">
        <v>13</v>
      </c>
      <c r="U1" s="18" t="s">
        <v>14</v>
      </c>
      <c r="V1" s="19"/>
      <c r="W1" s="19"/>
      <c r="X1" s="19"/>
      <c r="Y1" s="20"/>
    </row>
    <row r="2">
      <c r="A2" s="21" t="s">
        <v>15</v>
      </c>
      <c r="B2" s="21" t="s">
        <v>16</v>
      </c>
      <c r="C2" s="2" t="s">
        <v>17</v>
      </c>
      <c r="D2" s="22" t="s">
        <v>18</v>
      </c>
      <c r="E2" s="23" t="s">
        <v>19</v>
      </c>
      <c r="F2" s="24" t="s">
        <v>20</v>
      </c>
      <c r="G2" s="5" t="s">
        <v>21</v>
      </c>
      <c r="H2" s="6" t="s">
        <v>22</v>
      </c>
      <c r="I2" s="25" t="s">
        <v>23</v>
      </c>
      <c r="J2" s="8" t="s">
        <v>21</v>
      </c>
      <c r="K2" s="26" t="s">
        <v>21</v>
      </c>
      <c r="L2" s="8" t="s">
        <v>21</v>
      </c>
      <c r="M2" s="27" t="s">
        <v>21</v>
      </c>
      <c r="N2" s="27" t="s">
        <v>21</v>
      </c>
      <c r="O2" s="28" t="s">
        <v>21</v>
      </c>
      <c r="P2" s="29" t="s">
        <v>21</v>
      </c>
      <c r="Q2" s="30"/>
      <c r="R2" s="31"/>
      <c r="S2" s="31"/>
      <c r="T2" s="32" t="s">
        <v>21</v>
      </c>
      <c r="U2" s="33" t="s">
        <v>24</v>
      </c>
      <c r="V2" s="33" t="s">
        <v>25</v>
      </c>
      <c r="W2" s="34" t="s">
        <v>26</v>
      </c>
      <c r="X2" s="34" t="s">
        <v>27</v>
      </c>
      <c r="Y2" s="34" t="s">
        <v>28</v>
      </c>
    </row>
    <row r="3">
      <c r="A3" s="35"/>
      <c r="B3" s="35"/>
      <c r="C3" s="36" t="s">
        <v>29</v>
      </c>
      <c r="G3" s="37">
        <f t="shared" ref="G3:H3" si="1">SUM(G5,G43,G75,G143,G285,G420,G434,G667,G680,G692)</f>
        <v>6503</v>
      </c>
      <c r="H3" s="37">
        <f t="shared" si="1"/>
        <v>4531</v>
      </c>
      <c r="I3" s="38"/>
      <c r="J3" s="35"/>
      <c r="K3" s="35"/>
      <c r="L3" s="35"/>
      <c r="M3" s="35"/>
      <c r="N3" s="35"/>
      <c r="O3" s="35"/>
      <c r="P3" s="39"/>
      <c r="Q3" s="35"/>
      <c r="R3" s="35"/>
      <c r="S3" s="40"/>
      <c r="T3" s="35"/>
      <c r="U3" s="35"/>
      <c r="V3" s="35"/>
      <c r="W3" s="35"/>
      <c r="X3" s="41">
        <f t="shared" ref="X3:Y3" si="2">SUM(X5,X43,X75,X143,X285,X420,X434,X667,X680,X692)</f>
        <v>8347263.39</v>
      </c>
      <c r="Y3" s="41">
        <f t="shared" si="2"/>
        <v>29996384</v>
      </c>
      <c r="Z3" s="42"/>
      <c r="AA3" s="43" t="s">
        <v>30</v>
      </c>
      <c r="AB3" s="42"/>
      <c r="AC3" s="42"/>
      <c r="AD3" s="42"/>
      <c r="AE3" s="42"/>
      <c r="AF3" s="42"/>
      <c r="AG3" s="42"/>
    </row>
    <row r="4">
      <c r="A4" s="44"/>
      <c r="B4" s="44"/>
      <c r="C4" s="45" t="s">
        <v>31</v>
      </c>
      <c r="D4" s="44"/>
      <c r="E4" s="44"/>
      <c r="F4" s="46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2"/>
      <c r="AA4" s="42"/>
      <c r="AB4" s="42"/>
      <c r="AC4" s="42"/>
      <c r="AD4" s="42"/>
      <c r="AE4" s="42"/>
      <c r="AF4" s="42"/>
      <c r="AG4" s="42"/>
    </row>
    <row r="5" ht="26.25" customHeight="1" outlineLevel="1">
      <c r="A5" s="47"/>
      <c r="B5" s="48">
        <f>SUM(B6:B41)</f>
        <v>920</v>
      </c>
      <c r="C5" s="49"/>
      <c r="D5" s="47"/>
      <c r="E5" s="47"/>
      <c r="F5" s="50"/>
      <c r="G5" s="51">
        <f t="shared" ref="G5:I5" si="3">SUM(G6:G41)</f>
        <v>279</v>
      </c>
      <c r="H5" s="52">
        <f t="shared" si="3"/>
        <v>92</v>
      </c>
      <c r="I5" s="52">
        <f t="shared" si="3"/>
        <v>80</v>
      </c>
      <c r="J5" s="53"/>
      <c r="K5" s="53"/>
      <c r="L5" s="53"/>
      <c r="M5" s="53"/>
      <c r="N5" s="53"/>
      <c r="O5" s="53"/>
      <c r="P5" s="54"/>
      <c r="Q5" s="53"/>
      <c r="R5" s="53"/>
      <c r="S5" s="53"/>
      <c r="T5" s="55"/>
      <c r="U5" s="56"/>
      <c r="V5" s="56"/>
      <c r="W5" s="57"/>
      <c r="X5" s="58">
        <f t="shared" ref="X5:Y5" si="4">SUM(X6:X41)</f>
        <v>496214</v>
      </c>
      <c r="Y5" s="58">
        <f t="shared" si="4"/>
        <v>1774510</v>
      </c>
    </row>
    <row r="6" outlineLevel="1">
      <c r="A6" s="59">
        <f>SUM(B6:B11)</f>
        <v>230</v>
      </c>
      <c r="B6" s="60">
        <v>30.0</v>
      </c>
      <c r="C6" s="61" t="s">
        <v>32</v>
      </c>
      <c r="D6" s="62"/>
      <c r="E6" s="63" t="s">
        <v>33</v>
      </c>
      <c r="F6" s="64" t="s">
        <v>34</v>
      </c>
      <c r="G6" s="65">
        <f t="shared" ref="G6:G41" si="5">SUM(I6:O6)</f>
        <v>6</v>
      </c>
      <c r="H6" s="66">
        <f>SUMIFS('Выгрузка из 1С - от 11.12.2025'!C:C, 'Выгрузка из 1С - от 11.12.2025'!A:A,C6,
'Выгрузка из 1С - от 11.12.2025'!B:B,F6)</f>
        <v>3</v>
      </c>
      <c r="I6" s="67">
        <v>1.0</v>
      </c>
      <c r="J6" s="68">
        <v>2.0</v>
      </c>
      <c r="K6" s="68">
        <v>1.0</v>
      </c>
      <c r="L6" s="68">
        <v>2.0</v>
      </c>
      <c r="M6" s="68">
        <v>0.0</v>
      </c>
      <c r="N6" s="68">
        <v>0.0</v>
      </c>
      <c r="O6" s="69">
        <v>0.0</v>
      </c>
      <c r="P6" s="70"/>
      <c r="Q6" s="68"/>
      <c r="R6" s="68"/>
      <c r="S6" s="71"/>
      <c r="T6" s="72">
        <v>0.0</v>
      </c>
      <c r="U6" s="73">
        <v>6490.0</v>
      </c>
      <c r="V6" s="74">
        <v>1101.0</v>
      </c>
      <c r="W6" s="75">
        <f t="shared" ref="W6:W41" si="6">U6/V6</f>
        <v>5.894641235</v>
      </c>
      <c r="X6" s="76">
        <f t="shared" ref="X6:X41" si="7">G6*V6</f>
        <v>6606</v>
      </c>
      <c r="Y6" s="77">
        <f t="shared" ref="Y6:Y41" si="8">U6*G6</f>
        <v>38940</v>
      </c>
    </row>
    <row r="7" outlineLevel="1">
      <c r="A7" s="78"/>
      <c r="B7" s="60">
        <v>50.0</v>
      </c>
      <c r="C7" s="79" t="s">
        <v>32</v>
      </c>
      <c r="D7" s="80"/>
      <c r="E7" s="81" t="s">
        <v>33</v>
      </c>
      <c r="F7" s="82" t="s">
        <v>35</v>
      </c>
      <c r="G7" s="83">
        <f t="shared" si="5"/>
        <v>11</v>
      </c>
      <c r="H7" s="84">
        <f>SUMIFS('Выгрузка из 1С - от 11.12.2025'!C:C, 'Выгрузка из 1С - от 11.12.2025'!A:A,C7,
'Выгрузка из 1С - от 11.12.2025'!B:B,F7)</f>
        <v>1</v>
      </c>
      <c r="I7" s="85">
        <v>0.0</v>
      </c>
      <c r="J7" s="86">
        <v>2.0</v>
      </c>
      <c r="K7" s="86">
        <v>4.0</v>
      </c>
      <c r="L7" s="86">
        <v>2.0</v>
      </c>
      <c r="M7" s="86">
        <v>1.0</v>
      </c>
      <c r="N7" s="86">
        <v>2.0</v>
      </c>
      <c r="O7" s="87">
        <v>0.0</v>
      </c>
      <c r="P7" s="88"/>
      <c r="Q7" s="86"/>
      <c r="R7" s="86"/>
      <c r="S7" s="89"/>
      <c r="T7" s="90">
        <v>2.0</v>
      </c>
      <c r="U7" s="73">
        <v>6490.0</v>
      </c>
      <c r="V7" s="91">
        <v>1101.0</v>
      </c>
      <c r="W7" s="92">
        <f t="shared" si="6"/>
        <v>5.894641235</v>
      </c>
      <c r="X7" s="93">
        <f t="shared" si="7"/>
        <v>12111</v>
      </c>
      <c r="Y7" s="94">
        <f t="shared" si="8"/>
        <v>71390</v>
      </c>
      <c r="Z7" s="95"/>
      <c r="AA7" s="95"/>
      <c r="AB7" s="95"/>
      <c r="AC7" s="95"/>
      <c r="AD7" s="95"/>
    </row>
    <row r="8" outlineLevel="1">
      <c r="A8" s="78"/>
      <c r="B8" s="60">
        <v>50.0</v>
      </c>
      <c r="C8" s="79" t="s">
        <v>32</v>
      </c>
      <c r="D8" s="80"/>
      <c r="E8" s="81" t="s">
        <v>33</v>
      </c>
      <c r="F8" s="96" t="s">
        <v>36</v>
      </c>
      <c r="G8" s="83">
        <f t="shared" si="5"/>
        <v>10</v>
      </c>
      <c r="H8" s="84">
        <f>SUMIFS('Выгрузка из 1С - от 11.12.2025'!C:C, 'Выгрузка из 1С - от 11.12.2025'!A:A,C8,
'Выгрузка из 1С - от 11.12.2025'!B:B,F8)</f>
        <v>3</v>
      </c>
      <c r="I8" s="85">
        <v>3.0</v>
      </c>
      <c r="J8" s="86">
        <v>3.0</v>
      </c>
      <c r="K8" s="68">
        <v>2.0</v>
      </c>
      <c r="L8" s="86">
        <v>1.0</v>
      </c>
      <c r="M8" s="86">
        <v>0.0</v>
      </c>
      <c r="N8" s="86">
        <v>1.0</v>
      </c>
      <c r="O8" s="87">
        <v>0.0</v>
      </c>
      <c r="P8" s="88"/>
      <c r="Q8" s="86"/>
      <c r="R8" s="86"/>
      <c r="S8" s="89"/>
      <c r="T8" s="90">
        <v>1.0</v>
      </c>
      <c r="U8" s="73">
        <v>6490.0</v>
      </c>
      <c r="V8" s="91">
        <v>1101.0</v>
      </c>
      <c r="W8" s="92">
        <f t="shared" si="6"/>
        <v>5.894641235</v>
      </c>
      <c r="X8" s="93">
        <f t="shared" si="7"/>
        <v>11010</v>
      </c>
      <c r="Y8" s="94">
        <f t="shared" si="8"/>
        <v>64900</v>
      </c>
      <c r="Z8" s="95"/>
      <c r="AA8" s="95"/>
      <c r="AB8" s="95"/>
      <c r="AC8" s="95"/>
      <c r="AD8" s="95"/>
    </row>
    <row r="9" outlineLevel="1">
      <c r="A9" s="78"/>
      <c r="B9" s="60">
        <v>50.0</v>
      </c>
      <c r="C9" s="79" t="s">
        <v>32</v>
      </c>
      <c r="D9" s="80"/>
      <c r="E9" s="81" t="s">
        <v>33</v>
      </c>
      <c r="F9" s="82" t="s">
        <v>37</v>
      </c>
      <c r="G9" s="83">
        <f t="shared" si="5"/>
        <v>4</v>
      </c>
      <c r="H9" s="84">
        <f>SUMIFS('Выгрузка из 1С - от 11.12.2025'!C:C, 'Выгрузка из 1С - от 11.12.2025'!A:A,C9,
'Выгрузка из 1С - от 11.12.2025'!B:B,F9)</f>
        <v>0</v>
      </c>
      <c r="I9" s="85">
        <v>0.0</v>
      </c>
      <c r="J9" s="86">
        <v>0.0</v>
      </c>
      <c r="K9" s="86">
        <v>1.0</v>
      </c>
      <c r="L9" s="86">
        <v>2.0</v>
      </c>
      <c r="M9" s="86">
        <v>1.0</v>
      </c>
      <c r="N9" s="86">
        <v>0.0</v>
      </c>
      <c r="O9" s="87">
        <v>0.0</v>
      </c>
      <c r="P9" s="88"/>
      <c r="Q9" s="86"/>
      <c r="R9" s="86"/>
      <c r="S9" s="89"/>
      <c r="T9" s="90">
        <v>0.0</v>
      </c>
      <c r="U9" s="73">
        <v>6490.0</v>
      </c>
      <c r="V9" s="91">
        <v>1101.0</v>
      </c>
      <c r="W9" s="92">
        <f t="shared" si="6"/>
        <v>5.894641235</v>
      </c>
      <c r="X9" s="93">
        <f t="shared" si="7"/>
        <v>4404</v>
      </c>
      <c r="Y9" s="94">
        <f t="shared" si="8"/>
        <v>25960</v>
      </c>
      <c r="Z9" s="95"/>
      <c r="AA9" s="95"/>
      <c r="AB9" s="95"/>
      <c r="AC9" s="95"/>
      <c r="AD9" s="95"/>
    </row>
    <row r="10" outlineLevel="1">
      <c r="A10" s="78"/>
      <c r="B10" s="60">
        <v>30.0</v>
      </c>
      <c r="C10" s="79" t="s">
        <v>32</v>
      </c>
      <c r="D10" s="80"/>
      <c r="E10" s="81" t="s">
        <v>33</v>
      </c>
      <c r="F10" s="97" t="s">
        <v>38</v>
      </c>
      <c r="G10" s="83">
        <f t="shared" si="5"/>
        <v>4</v>
      </c>
      <c r="H10" s="84">
        <f>SUMIFS('Выгрузка из 1С - от 11.12.2025'!C:C, 'Выгрузка из 1С - от 11.12.2025'!A:A,C10,
'Выгрузка из 1С - от 11.12.2025'!B:B,F10)</f>
        <v>0</v>
      </c>
      <c r="I10" s="85">
        <v>0.0</v>
      </c>
      <c r="J10" s="86">
        <v>0.0</v>
      </c>
      <c r="K10" s="68">
        <v>1.0</v>
      </c>
      <c r="L10" s="86">
        <v>2.0</v>
      </c>
      <c r="M10" s="86">
        <v>1.0</v>
      </c>
      <c r="N10" s="86">
        <v>0.0</v>
      </c>
      <c r="O10" s="87">
        <v>0.0</v>
      </c>
      <c r="P10" s="88"/>
      <c r="Q10" s="86"/>
      <c r="R10" s="86"/>
      <c r="S10" s="89"/>
      <c r="T10" s="90">
        <v>0.0</v>
      </c>
      <c r="U10" s="73">
        <v>6490.0</v>
      </c>
      <c r="V10" s="91">
        <v>1101.0</v>
      </c>
      <c r="W10" s="92">
        <f t="shared" si="6"/>
        <v>5.894641235</v>
      </c>
      <c r="X10" s="93">
        <f t="shared" si="7"/>
        <v>4404</v>
      </c>
      <c r="Y10" s="94">
        <f t="shared" si="8"/>
        <v>25960</v>
      </c>
      <c r="Z10" s="95"/>
      <c r="AA10" s="95"/>
      <c r="AB10" s="95"/>
      <c r="AC10" s="95"/>
      <c r="AD10" s="95"/>
    </row>
    <row r="11" outlineLevel="1">
      <c r="A11" s="60"/>
      <c r="B11" s="60">
        <v>20.0</v>
      </c>
      <c r="C11" s="79" t="s">
        <v>32</v>
      </c>
      <c r="D11" s="98"/>
      <c r="E11" s="99" t="s">
        <v>33</v>
      </c>
      <c r="F11" s="97" t="s">
        <v>39</v>
      </c>
      <c r="G11" s="100">
        <f t="shared" si="5"/>
        <v>3</v>
      </c>
      <c r="H11" s="84">
        <f>SUMIFS('Выгрузка из 1С - от 11.12.2025'!C:C, 'Выгрузка из 1С - от 11.12.2025'!A:A,C11,
'Выгрузка из 1С - от 11.12.2025'!B:B,F11)</f>
        <v>1</v>
      </c>
      <c r="I11" s="101">
        <v>0.0</v>
      </c>
      <c r="J11" s="102">
        <v>1.0</v>
      </c>
      <c r="K11" s="86">
        <v>0.0</v>
      </c>
      <c r="L11" s="102">
        <v>2.0</v>
      </c>
      <c r="M11" s="102">
        <v>0.0</v>
      </c>
      <c r="N11" s="102">
        <v>0.0</v>
      </c>
      <c r="O11" s="103">
        <v>0.0</v>
      </c>
      <c r="P11" s="104"/>
      <c r="Q11" s="102"/>
      <c r="R11" s="102"/>
      <c r="S11" s="105"/>
      <c r="T11" s="106">
        <v>0.0</v>
      </c>
      <c r="U11" s="73">
        <v>6490.0</v>
      </c>
      <c r="V11" s="107">
        <v>1101.0</v>
      </c>
      <c r="W11" s="108">
        <f t="shared" si="6"/>
        <v>5.894641235</v>
      </c>
      <c r="X11" s="109">
        <f t="shared" si="7"/>
        <v>3303</v>
      </c>
      <c r="Y11" s="110">
        <f t="shared" si="8"/>
        <v>19470</v>
      </c>
      <c r="Z11" s="95"/>
      <c r="AA11" s="95"/>
      <c r="AB11" s="95"/>
      <c r="AC11" s="95"/>
      <c r="AD11" s="95"/>
    </row>
    <row r="12" outlineLevel="1">
      <c r="A12" s="59">
        <f>SUM(B12:B17)</f>
        <v>230</v>
      </c>
      <c r="B12" s="60">
        <v>30.0</v>
      </c>
      <c r="C12" s="111" t="s">
        <v>40</v>
      </c>
      <c r="D12" s="62"/>
      <c r="E12" s="63" t="s">
        <v>41</v>
      </c>
      <c r="F12" s="64" t="s">
        <v>34</v>
      </c>
      <c r="G12" s="65">
        <f t="shared" si="5"/>
        <v>8</v>
      </c>
      <c r="H12" s="112">
        <f>SUMIFS('Выгрузка из 1С - от 11.12.2025'!C:C, 'Выгрузка из 1С - от 11.12.2025'!A:A,C12,
'Выгрузка из 1С - от 11.12.2025'!B:B,F12)</f>
        <v>2</v>
      </c>
      <c r="I12" s="113">
        <v>1.0</v>
      </c>
      <c r="J12" s="114">
        <v>5.0</v>
      </c>
      <c r="K12" s="68">
        <v>0.0</v>
      </c>
      <c r="L12" s="114">
        <v>2.0</v>
      </c>
      <c r="M12" s="114">
        <v>0.0</v>
      </c>
      <c r="N12" s="114">
        <v>0.0</v>
      </c>
      <c r="O12" s="115">
        <v>0.0</v>
      </c>
      <c r="P12" s="116"/>
      <c r="Q12" s="117"/>
      <c r="R12" s="117"/>
      <c r="S12" s="118"/>
      <c r="T12" s="90">
        <v>0.0</v>
      </c>
      <c r="U12" s="73">
        <v>6490.0</v>
      </c>
      <c r="V12" s="74">
        <v>2435.0</v>
      </c>
      <c r="W12" s="75">
        <f t="shared" si="6"/>
        <v>2.665297741</v>
      </c>
      <c r="X12" s="76">
        <f t="shared" si="7"/>
        <v>19480</v>
      </c>
      <c r="Y12" s="77">
        <f t="shared" si="8"/>
        <v>51920</v>
      </c>
      <c r="Z12" s="95"/>
      <c r="AA12" s="95"/>
      <c r="AB12" s="95"/>
      <c r="AC12" s="95"/>
      <c r="AD12" s="95"/>
    </row>
    <row r="13" outlineLevel="1">
      <c r="A13" s="60" t="s">
        <v>42</v>
      </c>
      <c r="B13" s="60">
        <v>50.0</v>
      </c>
      <c r="C13" s="119" t="s">
        <v>40</v>
      </c>
      <c r="D13" s="80"/>
      <c r="E13" s="81" t="s">
        <v>41</v>
      </c>
      <c r="F13" s="82" t="s">
        <v>35</v>
      </c>
      <c r="G13" s="83">
        <f t="shared" si="5"/>
        <v>15</v>
      </c>
      <c r="H13" s="112">
        <f>SUMIFS('Выгрузка из 1С - от 11.12.2025'!C:C, 'Выгрузка из 1С - от 11.12.2025'!A:A,C13,
'Выгрузка из 1С - от 11.12.2025'!B:B,F13)</f>
        <v>2</v>
      </c>
      <c r="I13" s="113">
        <v>2.0</v>
      </c>
      <c r="J13" s="114">
        <v>8.0</v>
      </c>
      <c r="K13" s="86">
        <v>1.0</v>
      </c>
      <c r="L13" s="114">
        <v>1.0</v>
      </c>
      <c r="M13" s="114">
        <v>1.0</v>
      </c>
      <c r="N13" s="114">
        <v>2.0</v>
      </c>
      <c r="O13" s="115">
        <v>0.0</v>
      </c>
      <c r="P13" s="116"/>
      <c r="Q13" s="117"/>
      <c r="R13" s="117"/>
      <c r="S13" s="118"/>
      <c r="T13" s="90">
        <v>2.0</v>
      </c>
      <c r="U13" s="73">
        <v>6490.0</v>
      </c>
      <c r="V13" s="91">
        <v>2435.0</v>
      </c>
      <c r="W13" s="92">
        <f t="shared" si="6"/>
        <v>2.665297741</v>
      </c>
      <c r="X13" s="93">
        <f t="shared" si="7"/>
        <v>36525</v>
      </c>
      <c r="Y13" s="94">
        <f t="shared" si="8"/>
        <v>97350</v>
      </c>
      <c r="Z13" s="95"/>
      <c r="AA13" s="95"/>
      <c r="AB13" s="95"/>
      <c r="AC13" s="95"/>
      <c r="AD13" s="95"/>
    </row>
    <row r="14" outlineLevel="1">
      <c r="A14" s="78"/>
      <c r="B14" s="60">
        <v>50.0</v>
      </c>
      <c r="C14" s="119" t="s">
        <v>40</v>
      </c>
      <c r="D14" s="80"/>
      <c r="E14" s="81" t="s">
        <v>41</v>
      </c>
      <c r="F14" s="96" t="s">
        <v>36</v>
      </c>
      <c r="G14" s="83">
        <f t="shared" si="5"/>
        <v>3</v>
      </c>
      <c r="H14" s="112">
        <f>SUMIFS('Выгрузка из 1С - от 11.12.2025'!C:C, 'Выгрузка из 1С - от 11.12.2025'!A:A,C14,
'Выгрузка из 1С - от 11.12.2025'!B:B,F14)</f>
        <v>1</v>
      </c>
      <c r="I14" s="113">
        <v>0.0</v>
      </c>
      <c r="J14" s="114">
        <v>1.0</v>
      </c>
      <c r="K14" s="68">
        <v>0.0</v>
      </c>
      <c r="L14" s="114">
        <v>2.0</v>
      </c>
      <c r="M14" s="114">
        <v>0.0</v>
      </c>
      <c r="N14" s="114">
        <v>0.0</v>
      </c>
      <c r="O14" s="115">
        <v>0.0</v>
      </c>
      <c r="P14" s="116"/>
      <c r="Q14" s="117"/>
      <c r="R14" s="117"/>
      <c r="S14" s="118"/>
      <c r="T14" s="90">
        <v>0.0</v>
      </c>
      <c r="U14" s="73">
        <v>6490.0</v>
      </c>
      <c r="V14" s="91">
        <v>2435.0</v>
      </c>
      <c r="W14" s="92">
        <f t="shared" si="6"/>
        <v>2.665297741</v>
      </c>
      <c r="X14" s="93">
        <f t="shared" si="7"/>
        <v>7305</v>
      </c>
      <c r="Y14" s="94">
        <f t="shared" si="8"/>
        <v>19470</v>
      </c>
      <c r="Z14" s="95"/>
      <c r="AA14" s="95"/>
      <c r="AB14" s="95"/>
      <c r="AC14" s="95"/>
      <c r="AD14" s="95"/>
    </row>
    <row r="15" outlineLevel="1">
      <c r="A15" s="78"/>
      <c r="B15" s="60">
        <v>50.0</v>
      </c>
      <c r="C15" s="119" t="s">
        <v>40</v>
      </c>
      <c r="D15" s="80"/>
      <c r="E15" s="81" t="s">
        <v>41</v>
      </c>
      <c r="F15" s="82" t="s">
        <v>37</v>
      </c>
      <c r="G15" s="83">
        <f t="shared" si="5"/>
        <v>3</v>
      </c>
      <c r="H15" s="112">
        <f>SUMIFS('Выгрузка из 1С - от 11.12.2025'!C:C, 'Выгрузка из 1С - от 11.12.2025'!A:A,C15,
'Выгрузка из 1С - от 11.12.2025'!B:B,F15)</f>
        <v>0</v>
      </c>
      <c r="I15" s="113">
        <v>0.0</v>
      </c>
      <c r="J15" s="114">
        <v>1.0</v>
      </c>
      <c r="K15" s="86">
        <v>0.0</v>
      </c>
      <c r="L15" s="114">
        <v>1.0</v>
      </c>
      <c r="M15" s="114">
        <v>1.0</v>
      </c>
      <c r="N15" s="114">
        <v>0.0</v>
      </c>
      <c r="O15" s="115">
        <v>0.0</v>
      </c>
      <c r="P15" s="116"/>
      <c r="Q15" s="117"/>
      <c r="R15" s="117"/>
      <c r="S15" s="118"/>
      <c r="T15" s="90">
        <v>0.0</v>
      </c>
      <c r="U15" s="73">
        <v>6490.0</v>
      </c>
      <c r="V15" s="91">
        <v>2435.0</v>
      </c>
      <c r="W15" s="92">
        <f t="shared" si="6"/>
        <v>2.665297741</v>
      </c>
      <c r="X15" s="93">
        <f t="shared" si="7"/>
        <v>7305</v>
      </c>
      <c r="Y15" s="94">
        <f t="shared" si="8"/>
        <v>19470</v>
      </c>
      <c r="Z15" s="95"/>
      <c r="AA15" s="95"/>
      <c r="AB15" s="95"/>
      <c r="AC15" s="95"/>
      <c r="AD15" s="95"/>
    </row>
    <row r="16" outlineLevel="1">
      <c r="A16" s="78"/>
      <c r="B16" s="60">
        <v>30.0</v>
      </c>
      <c r="C16" s="119" t="s">
        <v>40</v>
      </c>
      <c r="D16" s="80"/>
      <c r="E16" s="81" t="s">
        <v>41</v>
      </c>
      <c r="F16" s="97" t="s">
        <v>38</v>
      </c>
      <c r="G16" s="83">
        <f t="shared" si="5"/>
        <v>11</v>
      </c>
      <c r="H16" s="112">
        <f>SUMIFS('Выгрузка из 1С - от 11.12.2025'!C:C, 'Выгрузка из 1С - от 11.12.2025'!A:A,C16,
'Выгрузка из 1С - от 11.12.2025'!B:B,F16)</f>
        <v>5</v>
      </c>
      <c r="I16" s="113">
        <v>4.0</v>
      </c>
      <c r="J16" s="114">
        <v>3.0</v>
      </c>
      <c r="K16" s="68">
        <v>2.0</v>
      </c>
      <c r="L16" s="114">
        <v>1.0</v>
      </c>
      <c r="M16" s="114">
        <v>1.0</v>
      </c>
      <c r="N16" s="114">
        <v>0.0</v>
      </c>
      <c r="O16" s="115">
        <v>0.0</v>
      </c>
      <c r="P16" s="116"/>
      <c r="Q16" s="117"/>
      <c r="R16" s="117"/>
      <c r="S16" s="118"/>
      <c r="T16" s="90">
        <v>0.0</v>
      </c>
      <c r="U16" s="73">
        <v>6490.0</v>
      </c>
      <c r="V16" s="91">
        <v>2435.0</v>
      </c>
      <c r="W16" s="92">
        <f t="shared" si="6"/>
        <v>2.665297741</v>
      </c>
      <c r="X16" s="93">
        <f t="shared" si="7"/>
        <v>26785</v>
      </c>
      <c r="Y16" s="94">
        <f t="shared" si="8"/>
        <v>71390</v>
      </c>
      <c r="Z16" s="95"/>
      <c r="AA16" s="95"/>
      <c r="AB16" s="95"/>
      <c r="AC16" s="95"/>
      <c r="AD16" s="95"/>
    </row>
    <row r="17" outlineLevel="1">
      <c r="A17" s="78"/>
      <c r="B17" s="60">
        <v>20.0</v>
      </c>
      <c r="C17" s="119" t="s">
        <v>40</v>
      </c>
      <c r="D17" s="98"/>
      <c r="E17" s="99" t="s">
        <v>41</v>
      </c>
      <c r="F17" s="97" t="s">
        <v>39</v>
      </c>
      <c r="G17" s="100">
        <f t="shared" si="5"/>
        <v>7</v>
      </c>
      <c r="H17" s="120">
        <f>SUMIFS('Выгрузка из 1С - от 11.12.2025'!C:C, 'Выгрузка из 1С - от 11.12.2025'!A:A,C17,
'Выгрузка из 1С - от 11.12.2025'!B:B,F17)</f>
        <v>7</v>
      </c>
      <c r="I17" s="121">
        <v>2.0</v>
      </c>
      <c r="J17" s="122">
        <v>2.0</v>
      </c>
      <c r="K17" s="86">
        <v>1.0</v>
      </c>
      <c r="L17" s="122">
        <v>2.0</v>
      </c>
      <c r="M17" s="122">
        <v>0.0</v>
      </c>
      <c r="N17" s="122">
        <v>0.0</v>
      </c>
      <c r="O17" s="123">
        <v>0.0</v>
      </c>
      <c r="P17" s="124"/>
      <c r="Q17" s="122"/>
      <c r="R17" s="122"/>
      <c r="S17" s="125"/>
      <c r="T17" s="126">
        <v>0.0</v>
      </c>
      <c r="U17" s="73">
        <v>6490.0</v>
      </c>
      <c r="V17" s="107">
        <v>2435.0</v>
      </c>
      <c r="W17" s="108">
        <f t="shared" si="6"/>
        <v>2.665297741</v>
      </c>
      <c r="X17" s="109">
        <f t="shared" si="7"/>
        <v>17045</v>
      </c>
      <c r="Y17" s="110">
        <f t="shared" si="8"/>
        <v>45430</v>
      </c>
      <c r="Z17" s="95"/>
      <c r="AA17" s="95"/>
      <c r="AB17" s="95"/>
      <c r="AC17" s="95"/>
      <c r="AD17" s="95"/>
    </row>
    <row r="18" outlineLevel="1">
      <c r="A18" s="59">
        <f>SUM(B18:B23)</f>
        <v>230</v>
      </c>
      <c r="B18" s="60">
        <v>30.0</v>
      </c>
      <c r="C18" s="61" t="s">
        <v>43</v>
      </c>
      <c r="D18" s="62"/>
      <c r="E18" s="63" t="s">
        <v>44</v>
      </c>
      <c r="F18" s="64" t="s">
        <v>34</v>
      </c>
      <c r="G18" s="65">
        <f t="shared" si="5"/>
        <v>17</v>
      </c>
      <c r="H18" s="127">
        <f>SUMIFS('Выгрузка из 1С - от 11.12.2025'!C:C, 'Выгрузка из 1С - от 11.12.2025'!A:A,C18,
'Выгрузка из 1С - от 11.12.2025'!B:B,F18)</f>
        <v>14</v>
      </c>
      <c r="I18" s="128">
        <v>8.0</v>
      </c>
      <c r="J18" s="129">
        <v>2.0</v>
      </c>
      <c r="K18" s="68">
        <v>0.0</v>
      </c>
      <c r="L18" s="129">
        <v>2.0</v>
      </c>
      <c r="M18" s="129">
        <v>0.0</v>
      </c>
      <c r="N18" s="129">
        <v>4.0</v>
      </c>
      <c r="O18" s="130">
        <v>1.0</v>
      </c>
      <c r="P18" s="131">
        <v>1.0</v>
      </c>
      <c r="Q18" s="129"/>
      <c r="R18" s="129"/>
      <c r="S18" s="132"/>
      <c r="T18" s="72">
        <v>4.0</v>
      </c>
      <c r="U18" s="74">
        <v>5890.0</v>
      </c>
      <c r="V18" s="74">
        <v>1058.0</v>
      </c>
      <c r="W18" s="75">
        <f t="shared" si="6"/>
        <v>5.56710775</v>
      </c>
      <c r="X18" s="76">
        <f t="shared" si="7"/>
        <v>17986</v>
      </c>
      <c r="Y18" s="77">
        <f t="shared" si="8"/>
        <v>100130</v>
      </c>
      <c r="Z18" s="95"/>
      <c r="AA18" s="95"/>
      <c r="AB18" s="95"/>
      <c r="AC18" s="95"/>
      <c r="AD18" s="95"/>
    </row>
    <row r="19" outlineLevel="1">
      <c r="A19" s="78"/>
      <c r="B19" s="60">
        <v>50.0</v>
      </c>
      <c r="C19" s="79" t="s">
        <v>43</v>
      </c>
      <c r="D19" s="80"/>
      <c r="E19" s="81" t="s">
        <v>44</v>
      </c>
      <c r="F19" s="82" t="s">
        <v>35</v>
      </c>
      <c r="G19" s="83">
        <f t="shared" si="5"/>
        <v>22</v>
      </c>
      <c r="H19" s="112">
        <f>SUMIFS('Выгрузка из 1С - от 11.12.2025'!C:C, 'Выгрузка из 1С - от 11.12.2025'!A:A,C19,
'Выгрузка из 1С - от 11.12.2025'!B:B,F19)</f>
        <v>3</v>
      </c>
      <c r="I19" s="113">
        <v>6.0</v>
      </c>
      <c r="J19" s="114">
        <v>2.0</v>
      </c>
      <c r="K19" s="86">
        <v>3.0</v>
      </c>
      <c r="L19" s="114">
        <v>2.0</v>
      </c>
      <c r="M19" s="114">
        <v>1.0</v>
      </c>
      <c r="N19" s="114">
        <v>6.0</v>
      </c>
      <c r="O19" s="115">
        <v>2.0</v>
      </c>
      <c r="P19" s="116">
        <v>1.0</v>
      </c>
      <c r="Q19" s="117"/>
      <c r="R19" s="117"/>
      <c r="S19" s="118"/>
      <c r="T19" s="90">
        <v>6.0</v>
      </c>
      <c r="U19" s="91">
        <v>5890.0</v>
      </c>
      <c r="V19" s="91">
        <v>1058.0</v>
      </c>
      <c r="W19" s="92">
        <f t="shared" si="6"/>
        <v>5.56710775</v>
      </c>
      <c r="X19" s="93">
        <f t="shared" si="7"/>
        <v>23276</v>
      </c>
      <c r="Y19" s="94">
        <f t="shared" si="8"/>
        <v>129580</v>
      </c>
      <c r="Z19" s="95"/>
      <c r="AA19" s="95"/>
      <c r="AB19" s="95"/>
      <c r="AC19" s="95"/>
      <c r="AD19" s="95"/>
    </row>
    <row r="20" outlineLevel="1">
      <c r="A20" s="78"/>
      <c r="B20" s="60">
        <v>50.0</v>
      </c>
      <c r="C20" s="79" t="s">
        <v>43</v>
      </c>
      <c r="D20" s="80"/>
      <c r="E20" s="81" t="s">
        <v>44</v>
      </c>
      <c r="F20" s="96" t="s">
        <v>36</v>
      </c>
      <c r="G20" s="83">
        <f t="shared" si="5"/>
        <v>8</v>
      </c>
      <c r="H20" s="112">
        <f>SUMIFS('Выгрузка из 1С - от 11.12.2025'!C:C, 'Выгрузка из 1С - от 11.12.2025'!A:A,C20,
'Выгрузка из 1С - от 11.12.2025'!B:B,F20)</f>
        <v>0</v>
      </c>
      <c r="I20" s="113">
        <v>0.0</v>
      </c>
      <c r="J20" s="114">
        <v>1.0</v>
      </c>
      <c r="K20" s="68">
        <v>2.0</v>
      </c>
      <c r="L20" s="114">
        <v>2.0</v>
      </c>
      <c r="M20" s="114">
        <v>0.0</v>
      </c>
      <c r="N20" s="114">
        <v>1.0</v>
      </c>
      <c r="O20" s="115">
        <v>2.0</v>
      </c>
      <c r="P20" s="116"/>
      <c r="Q20" s="117"/>
      <c r="R20" s="117"/>
      <c r="S20" s="118"/>
      <c r="T20" s="90">
        <v>1.0</v>
      </c>
      <c r="U20" s="91">
        <v>5890.0</v>
      </c>
      <c r="V20" s="91">
        <v>1058.0</v>
      </c>
      <c r="W20" s="92">
        <f t="shared" si="6"/>
        <v>5.56710775</v>
      </c>
      <c r="X20" s="93">
        <f t="shared" si="7"/>
        <v>8464</v>
      </c>
      <c r="Y20" s="94">
        <f t="shared" si="8"/>
        <v>47120</v>
      </c>
      <c r="Z20" s="95"/>
      <c r="AA20" s="95"/>
      <c r="AB20" s="95"/>
      <c r="AC20" s="95"/>
      <c r="AD20" s="95"/>
    </row>
    <row r="21" outlineLevel="1">
      <c r="A21" s="78"/>
      <c r="B21" s="60">
        <v>50.0</v>
      </c>
      <c r="C21" s="79" t="s">
        <v>43</v>
      </c>
      <c r="D21" s="80"/>
      <c r="E21" s="81" t="s">
        <v>44</v>
      </c>
      <c r="F21" s="82" t="s">
        <v>37</v>
      </c>
      <c r="G21" s="83">
        <f t="shared" si="5"/>
        <v>8</v>
      </c>
      <c r="H21" s="112">
        <f>SUMIFS('Выгрузка из 1С - от 11.12.2025'!C:C, 'Выгрузка из 1С - от 11.12.2025'!A:A,C21,
'Выгрузка из 1С - от 11.12.2025'!B:B,F21)</f>
        <v>0</v>
      </c>
      <c r="I21" s="113">
        <v>0.0</v>
      </c>
      <c r="J21" s="114">
        <v>2.0</v>
      </c>
      <c r="K21" s="86">
        <v>1.0</v>
      </c>
      <c r="L21" s="114">
        <v>1.0</v>
      </c>
      <c r="M21" s="114">
        <v>1.0</v>
      </c>
      <c r="N21" s="114">
        <v>2.0</v>
      </c>
      <c r="O21" s="115">
        <v>1.0</v>
      </c>
      <c r="P21" s="116">
        <v>1.0</v>
      </c>
      <c r="Q21" s="117"/>
      <c r="R21" s="117"/>
      <c r="S21" s="118"/>
      <c r="T21" s="90">
        <v>2.0</v>
      </c>
      <c r="U21" s="91">
        <v>5890.0</v>
      </c>
      <c r="V21" s="91">
        <v>1058.0</v>
      </c>
      <c r="W21" s="92">
        <f t="shared" si="6"/>
        <v>5.56710775</v>
      </c>
      <c r="X21" s="93">
        <f t="shared" si="7"/>
        <v>8464</v>
      </c>
      <c r="Y21" s="94">
        <f t="shared" si="8"/>
        <v>47120</v>
      </c>
      <c r="Z21" s="95"/>
      <c r="AA21" s="95"/>
      <c r="AB21" s="95"/>
      <c r="AC21" s="95"/>
      <c r="AD21" s="95"/>
    </row>
    <row r="22" outlineLevel="1">
      <c r="A22" s="78"/>
      <c r="B22" s="60">
        <v>30.0</v>
      </c>
      <c r="C22" s="79" t="s">
        <v>43</v>
      </c>
      <c r="D22" s="80"/>
      <c r="E22" s="81" t="s">
        <v>44</v>
      </c>
      <c r="F22" s="97" t="s">
        <v>38</v>
      </c>
      <c r="G22" s="83">
        <f t="shared" si="5"/>
        <v>7</v>
      </c>
      <c r="H22" s="112">
        <f>SUMIFS('Выгрузка из 1С - от 11.12.2025'!C:C, 'Выгрузка из 1С - от 11.12.2025'!A:A,C22,
'Выгрузка из 1С - от 11.12.2025'!B:B,F22)</f>
        <v>0</v>
      </c>
      <c r="I22" s="113">
        <v>0.0</v>
      </c>
      <c r="J22" s="114">
        <v>0.0</v>
      </c>
      <c r="K22" s="68">
        <v>2.0</v>
      </c>
      <c r="L22" s="114">
        <v>1.0</v>
      </c>
      <c r="M22" s="114">
        <v>1.0</v>
      </c>
      <c r="N22" s="114">
        <v>2.0</v>
      </c>
      <c r="O22" s="115">
        <v>1.0</v>
      </c>
      <c r="P22" s="116">
        <v>1.0</v>
      </c>
      <c r="Q22" s="117"/>
      <c r="R22" s="117"/>
      <c r="S22" s="118"/>
      <c r="T22" s="90">
        <v>2.0</v>
      </c>
      <c r="U22" s="91">
        <v>5890.0</v>
      </c>
      <c r="V22" s="91">
        <v>1058.0</v>
      </c>
      <c r="W22" s="92">
        <f t="shared" si="6"/>
        <v>5.56710775</v>
      </c>
      <c r="X22" s="93">
        <f t="shared" si="7"/>
        <v>7406</v>
      </c>
      <c r="Y22" s="94">
        <f t="shared" si="8"/>
        <v>41230</v>
      </c>
      <c r="Z22" s="95"/>
      <c r="AA22" s="95"/>
      <c r="AB22" s="95"/>
      <c r="AC22" s="95"/>
      <c r="AD22" s="95"/>
    </row>
    <row r="23" outlineLevel="1">
      <c r="A23" s="78"/>
      <c r="B23" s="60">
        <v>20.0</v>
      </c>
      <c r="C23" s="133" t="s">
        <v>43</v>
      </c>
      <c r="D23" s="98"/>
      <c r="E23" s="99" t="s">
        <v>44</v>
      </c>
      <c r="F23" s="97" t="s">
        <v>39</v>
      </c>
      <c r="G23" s="100">
        <f t="shared" si="5"/>
        <v>6</v>
      </c>
      <c r="H23" s="134">
        <f>SUMIFS('Выгрузка из 1С - от 11.12.2025'!C:C, 'Выгрузка из 1С - от 11.12.2025'!A:A,C23,
'Выгрузка из 1С - от 11.12.2025'!B:B,F23)</f>
        <v>1</v>
      </c>
      <c r="I23" s="135">
        <v>1.0</v>
      </c>
      <c r="J23" s="136">
        <v>1.0</v>
      </c>
      <c r="K23" s="86">
        <v>1.0</v>
      </c>
      <c r="L23" s="136">
        <v>2.0</v>
      </c>
      <c r="M23" s="136">
        <v>0.0</v>
      </c>
      <c r="N23" s="136">
        <v>0.0</v>
      </c>
      <c r="O23" s="137">
        <v>1.0</v>
      </c>
      <c r="P23" s="138"/>
      <c r="Q23" s="136"/>
      <c r="R23" s="136"/>
      <c r="S23" s="139"/>
      <c r="T23" s="106">
        <v>0.0</v>
      </c>
      <c r="U23" s="107">
        <v>5890.0</v>
      </c>
      <c r="V23" s="107">
        <v>1058.0</v>
      </c>
      <c r="W23" s="108">
        <f t="shared" si="6"/>
        <v>5.56710775</v>
      </c>
      <c r="X23" s="109">
        <f t="shared" si="7"/>
        <v>6348</v>
      </c>
      <c r="Y23" s="110">
        <f t="shared" si="8"/>
        <v>35340</v>
      </c>
      <c r="Z23" s="95"/>
      <c r="AA23" s="95"/>
      <c r="AB23" s="95"/>
      <c r="AC23" s="95"/>
      <c r="AD23" s="95"/>
    </row>
    <row r="24" outlineLevel="1">
      <c r="A24" s="59">
        <f>SUM(B24:B29)</f>
        <v>230</v>
      </c>
      <c r="B24" s="60">
        <v>30.0</v>
      </c>
      <c r="C24" s="111" t="s">
        <v>45</v>
      </c>
      <c r="D24" s="62"/>
      <c r="E24" s="63" t="s">
        <v>46</v>
      </c>
      <c r="F24" s="64" t="s">
        <v>34</v>
      </c>
      <c r="G24" s="65">
        <f t="shared" si="5"/>
        <v>9</v>
      </c>
      <c r="H24" s="112">
        <f>SUMIFS('Выгрузка из 1С - от 11.12.2025'!C:C, 'Выгрузка из 1С - от 11.12.2025'!A:A,C24,
'Выгрузка из 1С - от 11.12.2025'!B:B,F24)</f>
        <v>1</v>
      </c>
      <c r="I24" s="113">
        <v>1.0</v>
      </c>
      <c r="J24" s="114">
        <v>7.0</v>
      </c>
      <c r="K24" s="68">
        <v>0.0</v>
      </c>
      <c r="L24" s="114">
        <v>0.0</v>
      </c>
      <c r="M24" s="114">
        <v>0.0</v>
      </c>
      <c r="N24" s="114">
        <v>0.0</v>
      </c>
      <c r="O24" s="115">
        <v>1.0</v>
      </c>
      <c r="P24" s="116">
        <v>1.0</v>
      </c>
      <c r="Q24" s="117"/>
      <c r="R24" s="117"/>
      <c r="S24" s="118"/>
      <c r="T24" s="90">
        <v>0.0</v>
      </c>
      <c r="U24" s="74">
        <v>5890.0</v>
      </c>
      <c r="V24" s="74">
        <v>2205.0</v>
      </c>
      <c r="W24" s="75">
        <f t="shared" si="6"/>
        <v>2.671201814</v>
      </c>
      <c r="X24" s="76">
        <f t="shared" si="7"/>
        <v>19845</v>
      </c>
      <c r="Y24" s="77">
        <f t="shared" si="8"/>
        <v>53010</v>
      </c>
      <c r="Z24" s="95"/>
      <c r="AA24" s="95"/>
      <c r="AB24" s="95"/>
      <c r="AC24" s="95"/>
      <c r="AD24" s="95"/>
    </row>
    <row r="25" outlineLevel="1">
      <c r="A25" s="60" t="s">
        <v>42</v>
      </c>
      <c r="B25" s="60">
        <v>50.0</v>
      </c>
      <c r="C25" s="119" t="s">
        <v>45</v>
      </c>
      <c r="D25" s="80"/>
      <c r="E25" s="81" t="s">
        <v>46</v>
      </c>
      <c r="F25" s="82" t="s">
        <v>35</v>
      </c>
      <c r="G25" s="83">
        <f t="shared" si="5"/>
        <v>7</v>
      </c>
      <c r="H25" s="112">
        <f>SUMIFS('Выгрузка из 1С - от 11.12.2025'!C:C, 'Выгрузка из 1С - от 11.12.2025'!A:A,C25,
'Выгрузка из 1С - от 11.12.2025'!B:B,F25)</f>
        <v>2</v>
      </c>
      <c r="I25" s="113">
        <v>1.0</v>
      </c>
      <c r="J25" s="114">
        <v>2.0</v>
      </c>
      <c r="K25" s="86">
        <v>1.0</v>
      </c>
      <c r="L25" s="114">
        <v>1.0</v>
      </c>
      <c r="M25" s="114">
        <v>1.0</v>
      </c>
      <c r="N25" s="114">
        <v>0.0</v>
      </c>
      <c r="O25" s="115">
        <v>1.0</v>
      </c>
      <c r="P25" s="116">
        <v>1.0</v>
      </c>
      <c r="Q25" s="117"/>
      <c r="R25" s="117"/>
      <c r="S25" s="118"/>
      <c r="T25" s="90">
        <v>0.0</v>
      </c>
      <c r="U25" s="91">
        <v>5890.0</v>
      </c>
      <c r="V25" s="91">
        <v>2205.0</v>
      </c>
      <c r="W25" s="92">
        <f t="shared" si="6"/>
        <v>2.671201814</v>
      </c>
      <c r="X25" s="93">
        <f t="shared" si="7"/>
        <v>15435</v>
      </c>
      <c r="Y25" s="94">
        <f t="shared" si="8"/>
        <v>41230</v>
      </c>
      <c r="Z25" s="95"/>
      <c r="AA25" s="95"/>
      <c r="AB25" s="95"/>
      <c r="AC25" s="95"/>
      <c r="AD25" s="95"/>
    </row>
    <row r="26" outlineLevel="1">
      <c r="A26" s="78"/>
      <c r="B26" s="60">
        <v>50.0</v>
      </c>
      <c r="C26" s="119" t="s">
        <v>45</v>
      </c>
      <c r="D26" s="80"/>
      <c r="E26" s="81" t="s">
        <v>46</v>
      </c>
      <c r="F26" s="96" t="s">
        <v>36</v>
      </c>
      <c r="G26" s="83">
        <f t="shared" si="5"/>
        <v>3</v>
      </c>
      <c r="H26" s="112">
        <f>SUMIFS('Выгрузка из 1С - от 11.12.2025'!C:C, 'Выгрузка из 1С - от 11.12.2025'!A:A,C26,
'Выгрузка из 1С - от 11.12.2025'!B:B,F26)</f>
        <v>0</v>
      </c>
      <c r="I26" s="113">
        <v>0.0</v>
      </c>
      <c r="J26" s="114">
        <v>1.0</v>
      </c>
      <c r="K26" s="68">
        <v>1.0</v>
      </c>
      <c r="L26" s="114">
        <v>0.0</v>
      </c>
      <c r="M26" s="114">
        <v>0.0</v>
      </c>
      <c r="N26" s="114">
        <v>0.0</v>
      </c>
      <c r="O26" s="115">
        <v>1.0</v>
      </c>
      <c r="P26" s="116">
        <v>1.0</v>
      </c>
      <c r="Q26" s="117"/>
      <c r="R26" s="117"/>
      <c r="S26" s="118"/>
      <c r="T26" s="90">
        <v>0.0</v>
      </c>
      <c r="U26" s="91">
        <v>5890.0</v>
      </c>
      <c r="V26" s="91">
        <v>2205.0</v>
      </c>
      <c r="W26" s="92">
        <f t="shared" si="6"/>
        <v>2.671201814</v>
      </c>
      <c r="X26" s="93">
        <f t="shared" si="7"/>
        <v>6615</v>
      </c>
      <c r="Y26" s="94">
        <f t="shared" si="8"/>
        <v>17670</v>
      </c>
      <c r="Z26" s="95"/>
      <c r="AA26" s="95"/>
      <c r="AB26" s="95"/>
      <c r="AC26" s="95"/>
      <c r="AD26" s="95"/>
    </row>
    <row r="27" outlineLevel="1">
      <c r="A27" s="78"/>
      <c r="B27" s="60">
        <v>50.0</v>
      </c>
      <c r="C27" s="119" t="s">
        <v>45</v>
      </c>
      <c r="D27" s="80"/>
      <c r="E27" s="81" t="s">
        <v>46</v>
      </c>
      <c r="F27" s="82" t="s">
        <v>37</v>
      </c>
      <c r="G27" s="83">
        <f t="shared" si="5"/>
        <v>4</v>
      </c>
      <c r="H27" s="112">
        <f>SUMIFS('Выгрузка из 1С - от 11.12.2025'!C:C, 'Выгрузка из 1С - от 11.12.2025'!A:A,C27,
'Выгрузка из 1С - от 11.12.2025'!B:B,F27)</f>
        <v>0</v>
      </c>
      <c r="I27" s="113">
        <v>1.0</v>
      </c>
      <c r="J27" s="114">
        <v>1.0</v>
      </c>
      <c r="K27" s="86">
        <v>0.0</v>
      </c>
      <c r="L27" s="114">
        <v>1.0</v>
      </c>
      <c r="M27" s="114">
        <v>0.0</v>
      </c>
      <c r="N27" s="114">
        <v>0.0</v>
      </c>
      <c r="O27" s="115">
        <v>1.0</v>
      </c>
      <c r="P27" s="116">
        <v>1.0</v>
      </c>
      <c r="Q27" s="117"/>
      <c r="R27" s="117"/>
      <c r="S27" s="118"/>
      <c r="T27" s="90">
        <v>0.0</v>
      </c>
      <c r="U27" s="91">
        <v>5890.0</v>
      </c>
      <c r="V27" s="91">
        <v>2205.0</v>
      </c>
      <c r="W27" s="92">
        <f t="shared" si="6"/>
        <v>2.671201814</v>
      </c>
      <c r="X27" s="93">
        <f t="shared" si="7"/>
        <v>8820</v>
      </c>
      <c r="Y27" s="94">
        <f t="shared" si="8"/>
        <v>23560</v>
      </c>
      <c r="Z27" s="95"/>
      <c r="AA27" s="95"/>
      <c r="AB27" s="95"/>
      <c r="AC27" s="95"/>
      <c r="AD27" s="95"/>
    </row>
    <row r="28" outlineLevel="1">
      <c r="A28" s="78"/>
      <c r="B28" s="60">
        <v>30.0</v>
      </c>
      <c r="C28" s="119" t="s">
        <v>45</v>
      </c>
      <c r="D28" s="80"/>
      <c r="E28" s="81" t="s">
        <v>46</v>
      </c>
      <c r="F28" s="97" t="s">
        <v>38</v>
      </c>
      <c r="G28" s="83">
        <f t="shared" si="5"/>
        <v>3</v>
      </c>
      <c r="H28" s="112">
        <f>SUMIFS('Выгрузка из 1С - от 11.12.2025'!C:C, 'Выгрузка из 1С - от 11.12.2025'!A:A,C28,
'Выгрузка из 1С - от 11.12.2025'!B:B,F28)</f>
        <v>0</v>
      </c>
      <c r="I28" s="113">
        <v>0.0</v>
      </c>
      <c r="J28" s="114">
        <v>0.0</v>
      </c>
      <c r="K28" s="68">
        <v>0.0</v>
      </c>
      <c r="L28" s="114">
        <v>1.0</v>
      </c>
      <c r="M28" s="114">
        <v>1.0</v>
      </c>
      <c r="N28" s="114">
        <v>0.0</v>
      </c>
      <c r="O28" s="115">
        <v>1.0</v>
      </c>
      <c r="P28" s="116"/>
      <c r="Q28" s="117"/>
      <c r="R28" s="117"/>
      <c r="S28" s="118"/>
      <c r="T28" s="90">
        <v>0.0</v>
      </c>
      <c r="U28" s="91">
        <v>5890.0</v>
      </c>
      <c r="V28" s="91">
        <v>2205.0</v>
      </c>
      <c r="W28" s="92">
        <f t="shared" si="6"/>
        <v>2.671201814</v>
      </c>
      <c r="X28" s="93">
        <f t="shared" si="7"/>
        <v>6615</v>
      </c>
      <c r="Y28" s="94">
        <f t="shared" si="8"/>
        <v>17670</v>
      </c>
      <c r="Z28" s="95"/>
      <c r="AA28" s="95"/>
      <c r="AB28" s="95"/>
      <c r="AC28" s="95"/>
      <c r="AD28" s="95"/>
    </row>
    <row r="29" outlineLevel="1">
      <c r="A29" s="78"/>
      <c r="B29" s="60">
        <v>20.0</v>
      </c>
      <c r="C29" s="140" t="s">
        <v>45</v>
      </c>
      <c r="D29" s="98"/>
      <c r="E29" s="99" t="s">
        <v>46</v>
      </c>
      <c r="F29" s="97" t="s">
        <v>39</v>
      </c>
      <c r="G29" s="100">
        <f t="shared" si="5"/>
        <v>3</v>
      </c>
      <c r="H29" s="120">
        <f>SUMIFS('Выгрузка из 1С - от 11.12.2025'!C:C, 'Выгрузка из 1С - от 11.12.2025'!A:A,C29,
'Выгрузка из 1С - от 11.12.2025'!B:B,F29)</f>
        <v>0</v>
      </c>
      <c r="I29" s="121">
        <v>0.0</v>
      </c>
      <c r="J29" s="122">
        <v>0.0</v>
      </c>
      <c r="K29" s="86">
        <v>1.0</v>
      </c>
      <c r="L29" s="122">
        <v>1.0</v>
      </c>
      <c r="M29" s="122">
        <v>0.0</v>
      </c>
      <c r="N29" s="122">
        <v>0.0</v>
      </c>
      <c r="O29" s="123">
        <v>1.0</v>
      </c>
      <c r="P29" s="124"/>
      <c r="Q29" s="122"/>
      <c r="R29" s="122"/>
      <c r="S29" s="125"/>
      <c r="T29" s="126">
        <v>0.0</v>
      </c>
      <c r="U29" s="107">
        <v>5890.0</v>
      </c>
      <c r="V29" s="107">
        <v>2205.0</v>
      </c>
      <c r="W29" s="108">
        <f t="shared" si="6"/>
        <v>2.671201814</v>
      </c>
      <c r="X29" s="109">
        <f t="shared" si="7"/>
        <v>6615</v>
      </c>
      <c r="Y29" s="110">
        <f t="shared" si="8"/>
        <v>17670</v>
      </c>
      <c r="Z29" s="95"/>
      <c r="AA29" s="95"/>
      <c r="AB29" s="95"/>
      <c r="AC29" s="95"/>
      <c r="AD29" s="95"/>
    </row>
    <row r="30" outlineLevel="1">
      <c r="A30" s="78"/>
      <c r="B30" s="60"/>
      <c r="C30" s="111" t="s">
        <v>47</v>
      </c>
      <c r="D30" s="62"/>
      <c r="E30" s="63" t="s">
        <v>48</v>
      </c>
      <c r="F30" s="64" t="s">
        <v>34</v>
      </c>
      <c r="G30" s="65">
        <f t="shared" si="5"/>
        <v>20</v>
      </c>
      <c r="H30" s="141">
        <f>SUMIFS('Выгрузка из 1С - от 11.12.2025'!C:C, 'Выгрузка из 1С - от 11.12.2025'!A:A,C30,
'Выгрузка из 1С - от 11.12.2025'!B:B,F30)</f>
        <v>5</v>
      </c>
      <c r="I30" s="142">
        <v>5.0</v>
      </c>
      <c r="J30" s="143">
        <v>12.0</v>
      </c>
      <c r="K30" s="68">
        <v>1.0</v>
      </c>
      <c r="L30" s="143">
        <v>0.0</v>
      </c>
      <c r="M30" s="143">
        <v>0.0</v>
      </c>
      <c r="N30" s="143">
        <v>2.0</v>
      </c>
      <c r="O30" s="144">
        <v>0.0</v>
      </c>
      <c r="P30" s="131">
        <v>1.0</v>
      </c>
      <c r="Q30" s="143"/>
      <c r="R30" s="143"/>
      <c r="S30" s="145"/>
      <c r="T30" s="72">
        <v>2.0</v>
      </c>
      <c r="U30" s="74">
        <v>6490.0</v>
      </c>
      <c r="V30" s="74">
        <v>1698.0</v>
      </c>
      <c r="W30" s="75">
        <f t="shared" si="6"/>
        <v>3.822143698</v>
      </c>
      <c r="X30" s="76">
        <f t="shared" si="7"/>
        <v>33960</v>
      </c>
      <c r="Y30" s="77">
        <f t="shared" si="8"/>
        <v>129800</v>
      </c>
      <c r="Z30" s="95"/>
      <c r="AA30" s="95"/>
      <c r="AB30" s="95"/>
      <c r="AC30" s="95"/>
      <c r="AD30" s="95"/>
    </row>
    <row r="31" outlineLevel="1">
      <c r="A31" s="78"/>
      <c r="B31" s="60"/>
      <c r="C31" s="119" t="s">
        <v>47</v>
      </c>
      <c r="D31" s="80"/>
      <c r="E31" s="81" t="s">
        <v>48</v>
      </c>
      <c r="F31" s="82" t="s">
        <v>35</v>
      </c>
      <c r="G31" s="83">
        <f t="shared" si="5"/>
        <v>12</v>
      </c>
      <c r="H31" s="146">
        <f>SUMIFS('Выгрузка из 1С - от 11.12.2025'!C:C, 'Выгрузка из 1С - от 11.12.2025'!A:A,C31,
'Выгрузка из 1С - от 11.12.2025'!B:B,F31)</f>
        <v>7</v>
      </c>
      <c r="I31" s="147">
        <v>6.0</v>
      </c>
      <c r="J31" s="148">
        <v>3.0</v>
      </c>
      <c r="K31" s="86">
        <v>1.0</v>
      </c>
      <c r="L31" s="148">
        <v>0.0</v>
      </c>
      <c r="M31" s="148">
        <v>0.0</v>
      </c>
      <c r="N31" s="148">
        <v>2.0</v>
      </c>
      <c r="O31" s="149">
        <v>0.0</v>
      </c>
      <c r="P31" s="116">
        <v>1.0</v>
      </c>
      <c r="Q31" s="150"/>
      <c r="R31" s="150"/>
      <c r="S31" s="151"/>
      <c r="T31" s="90">
        <v>2.0</v>
      </c>
      <c r="U31" s="91">
        <v>6490.0</v>
      </c>
      <c r="V31" s="91">
        <v>1698.0</v>
      </c>
      <c r="W31" s="92">
        <f t="shared" si="6"/>
        <v>3.822143698</v>
      </c>
      <c r="X31" s="93">
        <f t="shared" si="7"/>
        <v>20376</v>
      </c>
      <c r="Y31" s="94">
        <f t="shared" si="8"/>
        <v>77880</v>
      </c>
      <c r="Z31" s="95"/>
      <c r="AA31" s="95"/>
      <c r="AB31" s="95"/>
      <c r="AC31" s="95"/>
      <c r="AD31" s="95"/>
    </row>
    <row r="32" outlineLevel="1">
      <c r="A32" s="78"/>
      <c r="B32" s="60"/>
      <c r="C32" s="119" t="s">
        <v>47</v>
      </c>
      <c r="D32" s="80"/>
      <c r="E32" s="81" t="s">
        <v>48</v>
      </c>
      <c r="F32" s="96" t="s">
        <v>36</v>
      </c>
      <c r="G32" s="83">
        <f t="shared" si="5"/>
        <v>7</v>
      </c>
      <c r="H32" s="146">
        <f>SUMIFS('Выгрузка из 1С - от 11.12.2025'!C:C, 'Выгрузка из 1С - от 11.12.2025'!A:A,C32,
'Выгрузка из 1С - от 11.12.2025'!B:B,F32)</f>
        <v>2</v>
      </c>
      <c r="I32" s="147">
        <v>3.0</v>
      </c>
      <c r="J32" s="148">
        <v>2.0</v>
      </c>
      <c r="K32" s="68">
        <v>0.0</v>
      </c>
      <c r="L32" s="148">
        <v>1.0</v>
      </c>
      <c r="M32" s="148">
        <v>0.0</v>
      </c>
      <c r="N32" s="148">
        <v>1.0</v>
      </c>
      <c r="O32" s="149">
        <v>0.0</v>
      </c>
      <c r="P32" s="116">
        <v>1.0</v>
      </c>
      <c r="Q32" s="150"/>
      <c r="R32" s="150"/>
      <c r="S32" s="151"/>
      <c r="T32" s="90">
        <v>1.0</v>
      </c>
      <c r="U32" s="91">
        <v>6490.0</v>
      </c>
      <c r="V32" s="91">
        <v>1698.0</v>
      </c>
      <c r="W32" s="92">
        <f t="shared" si="6"/>
        <v>3.822143698</v>
      </c>
      <c r="X32" s="93">
        <f t="shared" si="7"/>
        <v>11886</v>
      </c>
      <c r="Y32" s="94">
        <f t="shared" si="8"/>
        <v>45430</v>
      </c>
      <c r="Z32" s="95"/>
      <c r="AA32" s="95"/>
      <c r="AB32" s="95"/>
      <c r="AC32" s="95"/>
      <c r="AD32" s="95"/>
    </row>
    <row r="33" outlineLevel="1">
      <c r="A33" s="78"/>
      <c r="B33" s="60"/>
      <c r="C33" s="119" t="s">
        <v>47</v>
      </c>
      <c r="D33" s="80"/>
      <c r="E33" s="81" t="s">
        <v>48</v>
      </c>
      <c r="F33" s="82" t="s">
        <v>37</v>
      </c>
      <c r="G33" s="83">
        <f t="shared" si="5"/>
        <v>4</v>
      </c>
      <c r="H33" s="146">
        <f>SUMIFS('Выгрузка из 1С - от 11.12.2025'!C:C, 'Выгрузка из 1С - от 11.12.2025'!A:A,C33,
'Выгрузка из 1С - от 11.12.2025'!B:B,F33)</f>
        <v>0</v>
      </c>
      <c r="I33" s="147">
        <v>0.0</v>
      </c>
      <c r="J33" s="148">
        <v>3.0</v>
      </c>
      <c r="K33" s="86">
        <v>0.0</v>
      </c>
      <c r="L33" s="148">
        <v>0.0</v>
      </c>
      <c r="M33" s="148">
        <v>0.0</v>
      </c>
      <c r="N33" s="148">
        <v>1.0</v>
      </c>
      <c r="O33" s="149">
        <v>0.0</v>
      </c>
      <c r="P33" s="116">
        <v>1.0</v>
      </c>
      <c r="Q33" s="150"/>
      <c r="R33" s="150"/>
      <c r="S33" s="151"/>
      <c r="T33" s="90">
        <v>2.0</v>
      </c>
      <c r="U33" s="91">
        <v>6490.0</v>
      </c>
      <c r="V33" s="91">
        <v>1698.0</v>
      </c>
      <c r="W33" s="92">
        <f t="shared" si="6"/>
        <v>3.822143698</v>
      </c>
      <c r="X33" s="93">
        <f t="shared" si="7"/>
        <v>6792</v>
      </c>
      <c r="Y33" s="94">
        <f t="shared" si="8"/>
        <v>25960</v>
      </c>
      <c r="Z33" s="95"/>
      <c r="AA33" s="95"/>
      <c r="AB33" s="95"/>
      <c r="AC33" s="95"/>
      <c r="AD33" s="95"/>
    </row>
    <row r="34" outlineLevel="1">
      <c r="A34" s="78"/>
      <c r="B34" s="60"/>
      <c r="C34" s="119" t="s">
        <v>47</v>
      </c>
      <c r="D34" s="80"/>
      <c r="E34" s="81" t="s">
        <v>48</v>
      </c>
      <c r="F34" s="97" t="s">
        <v>38</v>
      </c>
      <c r="G34" s="83">
        <f t="shared" si="5"/>
        <v>6</v>
      </c>
      <c r="H34" s="146">
        <f>SUMIFS('Выгрузка из 1С - от 11.12.2025'!C:C, 'Выгрузка из 1С - от 11.12.2025'!A:A,C34,
'Выгрузка из 1С - от 11.12.2025'!B:B,F34)</f>
        <v>1</v>
      </c>
      <c r="I34" s="147">
        <v>1.0</v>
      </c>
      <c r="J34" s="148">
        <v>3.0</v>
      </c>
      <c r="K34" s="68">
        <v>2.0</v>
      </c>
      <c r="L34" s="148">
        <v>0.0</v>
      </c>
      <c r="M34" s="148">
        <v>0.0</v>
      </c>
      <c r="N34" s="148">
        <v>0.0</v>
      </c>
      <c r="O34" s="149">
        <v>0.0</v>
      </c>
      <c r="P34" s="116">
        <v>1.0</v>
      </c>
      <c r="Q34" s="150"/>
      <c r="R34" s="150"/>
      <c r="S34" s="151"/>
      <c r="T34" s="90">
        <v>1.0</v>
      </c>
      <c r="U34" s="91">
        <v>6490.0</v>
      </c>
      <c r="V34" s="91">
        <v>1698.0</v>
      </c>
      <c r="W34" s="92">
        <f t="shared" si="6"/>
        <v>3.822143698</v>
      </c>
      <c r="X34" s="93">
        <f t="shared" si="7"/>
        <v>10188</v>
      </c>
      <c r="Y34" s="94">
        <f t="shared" si="8"/>
        <v>38940</v>
      </c>
      <c r="Z34" s="95"/>
      <c r="AA34" s="95"/>
      <c r="AB34" s="95"/>
      <c r="AC34" s="95"/>
      <c r="AD34" s="95"/>
    </row>
    <row r="35" outlineLevel="1">
      <c r="A35" s="78"/>
      <c r="B35" s="60"/>
      <c r="C35" s="140" t="s">
        <v>47</v>
      </c>
      <c r="D35" s="98"/>
      <c r="E35" s="99" t="s">
        <v>48</v>
      </c>
      <c r="F35" s="97" t="s">
        <v>39</v>
      </c>
      <c r="G35" s="100">
        <f t="shared" si="5"/>
        <v>4</v>
      </c>
      <c r="H35" s="152">
        <f>SUMIFS('Выгрузка из 1С - от 11.12.2025'!C:C, 'Выгрузка из 1С - от 11.12.2025'!A:A,C35,
'Выгрузка из 1С - от 11.12.2025'!B:B,F35)</f>
        <v>0</v>
      </c>
      <c r="I35" s="153">
        <v>1.0</v>
      </c>
      <c r="J35" s="154">
        <v>2.0</v>
      </c>
      <c r="K35" s="86">
        <v>1.0</v>
      </c>
      <c r="L35" s="154">
        <v>0.0</v>
      </c>
      <c r="M35" s="154">
        <v>0.0</v>
      </c>
      <c r="N35" s="154">
        <v>0.0</v>
      </c>
      <c r="O35" s="155">
        <v>0.0</v>
      </c>
      <c r="P35" s="138">
        <v>1.0</v>
      </c>
      <c r="Q35" s="154"/>
      <c r="R35" s="154"/>
      <c r="S35" s="156"/>
      <c r="T35" s="106">
        <v>0.0</v>
      </c>
      <c r="U35" s="107">
        <v>6490.0</v>
      </c>
      <c r="V35" s="107">
        <v>1698.0</v>
      </c>
      <c r="W35" s="108">
        <f t="shared" si="6"/>
        <v>3.822143698</v>
      </c>
      <c r="X35" s="109">
        <f t="shared" si="7"/>
        <v>6792</v>
      </c>
      <c r="Y35" s="110">
        <f t="shared" si="8"/>
        <v>25960</v>
      </c>
      <c r="Z35" s="95"/>
      <c r="AA35" s="95"/>
      <c r="AB35" s="95"/>
      <c r="AC35" s="95"/>
      <c r="AD35" s="95"/>
    </row>
    <row r="36" outlineLevel="1">
      <c r="A36" s="78"/>
      <c r="B36" s="78"/>
      <c r="C36" s="157" t="s">
        <v>49</v>
      </c>
      <c r="D36" s="158"/>
      <c r="E36" s="159">
        <v>1.3351219913E10</v>
      </c>
      <c r="F36" s="64" t="s">
        <v>34</v>
      </c>
      <c r="G36" s="160">
        <f t="shared" si="5"/>
        <v>5</v>
      </c>
      <c r="H36" s="161">
        <f>SUMIFS('Выгрузка из 1С - от 11.12.2025'!C:C, 'Выгрузка из 1С - от 11.12.2025'!A:A,C36,
'Выгрузка из 1С - от 11.12.2025'!B:B,F36)</f>
        <v>3</v>
      </c>
      <c r="I36" s="67">
        <v>3.0</v>
      </c>
      <c r="J36" s="68">
        <v>2.0</v>
      </c>
      <c r="K36" s="68">
        <v>0.0</v>
      </c>
      <c r="L36" s="68">
        <v>0.0</v>
      </c>
      <c r="M36" s="68">
        <v>0.0</v>
      </c>
      <c r="N36" s="68">
        <v>0.0</v>
      </c>
      <c r="O36" s="69">
        <v>0.0</v>
      </c>
      <c r="P36" s="162"/>
      <c r="Q36" s="163"/>
      <c r="R36" s="163"/>
      <c r="S36" s="164"/>
      <c r="T36" s="165">
        <v>0.0</v>
      </c>
      <c r="U36" s="166">
        <v>6990.0</v>
      </c>
      <c r="V36" s="166">
        <v>2592.0</v>
      </c>
      <c r="W36" s="167">
        <f t="shared" si="6"/>
        <v>2.696759259</v>
      </c>
      <c r="X36" s="168">
        <f t="shared" si="7"/>
        <v>12960</v>
      </c>
      <c r="Y36" s="77">
        <f t="shared" si="8"/>
        <v>34950</v>
      </c>
      <c r="Z36" s="95"/>
      <c r="AA36" s="95"/>
      <c r="AB36" s="95"/>
      <c r="AC36" s="95"/>
      <c r="AD36" s="95"/>
    </row>
    <row r="37" outlineLevel="1">
      <c r="A37" s="78"/>
      <c r="B37" s="78"/>
      <c r="C37" s="169" t="s">
        <v>49</v>
      </c>
      <c r="D37" s="170"/>
      <c r="E37" s="171">
        <v>1.3351219913E10</v>
      </c>
      <c r="F37" s="82" t="s">
        <v>35</v>
      </c>
      <c r="G37" s="172">
        <f t="shared" si="5"/>
        <v>12</v>
      </c>
      <c r="H37" s="52">
        <f>SUMIFS('Выгрузка из 1С - от 11.12.2025'!C:C, 'Выгрузка из 1С - от 11.12.2025'!A:A,C37,
'Выгрузка из 1С - от 11.12.2025'!B:B,F37)</f>
        <v>10</v>
      </c>
      <c r="I37" s="85">
        <v>10.0</v>
      </c>
      <c r="J37" s="86">
        <v>2.0</v>
      </c>
      <c r="K37" s="86">
        <v>0.0</v>
      </c>
      <c r="L37" s="86">
        <v>0.0</v>
      </c>
      <c r="M37" s="86">
        <v>0.0</v>
      </c>
      <c r="N37" s="86">
        <v>0.0</v>
      </c>
      <c r="O37" s="87">
        <v>0.0</v>
      </c>
      <c r="P37" s="173"/>
      <c r="Q37" s="174"/>
      <c r="R37" s="174"/>
      <c r="S37" s="175"/>
      <c r="T37" s="176">
        <v>0.0</v>
      </c>
      <c r="U37" s="177">
        <v>6990.0</v>
      </c>
      <c r="V37" s="177">
        <v>2592.0</v>
      </c>
      <c r="W37" s="178">
        <f t="shared" si="6"/>
        <v>2.696759259</v>
      </c>
      <c r="X37" s="179">
        <f t="shared" si="7"/>
        <v>31104</v>
      </c>
      <c r="Y37" s="94">
        <f t="shared" si="8"/>
        <v>83880</v>
      </c>
      <c r="Z37" s="95"/>
      <c r="AA37" s="95"/>
      <c r="AB37" s="95"/>
      <c r="AC37" s="95"/>
      <c r="AD37" s="95"/>
    </row>
    <row r="38" outlineLevel="1">
      <c r="A38" s="78"/>
      <c r="B38" s="78"/>
      <c r="C38" s="169" t="s">
        <v>49</v>
      </c>
      <c r="D38" s="170"/>
      <c r="E38" s="171">
        <v>1.3351219913E10</v>
      </c>
      <c r="F38" s="96" t="s">
        <v>36</v>
      </c>
      <c r="G38" s="172">
        <f t="shared" si="5"/>
        <v>13</v>
      </c>
      <c r="H38" s="52">
        <f>SUMIFS('Выгрузка из 1С - от 11.12.2025'!C:C, 'Выгрузка из 1С - от 11.12.2025'!A:A,C38,
'Выгрузка из 1С - от 11.12.2025'!B:B,F38)</f>
        <v>10</v>
      </c>
      <c r="I38" s="85">
        <v>11.0</v>
      </c>
      <c r="J38" s="86">
        <v>2.0</v>
      </c>
      <c r="K38" s="68">
        <v>0.0</v>
      </c>
      <c r="L38" s="86">
        <v>0.0</v>
      </c>
      <c r="M38" s="86">
        <v>0.0</v>
      </c>
      <c r="N38" s="86">
        <v>0.0</v>
      </c>
      <c r="O38" s="87">
        <v>0.0</v>
      </c>
      <c r="P38" s="173"/>
      <c r="Q38" s="174"/>
      <c r="R38" s="174"/>
      <c r="S38" s="175"/>
      <c r="T38" s="176">
        <v>0.0</v>
      </c>
      <c r="U38" s="177">
        <v>6990.0</v>
      </c>
      <c r="V38" s="177">
        <v>2592.0</v>
      </c>
      <c r="W38" s="178">
        <f t="shared" si="6"/>
        <v>2.696759259</v>
      </c>
      <c r="X38" s="179">
        <f t="shared" si="7"/>
        <v>33696</v>
      </c>
      <c r="Y38" s="94">
        <f t="shared" si="8"/>
        <v>90870</v>
      </c>
      <c r="Z38" s="95"/>
      <c r="AA38" s="95"/>
      <c r="AB38" s="95"/>
      <c r="AC38" s="95"/>
      <c r="AD38" s="95"/>
    </row>
    <row r="39" outlineLevel="1">
      <c r="A39" s="78"/>
      <c r="B39" s="78"/>
      <c r="C39" s="169" t="s">
        <v>49</v>
      </c>
      <c r="D39" s="170"/>
      <c r="E39" s="171">
        <v>1.3351219913E10</v>
      </c>
      <c r="F39" s="82" t="s">
        <v>37</v>
      </c>
      <c r="G39" s="172">
        <f t="shared" si="5"/>
        <v>9</v>
      </c>
      <c r="H39" s="52">
        <f>SUMIFS('Выгрузка из 1С - от 11.12.2025'!C:C, 'Выгрузка из 1С - от 11.12.2025'!A:A,C39,
'Выгрузка из 1С - от 11.12.2025'!B:B,F39)</f>
        <v>5</v>
      </c>
      <c r="I39" s="85">
        <v>6.0</v>
      </c>
      <c r="J39" s="86">
        <v>3.0</v>
      </c>
      <c r="K39" s="86">
        <v>0.0</v>
      </c>
      <c r="L39" s="86">
        <v>0.0</v>
      </c>
      <c r="M39" s="86">
        <v>0.0</v>
      </c>
      <c r="N39" s="86">
        <v>0.0</v>
      </c>
      <c r="O39" s="87">
        <v>0.0</v>
      </c>
      <c r="P39" s="173"/>
      <c r="Q39" s="174"/>
      <c r="R39" s="174"/>
      <c r="S39" s="175"/>
      <c r="T39" s="176">
        <v>0.0</v>
      </c>
      <c r="U39" s="177">
        <v>6990.0</v>
      </c>
      <c r="V39" s="177">
        <v>2592.0</v>
      </c>
      <c r="W39" s="178">
        <f t="shared" si="6"/>
        <v>2.696759259</v>
      </c>
      <c r="X39" s="179">
        <f t="shared" si="7"/>
        <v>23328</v>
      </c>
      <c r="Y39" s="94">
        <f t="shared" si="8"/>
        <v>62910</v>
      </c>
      <c r="Z39" s="95"/>
      <c r="AA39" s="95"/>
      <c r="AB39" s="95"/>
      <c r="AC39" s="95"/>
      <c r="AD39" s="95"/>
    </row>
    <row r="40" outlineLevel="1">
      <c r="A40" s="78"/>
      <c r="B40" s="78"/>
      <c r="C40" s="169" t="s">
        <v>49</v>
      </c>
      <c r="D40" s="170"/>
      <c r="E40" s="171">
        <v>1.3351219913E10</v>
      </c>
      <c r="F40" s="97" t="s">
        <v>38</v>
      </c>
      <c r="G40" s="172">
        <f t="shared" si="5"/>
        <v>2</v>
      </c>
      <c r="H40" s="52">
        <f>SUMIFS('Выгрузка из 1С - от 11.12.2025'!C:C, 'Выгрузка из 1С - от 11.12.2025'!A:A,C40,
'Выгрузка из 1С - от 11.12.2025'!B:B,F40)</f>
        <v>1</v>
      </c>
      <c r="I40" s="85">
        <v>1.0</v>
      </c>
      <c r="J40" s="86">
        <v>1.0</v>
      </c>
      <c r="K40" s="68">
        <v>0.0</v>
      </c>
      <c r="L40" s="86">
        <v>0.0</v>
      </c>
      <c r="M40" s="86">
        <v>0.0</v>
      </c>
      <c r="N40" s="86">
        <v>0.0</v>
      </c>
      <c r="O40" s="87">
        <v>0.0</v>
      </c>
      <c r="P40" s="173"/>
      <c r="Q40" s="174"/>
      <c r="R40" s="174"/>
      <c r="S40" s="175"/>
      <c r="T40" s="176">
        <v>0.0</v>
      </c>
      <c r="U40" s="177">
        <v>6990.0</v>
      </c>
      <c r="V40" s="177">
        <v>2592.0</v>
      </c>
      <c r="W40" s="178">
        <f t="shared" si="6"/>
        <v>2.696759259</v>
      </c>
      <c r="X40" s="179">
        <f t="shared" si="7"/>
        <v>5184</v>
      </c>
      <c r="Y40" s="94">
        <f t="shared" si="8"/>
        <v>13980</v>
      </c>
      <c r="Z40" s="95"/>
      <c r="AA40" s="95"/>
      <c r="AB40" s="95"/>
      <c r="AC40" s="95"/>
      <c r="AD40" s="95"/>
    </row>
    <row r="41" outlineLevel="1">
      <c r="A41" s="78"/>
      <c r="B41" s="78"/>
      <c r="C41" s="180" t="s">
        <v>49</v>
      </c>
      <c r="D41" s="181"/>
      <c r="E41" s="182">
        <v>1.3351219913E10</v>
      </c>
      <c r="F41" s="97" t="s">
        <v>39</v>
      </c>
      <c r="G41" s="183">
        <f t="shared" si="5"/>
        <v>3</v>
      </c>
      <c r="H41" s="184">
        <f>SUMIFS('Выгрузка из 1С - от 11.12.2025'!C:C, 'Выгрузка из 1С - от 11.12.2025'!A:A,C41,
'Выгрузка из 1С - от 11.12.2025'!B:B,F41)</f>
        <v>2</v>
      </c>
      <c r="I41" s="101">
        <v>2.0</v>
      </c>
      <c r="J41" s="102">
        <v>1.0</v>
      </c>
      <c r="K41" s="86">
        <v>0.0</v>
      </c>
      <c r="L41" s="102">
        <v>0.0</v>
      </c>
      <c r="M41" s="102">
        <v>0.0</v>
      </c>
      <c r="N41" s="102">
        <v>0.0</v>
      </c>
      <c r="O41" s="103">
        <v>0.0</v>
      </c>
      <c r="P41" s="104"/>
      <c r="Q41" s="103"/>
      <c r="R41" s="103"/>
      <c r="S41" s="185"/>
      <c r="T41" s="186">
        <v>0.0</v>
      </c>
      <c r="U41" s="187">
        <v>6990.0</v>
      </c>
      <c r="V41" s="187">
        <v>2592.0</v>
      </c>
      <c r="W41" s="188">
        <f t="shared" si="6"/>
        <v>2.696759259</v>
      </c>
      <c r="X41" s="189">
        <f t="shared" si="7"/>
        <v>7776</v>
      </c>
      <c r="Y41" s="110">
        <f t="shared" si="8"/>
        <v>20970</v>
      </c>
      <c r="Z41" s="95"/>
      <c r="AA41" s="95"/>
      <c r="AB41" s="95"/>
      <c r="AC41" s="95"/>
      <c r="AD41" s="95"/>
    </row>
    <row r="42">
      <c r="A42" s="190"/>
      <c r="B42" s="190"/>
      <c r="C42" s="191" t="s">
        <v>50</v>
      </c>
      <c r="D42" s="190"/>
      <c r="E42" s="190"/>
      <c r="F42" s="192"/>
      <c r="G42" s="190"/>
      <c r="H42" s="190"/>
      <c r="I42" s="190"/>
      <c r="J42" s="190"/>
      <c r="K42" s="190"/>
      <c r="L42" s="190"/>
      <c r="M42" s="190"/>
      <c r="N42" s="190"/>
      <c r="O42" s="190"/>
      <c r="P42" s="190"/>
      <c r="Q42" s="190"/>
      <c r="R42" s="190"/>
      <c r="S42" s="190"/>
      <c r="T42" s="190"/>
      <c r="U42" s="190"/>
      <c r="V42" s="190"/>
      <c r="W42" s="190"/>
      <c r="X42" s="190"/>
      <c r="Y42" s="193"/>
      <c r="AA42" s="95"/>
      <c r="AB42" s="95"/>
      <c r="AC42" s="95"/>
      <c r="AD42" s="95"/>
    </row>
    <row r="43" ht="33.75" customHeight="1" outlineLevel="1">
      <c r="A43" s="47"/>
      <c r="B43" s="48">
        <f>SUM(B44:B73)</f>
        <v>920</v>
      </c>
      <c r="C43" s="194"/>
      <c r="D43" s="195"/>
      <c r="E43" s="195"/>
      <c r="F43" s="196"/>
      <c r="G43" s="197">
        <f t="shared" ref="G43:I43" si="9">SUM(G44:G73)</f>
        <v>245</v>
      </c>
      <c r="H43" s="120">
        <f t="shared" si="9"/>
        <v>96</v>
      </c>
      <c r="I43" s="121">
        <f t="shared" si="9"/>
        <v>95</v>
      </c>
      <c r="J43" s="198"/>
      <c r="K43" s="198"/>
      <c r="L43" s="198"/>
      <c r="M43" s="198"/>
      <c r="N43" s="198"/>
      <c r="O43" s="199"/>
      <c r="P43" s="200"/>
      <c r="Q43" s="198"/>
      <c r="R43" s="198"/>
      <c r="S43" s="198"/>
      <c r="T43" s="201"/>
      <c r="U43" s="202"/>
      <c r="V43" s="202"/>
      <c r="W43" s="57"/>
      <c r="X43" s="58">
        <f t="shared" ref="X43:Y43" si="10">SUM(X44:X73)</f>
        <v>456940</v>
      </c>
      <c r="Y43" s="58">
        <f t="shared" si="10"/>
        <v>1515650</v>
      </c>
      <c r="AA43" s="95"/>
      <c r="AB43" s="95"/>
      <c r="AC43" s="95"/>
      <c r="AD43" s="95"/>
    </row>
    <row r="44" ht="33.75" customHeight="1" outlineLevel="1">
      <c r="A44" s="59">
        <f>SUM(B44:B49)</f>
        <v>230</v>
      </c>
      <c r="B44" s="60">
        <v>30.0</v>
      </c>
      <c r="C44" s="111" t="s">
        <v>51</v>
      </c>
      <c r="D44" s="62"/>
      <c r="E44" s="63" t="s">
        <v>52</v>
      </c>
      <c r="F44" s="64" t="s">
        <v>34</v>
      </c>
      <c r="G44" s="65">
        <f t="shared" ref="G44:G69" si="11">SUM(I44:O44)</f>
        <v>7</v>
      </c>
      <c r="H44" s="127">
        <f>SUMIFS('Выгрузка из 1С - от 11.12.2025'!C:C, 'Выгрузка из 1С - от 11.12.2025'!A:A,C44,
'Выгрузка из 1С - от 11.12.2025'!B:B,F44)</f>
        <v>3</v>
      </c>
      <c r="I44" s="128">
        <v>3.0</v>
      </c>
      <c r="J44" s="129">
        <v>2.0</v>
      </c>
      <c r="K44" s="129">
        <v>0.0</v>
      </c>
      <c r="L44" s="129">
        <v>0.0</v>
      </c>
      <c r="M44" s="129">
        <v>0.0</v>
      </c>
      <c r="N44" s="129">
        <v>1.0</v>
      </c>
      <c r="O44" s="130">
        <v>1.0</v>
      </c>
      <c r="P44" s="131">
        <v>1.0</v>
      </c>
      <c r="Q44" s="129"/>
      <c r="R44" s="129"/>
      <c r="S44" s="132"/>
      <c r="T44" s="72">
        <v>1.0</v>
      </c>
      <c r="U44" s="74">
        <v>5690.0</v>
      </c>
      <c r="V44" s="74">
        <v>1712.0</v>
      </c>
      <c r="W44" s="75">
        <f t="shared" ref="W44:W73" si="12">U44/V44</f>
        <v>3.323598131</v>
      </c>
      <c r="X44" s="76">
        <f t="shared" ref="X44:X73" si="13">G44*V44</f>
        <v>11984</v>
      </c>
      <c r="Y44" s="77">
        <f t="shared" ref="Y44:Y73" si="14">U44*G44</f>
        <v>39830</v>
      </c>
      <c r="AA44" s="95"/>
      <c r="AB44" s="95"/>
      <c r="AC44" s="95"/>
      <c r="AD44" s="95"/>
    </row>
    <row r="45" ht="33.75" customHeight="1" outlineLevel="1">
      <c r="A45" s="60" t="s">
        <v>42</v>
      </c>
      <c r="B45" s="60">
        <v>50.0</v>
      </c>
      <c r="C45" s="119" t="s">
        <v>51</v>
      </c>
      <c r="D45" s="80"/>
      <c r="E45" s="81" t="s">
        <v>52</v>
      </c>
      <c r="F45" s="82" t="s">
        <v>35</v>
      </c>
      <c r="G45" s="83">
        <f t="shared" si="11"/>
        <v>5</v>
      </c>
      <c r="H45" s="112">
        <f>SUMIFS('Выгрузка из 1С - от 11.12.2025'!C:C, 'Выгрузка из 1С - от 11.12.2025'!A:A,C45,
'Выгрузка из 1С - от 11.12.2025'!B:B,F45)</f>
        <v>0</v>
      </c>
      <c r="I45" s="113">
        <v>0.0</v>
      </c>
      <c r="J45" s="114">
        <v>0.0</v>
      </c>
      <c r="K45" s="114">
        <v>3.0</v>
      </c>
      <c r="L45" s="114">
        <v>0.0</v>
      </c>
      <c r="M45" s="114">
        <v>1.0</v>
      </c>
      <c r="N45" s="114">
        <v>0.0</v>
      </c>
      <c r="O45" s="115">
        <v>1.0</v>
      </c>
      <c r="P45" s="116">
        <v>1.0</v>
      </c>
      <c r="Q45" s="117"/>
      <c r="R45" s="117"/>
      <c r="S45" s="118"/>
      <c r="T45" s="90">
        <v>0.0</v>
      </c>
      <c r="U45" s="91">
        <v>5690.0</v>
      </c>
      <c r="V45" s="91">
        <v>1712.0</v>
      </c>
      <c r="W45" s="92">
        <f t="shared" si="12"/>
        <v>3.323598131</v>
      </c>
      <c r="X45" s="93">
        <f t="shared" si="13"/>
        <v>8560</v>
      </c>
      <c r="Y45" s="94">
        <f t="shared" si="14"/>
        <v>28450</v>
      </c>
      <c r="AA45" s="95"/>
      <c r="AB45" s="95"/>
      <c r="AC45" s="95"/>
      <c r="AD45" s="95"/>
    </row>
    <row r="46" ht="33.75" customHeight="1" outlineLevel="1">
      <c r="A46" s="78"/>
      <c r="B46" s="60">
        <v>50.0</v>
      </c>
      <c r="C46" s="119" t="s">
        <v>51</v>
      </c>
      <c r="D46" s="80"/>
      <c r="E46" s="81" t="s">
        <v>52</v>
      </c>
      <c r="F46" s="96" t="s">
        <v>36</v>
      </c>
      <c r="G46" s="83">
        <f t="shared" si="11"/>
        <v>2</v>
      </c>
      <c r="H46" s="112">
        <f>SUMIFS('Выгрузка из 1С - от 11.12.2025'!C:C, 'Выгрузка из 1С - от 11.12.2025'!A:A,C46,
'Выгрузка из 1С - от 11.12.2025'!B:B,F46)</f>
        <v>0</v>
      </c>
      <c r="I46" s="113">
        <v>0.0</v>
      </c>
      <c r="J46" s="114">
        <v>0.0</v>
      </c>
      <c r="K46" s="114">
        <v>0.0</v>
      </c>
      <c r="L46" s="114">
        <v>0.0</v>
      </c>
      <c r="M46" s="114">
        <v>1.0</v>
      </c>
      <c r="N46" s="114">
        <v>0.0</v>
      </c>
      <c r="O46" s="115">
        <v>1.0</v>
      </c>
      <c r="P46" s="116">
        <v>1.0</v>
      </c>
      <c r="Q46" s="117"/>
      <c r="R46" s="117"/>
      <c r="S46" s="118"/>
      <c r="T46" s="90">
        <v>0.0</v>
      </c>
      <c r="U46" s="91">
        <v>5690.0</v>
      </c>
      <c r="V46" s="91">
        <v>1712.0</v>
      </c>
      <c r="W46" s="92">
        <f t="shared" si="12"/>
        <v>3.323598131</v>
      </c>
      <c r="X46" s="93">
        <f t="shared" si="13"/>
        <v>3424</v>
      </c>
      <c r="Y46" s="94">
        <f t="shared" si="14"/>
        <v>11380</v>
      </c>
      <c r="AA46" s="95"/>
      <c r="AB46" s="95"/>
      <c r="AC46" s="95"/>
      <c r="AD46" s="95"/>
    </row>
    <row r="47" ht="33.75" customHeight="1" outlineLevel="1">
      <c r="A47" s="78"/>
      <c r="B47" s="60">
        <v>50.0</v>
      </c>
      <c r="C47" s="119" t="s">
        <v>51</v>
      </c>
      <c r="D47" s="80"/>
      <c r="E47" s="81" t="s">
        <v>52</v>
      </c>
      <c r="F47" s="82" t="s">
        <v>37</v>
      </c>
      <c r="G47" s="83">
        <f t="shared" si="11"/>
        <v>5</v>
      </c>
      <c r="H47" s="112">
        <f>SUMIFS('Выгрузка из 1С - от 11.12.2025'!C:C, 'Выгрузка из 1С - от 11.12.2025'!A:A,C47,
'Выгрузка из 1С - от 11.12.2025'!B:B,F47)</f>
        <v>0</v>
      </c>
      <c r="I47" s="113">
        <v>2.0</v>
      </c>
      <c r="J47" s="114">
        <v>0.0</v>
      </c>
      <c r="K47" s="114">
        <v>2.0</v>
      </c>
      <c r="L47" s="114">
        <v>0.0</v>
      </c>
      <c r="M47" s="114">
        <v>0.0</v>
      </c>
      <c r="N47" s="114">
        <v>0.0</v>
      </c>
      <c r="O47" s="115">
        <v>1.0</v>
      </c>
      <c r="P47" s="116">
        <v>1.0</v>
      </c>
      <c r="Q47" s="117"/>
      <c r="R47" s="117"/>
      <c r="S47" s="118"/>
      <c r="T47" s="90">
        <v>0.0</v>
      </c>
      <c r="U47" s="91">
        <v>5690.0</v>
      </c>
      <c r="V47" s="91">
        <v>1712.0</v>
      </c>
      <c r="W47" s="92">
        <f t="shared" si="12"/>
        <v>3.323598131</v>
      </c>
      <c r="X47" s="93">
        <f t="shared" si="13"/>
        <v>8560</v>
      </c>
      <c r="Y47" s="94">
        <f t="shared" si="14"/>
        <v>28450</v>
      </c>
      <c r="AA47" s="95"/>
      <c r="AB47" s="95"/>
      <c r="AC47" s="95"/>
      <c r="AD47" s="95"/>
    </row>
    <row r="48" ht="33.75" customHeight="1" outlineLevel="1">
      <c r="A48" s="78"/>
      <c r="B48" s="60">
        <v>30.0</v>
      </c>
      <c r="C48" s="119" t="s">
        <v>51</v>
      </c>
      <c r="D48" s="80"/>
      <c r="E48" s="81" t="s">
        <v>52</v>
      </c>
      <c r="F48" s="97" t="s">
        <v>38</v>
      </c>
      <c r="G48" s="83">
        <f t="shared" si="11"/>
        <v>11</v>
      </c>
      <c r="H48" s="112">
        <f>SUMIFS('Выгрузка из 1С - от 11.12.2025'!C:C, 'Выгрузка из 1С - от 11.12.2025'!A:A,C48,
'Выгрузка из 1С - от 11.12.2025'!B:B,F48)</f>
        <v>5</v>
      </c>
      <c r="I48" s="113">
        <v>6.0</v>
      </c>
      <c r="J48" s="114">
        <v>3.0</v>
      </c>
      <c r="K48" s="114">
        <v>0.0</v>
      </c>
      <c r="L48" s="114">
        <v>1.0</v>
      </c>
      <c r="M48" s="114">
        <v>0.0</v>
      </c>
      <c r="N48" s="114">
        <v>0.0</v>
      </c>
      <c r="O48" s="115">
        <v>1.0</v>
      </c>
      <c r="P48" s="116">
        <v>1.0</v>
      </c>
      <c r="Q48" s="117"/>
      <c r="R48" s="117"/>
      <c r="S48" s="118"/>
      <c r="T48" s="90">
        <v>1.0</v>
      </c>
      <c r="U48" s="91">
        <v>5690.0</v>
      </c>
      <c r="V48" s="91">
        <v>1712.0</v>
      </c>
      <c r="W48" s="92">
        <f t="shared" si="12"/>
        <v>3.323598131</v>
      </c>
      <c r="X48" s="93">
        <f t="shared" si="13"/>
        <v>18832</v>
      </c>
      <c r="Y48" s="94">
        <f t="shared" si="14"/>
        <v>62590</v>
      </c>
      <c r="AA48" s="95"/>
      <c r="AB48" s="95"/>
      <c r="AC48" s="95"/>
      <c r="AD48" s="95"/>
    </row>
    <row r="49" ht="33.75" customHeight="1" outlineLevel="1">
      <c r="A49" s="78"/>
      <c r="B49" s="60">
        <v>20.0</v>
      </c>
      <c r="C49" s="140" t="s">
        <v>51</v>
      </c>
      <c r="D49" s="98"/>
      <c r="E49" s="99" t="s">
        <v>52</v>
      </c>
      <c r="F49" s="97" t="s">
        <v>39</v>
      </c>
      <c r="G49" s="100">
        <f t="shared" si="11"/>
        <v>9</v>
      </c>
      <c r="H49" s="134">
        <f>SUMIFS('Выгрузка из 1С - от 11.12.2025'!C:C, 'Выгрузка из 1С - от 11.12.2025'!A:A,C49,
'Выгрузка из 1С - от 11.12.2025'!B:B,F49)</f>
        <v>4</v>
      </c>
      <c r="I49" s="203">
        <v>3.0</v>
      </c>
      <c r="J49" s="204">
        <v>2.0</v>
      </c>
      <c r="K49" s="114">
        <v>1.0</v>
      </c>
      <c r="L49" s="204">
        <v>2.0</v>
      </c>
      <c r="M49" s="204">
        <v>0.0</v>
      </c>
      <c r="N49" s="204">
        <v>0.0</v>
      </c>
      <c r="O49" s="205">
        <v>1.0</v>
      </c>
      <c r="P49" s="138">
        <v>1.0</v>
      </c>
      <c r="Q49" s="136"/>
      <c r="R49" s="136"/>
      <c r="S49" s="139"/>
      <c r="T49" s="106">
        <v>0.0</v>
      </c>
      <c r="U49" s="107">
        <v>5690.0</v>
      </c>
      <c r="V49" s="107">
        <v>1712.0</v>
      </c>
      <c r="W49" s="108">
        <f t="shared" si="12"/>
        <v>3.323598131</v>
      </c>
      <c r="X49" s="109">
        <f t="shared" si="13"/>
        <v>15408</v>
      </c>
      <c r="Y49" s="110">
        <f t="shared" si="14"/>
        <v>51210</v>
      </c>
      <c r="AA49" s="95"/>
      <c r="AB49" s="95"/>
      <c r="AC49" s="95"/>
      <c r="AD49" s="95"/>
    </row>
    <row r="50" ht="33.75" customHeight="1" outlineLevel="1">
      <c r="A50" s="59">
        <f>SUM(B50:B55)</f>
        <v>230</v>
      </c>
      <c r="B50" s="60">
        <v>30.0</v>
      </c>
      <c r="C50" s="61" t="s">
        <v>53</v>
      </c>
      <c r="D50" s="62"/>
      <c r="E50" s="63" t="s">
        <v>54</v>
      </c>
      <c r="F50" s="64" t="s">
        <v>34</v>
      </c>
      <c r="G50" s="65">
        <f t="shared" si="11"/>
        <v>9</v>
      </c>
      <c r="H50" s="112">
        <f>SUMIFS('Выгрузка из 1С - от 11.12.2025'!C:C, 'Выгрузка из 1С - от 11.12.2025'!A:A,C50,
'Выгрузка из 1С - от 11.12.2025'!B:B,F50)</f>
        <v>6</v>
      </c>
      <c r="I50" s="113">
        <v>5.0</v>
      </c>
      <c r="J50" s="114">
        <v>3.0</v>
      </c>
      <c r="K50" s="114">
        <v>0.0</v>
      </c>
      <c r="L50" s="114">
        <v>0.0</v>
      </c>
      <c r="M50" s="114">
        <v>0.0</v>
      </c>
      <c r="N50" s="114">
        <v>0.0</v>
      </c>
      <c r="O50" s="115">
        <v>1.0</v>
      </c>
      <c r="P50" s="116"/>
      <c r="Q50" s="117"/>
      <c r="R50" s="117"/>
      <c r="S50" s="118"/>
      <c r="T50" s="90">
        <v>1.0</v>
      </c>
      <c r="U50" s="74">
        <v>5690.0</v>
      </c>
      <c r="V50" s="74">
        <v>1522.0</v>
      </c>
      <c r="W50" s="75">
        <f t="shared" si="12"/>
        <v>3.738501971</v>
      </c>
      <c r="X50" s="76">
        <f t="shared" si="13"/>
        <v>13698</v>
      </c>
      <c r="Y50" s="77">
        <f t="shared" si="14"/>
        <v>51210</v>
      </c>
      <c r="AA50" s="95"/>
      <c r="AB50" s="95"/>
      <c r="AC50" s="95"/>
      <c r="AD50" s="95"/>
    </row>
    <row r="51" ht="33.75" customHeight="1" outlineLevel="1">
      <c r="A51" s="60" t="s">
        <v>42</v>
      </c>
      <c r="B51" s="60">
        <v>50.0</v>
      </c>
      <c r="C51" s="61" t="s">
        <v>53</v>
      </c>
      <c r="D51" s="80"/>
      <c r="E51" s="81" t="s">
        <v>54</v>
      </c>
      <c r="F51" s="82" t="s">
        <v>35</v>
      </c>
      <c r="G51" s="83">
        <f t="shared" si="11"/>
        <v>8</v>
      </c>
      <c r="H51" s="112">
        <f>SUMIFS('Выгрузка из 1С - от 11.12.2025'!C:C, 'Выгрузка из 1С - от 11.12.2025'!A:A,C51,
'Выгрузка из 1С - от 11.12.2025'!B:B,F51)</f>
        <v>1</v>
      </c>
      <c r="I51" s="113">
        <v>1.0</v>
      </c>
      <c r="J51" s="114">
        <v>2.0</v>
      </c>
      <c r="K51" s="114">
        <v>3.0</v>
      </c>
      <c r="L51" s="114">
        <v>1.0</v>
      </c>
      <c r="M51" s="114">
        <v>1.0</v>
      </c>
      <c r="N51" s="114">
        <v>0.0</v>
      </c>
      <c r="O51" s="115">
        <v>0.0</v>
      </c>
      <c r="P51" s="116"/>
      <c r="Q51" s="117"/>
      <c r="R51" s="117"/>
      <c r="S51" s="118"/>
      <c r="T51" s="90">
        <v>0.0</v>
      </c>
      <c r="U51" s="91">
        <v>5690.0</v>
      </c>
      <c r="V51" s="91">
        <v>1522.0</v>
      </c>
      <c r="W51" s="92">
        <f t="shared" si="12"/>
        <v>3.738501971</v>
      </c>
      <c r="X51" s="93">
        <f t="shared" si="13"/>
        <v>12176</v>
      </c>
      <c r="Y51" s="94">
        <f t="shared" si="14"/>
        <v>45520</v>
      </c>
      <c r="AA51" s="95"/>
      <c r="AB51" s="95"/>
      <c r="AC51" s="95"/>
      <c r="AD51" s="95"/>
    </row>
    <row r="52" ht="33.75" customHeight="1" outlineLevel="1">
      <c r="A52" s="78"/>
      <c r="B52" s="60">
        <v>50.0</v>
      </c>
      <c r="C52" s="61" t="s">
        <v>53</v>
      </c>
      <c r="D52" s="80"/>
      <c r="E52" s="81" t="s">
        <v>54</v>
      </c>
      <c r="F52" s="96" t="s">
        <v>36</v>
      </c>
      <c r="G52" s="83">
        <f t="shared" si="11"/>
        <v>4</v>
      </c>
      <c r="H52" s="112">
        <f>SUMIFS('Выгрузка из 1С - от 11.12.2025'!C:C, 'Выгрузка из 1С - от 11.12.2025'!A:A,C52,
'Выгрузка из 1С - от 11.12.2025'!B:B,F52)</f>
        <v>0</v>
      </c>
      <c r="I52" s="113">
        <v>0.0</v>
      </c>
      <c r="J52" s="114">
        <v>0.0</v>
      </c>
      <c r="K52" s="114">
        <v>2.0</v>
      </c>
      <c r="L52" s="114">
        <v>0.0</v>
      </c>
      <c r="M52" s="114">
        <v>1.0</v>
      </c>
      <c r="N52" s="114">
        <v>0.0</v>
      </c>
      <c r="O52" s="115">
        <v>1.0</v>
      </c>
      <c r="P52" s="116"/>
      <c r="Q52" s="117"/>
      <c r="R52" s="117"/>
      <c r="S52" s="118"/>
      <c r="T52" s="90">
        <v>0.0</v>
      </c>
      <c r="U52" s="91">
        <v>5690.0</v>
      </c>
      <c r="V52" s="91">
        <v>1522.0</v>
      </c>
      <c r="W52" s="92">
        <f t="shared" si="12"/>
        <v>3.738501971</v>
      </c>
      <c r="X52" s="93">
        <f t="shared" si="13"/>
        <v>6088</v>
      </c>
      <c r="Y52" s="94">
        <f t="shared" si="14"/>
        <v>22760</v>
      </c>
      <c r="AA52" s="95"/>
      <c r="AB52" s="95"/>
      <c r="AC52" s="95"/>
      <c r="AD52" s="95"/>
    </row>
    <row r="53" ht="33.75" customHeight="1" outlineLevel="1">
      <c r="A53" s="78"/>
      <c r="B53" s="60">
        <v>50.0</v>
      </c>
      <c r="C53" s="61" t="s">
        <v>53</v>
      </c>
      <c r="D53" s="80"/>
      <c r="E53" s="81" t="s">
        <v>54</v>
      </c>
      <c r="F53" s="82" t="s">
        <v>37</v>
      </c>
      <c r="G53" s="83">
        <f t="shared" si="11"/>
        <v>7</v>
      </c>
      <c r="H53" s="112">
        <f>SUMIFS('Выгрузка из 1С - от 11.12.2025'!C:C, 'Выгрузка из 1С - от 11.12.2025'!A:A,C53,
'Выгрузка из 1С - от 11.12.2025'!B:B,F53)</f>
        <v>1</v>
      </c>
      <c r="I53" s="113">
        <v>0.0</v>
      </c>
      <c r="J53" s="114">
        <v>0.0</v>
      </c>
      <c r="K53" s="114">
        <v>4.0</v>
      </c>
      <c r="L53" s="114">
        <v>1.0</v>
      </c>
      <c r="M53" s="114">
        <v>1.0</v>
      </c>
      <c r="N53" s="114">
        <v>0.0</v>
      </c>
      <c r="O53" s="115">
        <v>1.0</v>
      </c>
      <c r="P53" s="116"/>
      <c r="Q53" s="117"/>
      <c r="R53" s="117"/>
      <c r="S53" s="118"/>
      <c r="T53" s="90">
        <v>0.0</v>
      </c>
      <c r="U53" s="91">
        <v>5690.0</v>
      </c>
      <c r="V53" s="91">
        <v>1522.0</v>
      </c>
      <c r="W53" s="92">
        <f t="shared" si="12"/>
        <v>3.738501971</v>
      </c>
      <c r="X53" s="93">
        <f t="shared" si="13"/>
        <v>10654</v>
      </c>
      <c r="Y53" s="94">
        <f t="shared" si="14"/>
        <v>39830</v>
      </c>
      <c r="AA53" s="95"/>
      <c r="AB53" s="95"/>
      <c r="AC53" s="95"/>
      <c r="AD53" s="95"/>
    </row>
    <row r="54" ht="33.75" customHeight="1" outlineLevel="1">
      <c r="A54" s="78"/>
      <c r="B54" s="60">
        <v>30.0</v>
      </c>
      <c r="C54" s="61" t="s">
        <v>53</v>
      </c>
      <c r="D54" s="80"/>
      <c r="E54" s="81" t="s">
        <v>54</v>
      </c>
      <c r="F54" s="97" t="s">
        <v>38</v>
      </c>
      <c r="G54" s="83">
        <f t="shared" si="11"/>
        <v>20</v>
      </c>
      <c r="H54" s="112">
        <f>SUMIFS('Выгрузка из 1С - от 11.12.2025'!C:C, 'Выгрузка из 1С - от 11.12.2025'!A:A,C54,
'Выгрузка из 1С - от 11.12.2025'!B:B,F54)</f>
        <v>10</v>
      </c>
      <c r="I54" s="113">
        <v>12.0</v>
      </c>
      <c r="J54" s="114">
        <v>3.0</v>
      </c>
      <c r="K54" s="114">
        <v>1.0</v>
      </c>
      <c r="L54" s="114">
        <v>2.0</v>
      </c>
      <c r="M54" s="114">
        <v>1.0</v>
      </c>
      <c r="N54" s="114">
        <v>0.0</v>
      </c>
      <c r="O54" s="115">
        <v>1.0</v>
      </c>
      <c r="P54" s="116"/>
      <c r="Q54" s="117"/>
      <c r="R54" s="117"/>
      <c r="S54" s="118"/>
      <c r="T54" s="90">
        <v>1.0</v>
      </c>
      <c r="U54" s="91">
        <v>5690.0</v>
      </c>
      <c r="V54" s="91">
        <v>1522.0</v>
      </c>
      <c r="W54" s="92">
        <f t="shared" si="12"/>
        <v>3.738501971</v>
      </c>
      <c r="X54" s="93">
        <f t="shared" si="13"/>
        <v>30440</v>
      </c>
      <c r="Y54" s="94">
        <f t="shared" si="14"/>
        <v>113800</v>
      </c>
      <c r="AA54" s="95"/>
      <c r="AB54" s="95"/>
      <c r="AC54" s="95"/>
      <c r="AD54" s="95"/>
    </row>
    <row r="55" ht="33.75" customHeight="1" outlineLevel="1">
      <c r="A55" s="78"/>
      <c r="B55" s="60">
        <v>20.0</v>
      </c>
      <c r="C55" s="61" t="s">
        <v>53</v>
      </c>
      <c r="D55" s="98"/>
      <c r="E55" s="99" t="s">
        <v>54</v>
      </c>
      <c r="F55" s="97" t="s">
        <v>39</v>
      </c>
      <c r="G55" s="100">
        <f t="shared" si="11"/>
        <v>6</v>
      </c>
      <c r="H55" s="120">
        <f>SUMIFS('Выгрузка из 1С - от 11.12.2025'!C:C, 'Выгрузка из 1С - от 11.12.2025'!A:A,C55,
'Выгрузка из 1С - от 11.12.2025'!B:B,F55)</f>
        <v>2</v>
      </c>
      <c r="I55" s="206">
        <v>1.0</v>
      </c>
      <c r="J55" s="207">
        <v>1.0</v>
      </c>
      <c r="K55" s="114">
        <v>1.0</v>
      </c>
      <c r="L55" s="207">
        <v>2.0</v>
      </c>
      <c r="M55" s="207">
        <v>0.0</v>
      </c>
      <c r="N55" s="207">
        <v>0.0</v>
      </c>
      <c r="O55" s="208">
        <v>1.0</v>
      </c>
      <c r="P55" s="124"/>
      <c r="Q55" s="122"/>
      <c r="R55" s="122"/>
      <c r="S55" s="125"/>
      <c r="T55" s="126">
        <v>1.0</v>
      </c>
      <c r="U55" s="107">
        <v>5690.0</v>
      </c>
      <c r="V55" s="107">
        <v>1522.0</v>
      </c>
      <c r="W55" s="108">
        <f t="shared" si="12"/>
        <v>3.738501971</v>
      </c>
      <c r="X55" s="109">
        <f t="shared" si="13"/>
        <v>9132</v>
      </c>
      <c r="Y55" s="110">
        <f t="shared" si="14"/>
        <v>34140</v>
      </c>
      <c r="AA55" s="95"/>
      <c r="AB55" s="95"/>
      <c r="AC55" s="95"/>
      <c r="AD55" s="95"/>
    </row>
    <row r="56" ht="33.75" customHeight="1" outlineLevel="1">
      <c r="A56" s="59">
        <f>SUM(B56:B61)</f>
        <v>230</v>
      </c>
      <c r="B56" s="60">
        <v>30.0</v>
      </c>
      <c r="C56" s="111" t="s">
        <v>55</v>
      </c>
      <c r="D56" s="62"/>
      <c r="E56" s="63" t="s">
        <v>56</v>
      </c>
      <c r="F56" s="64" t="s">
        <v>34</v>
      </c>
      <c r="G56" s="65">
        <f t="shared" si="11"/>
        <v>15</v>
      </c>
      <c r="H56" s="127">
        <f>SUMIFS('Выгрузка из 1С - от 11.12.2025'!C:C, 'Выгрузка из 1С - от 11.12.2025'!A:A,C56,
'Выгрузка из 1С - от 11.12.2025'!B:B,F56)</f>
        <v>5</v>
      </c>
      <c r="I56" s="128">
        <v>5.0</v>
      </c>
      <c r="J56" s="129">
        <v>2.0</v>
      </c>
      <c r="K56" s="114">
        <v>1.0</v>
      </c>
      <c r="L56" s="129">
        <v>1.0</v>
      </c>
      <c r="M56" s="129">
        <v>0.0</v>
      </c>
      <c r="N56" s="129">
        <v>6.0</v>
      </c>
      <c r="O56" s="69">
        <v>0.0</v>
      </c>
      <c r="P56" s="131">
        <v>1.0</v>
      </c>
      <c r="Q56" s="68"/>
      <c r="R56" s="68"/>
      <c r="S56" s="71"/>
      <c r="T56" s="72">
        <v>6.0</v>
      </c>
      <c r="U56" s="74">
        <v>6490.0</v>
      </c>
      <c r="V56" s="74">
        <v>2012.0</v>
      </c>
      <c r="W56" s="75">
        <f t="shared" si="12"/>
        <v>3.225646123</v>
      </c>
      <c r="X56" s="76">
        <f t="shared" si="13"/>
        <v>30180</v>
      </c>
      <c r="Y56" s="77">
        <f t="shared" si="14"/>
        <v>97350</v>
      </c>
      <c r="AA56" s="95"/>
      <c r="AB56" s="95"/>
      <c r="AC56" s="95"/>
      <c r="AD56" s="95"/>
    </row>
    <row r="57" ht="33.75" customHeight="1" outlineLevel="1">
      <c r="A57" s="60" t="s">
        <v>42</v>
      </c>
      <c r="B57" s="60">
        <v>50.0</v>
      </c>
      <c r="C57" s="119" t="s">
        <v>55</v>
      </c>
      <c r="D57" s="80"/>
      <c r="E57" s="81" t="s">
        <v>56</v>
      </c>
      <c r="F57" s="82" t="s">
        <v>35</v>
      </c>
      <c r="G57" s="83">
        <f t="shared" si="11"/>
        <v>10</v>
      </c>
      <c r="H57" s="112">
        <f>SUMIFS('Выгрузка из 1С - от 11.12.2025'!C:C, 'Выгрузка из 1С - от 11.12.2025'!A:A,C57,
'Выгрузка из 1С - от 11.12.2025'!B:B,F57)</f>
        <v>0</v>
      </c>
      <c r="I57" s="113">
        <v>6.0</v>
      </c>
      <c r="J57" s="114">
        <v>3.0</v>
      </c>
      <c r="K57" s="114">
        <v>1.0</v>
      </c>
      <c r="L57" s="114">
        <v>0.0</v>
      </c>
      <c r="M57" s="114">
        <v>0.0</v>
      </c>
      <c r="N57" s="114">
        <v>0.0</v>
      </c>
      <c r="O57" s="115">
        <v>0.0</v>
      </c>
      <c r="P57" s="116">
        <v>1.0</v>
      </c>
      <c r="Q57" s="117"/>
      <c r="R57" s="117"/>
      <c r="S57" s="118"/>
      <c r="T57" s="90">
        <v>1.0</v>
      </c>
      <c r="U57" s="91">
        <v>6490.0</v>
      </c>
      <c r="V57" s="91">
        <v>2012.0</v>
      </c>
      <c r="W57" s="92">
        <f t="shared" si="12"/>
        <v>3.225646123</v>
      </c>
      <c r="X57" s="93">
        <f t="shared" si="13"/>
        <v>20120</v>
      </c>
      <c r="Y57" s="94">
        <f t="shared" si="14"/>
        <v>64900</v>
      </c>
      <c r="AA57" s="95"/>
      <c r="AB57" s="95"/>
      <c r="AC57" s="95"/>
      <c r="AD57" s="95"/>
    </row>
    <row r="58" ht="33.75" customHeight="1" outlineLevel="1">
      <c r="A58" s="78"/>
      <c r="B58" s="60">
        <v>50.0</v>
      </c>
      <c r="C58" s="119" t="s">
        <v>55</v>
      </c>
      <c r="D58" s="80"/>
      <c r="E58" s="81" t="s">
        <v>56</v>
      </c>
      <c r="F58" s="96" t="s">
        <v>36</v>
      </c>
      <c r="G58" s="83">
        <f t="shared" si="11"/>
        <v>4</v>
      </c>
      <c r="H58" s="112">
        <f>SUMIFS('Выгрузка из 1С - от 11.12.2025'!C:C, 'Выгрузка из 1С - от 11.12.2025'!A:A,C58,
'Выгрузка из 1С - от 11.12.2025'!B:B,F58)</f>
        <v>0</v>
      </c>
      <c r="I58" s="113">
        <v>0.0</v>
      </c>
      <c r="J58" s="114">
        <v>0.0</v>
      </c>
      <c r="K58" s="114">
        <v>2.0</v>
      </c>
      <c r="L58" s="114">
        <v>1.0</v>
      </c>
      <c r="M58" s="114">
        <v>0.0</v>
      </c>
      <c r="N58" s="114">
        <v>1.0</v>
      </c>
      <c r="O58" s="115">
        <v>0.0</v>
      </c>
      <c r="P58" s="116">
        <v>1.0</v>
      </c>
      <c r="Q58" s="117"/>
      <c r="R58" s="117"/>
      <c r="S58" s="118"/>
      <c r="T58" s="90">
        <v>1.0</v>
      </c>
      <c r="U58" s="91">
        <v>6490.0</v>
      </c>
      <c r="V58" s="91">
        <v>2012.0</v>
      </c>
      <c r="W58" s="92">
        <f t="shared" si="12"/>
        <v>3.225646123</v>
      </c>
      <c r="X58" s="93">
        <f t="shared" si="13"/>
        <v>8048</v>
      </c>
      <c r="Y58" s="94">
        <f t="shared" si="14"/>
        <v>25960</v>
      </c>
      <c r="AA58" s="95"/>
      <c r="AB58" s="95"/>
      <c r="AC58" s="95"/>
      <c r="AD58" s="95"/>
    </row>
    <row r="59" ht="33.75" customHeight="1" outlineLevel="1">
      <c r="A59" s="78"/>
      <c r="B59" s="60">
        <v>50.0</v>
      </c>
      <c r="C59" s="119" t="s">
        <v>55</v>
      </c>
      <c r="D59" s="80"/>
      <c r="E59" s="81" t="s">
        <v>56</v>
      </c>
      <c r="F59" s="82" t="s">
        <v>37</v>
      </c>
      <c r="G59" s="83">
        <f t="shared" si="11"/>
        <v>5</v>
      </c>
      <c r="H59" s="112">
        <f>SUMIFS('Выгрузка из 1С - от 11.12.2025'!C:C, 'Выгрузка из 1С - от 11.12.2025'!A:A,C59,
'Выгрузка из 1С - от 11.12.2025'!B:B,F59)</f>
        <v>0</v>
      </c>
      <c r="I59" s="113">
        <v>0.0</v>
      </c>
      <c r="J59" s="114">
        <v>2.0</v>
      </c>
      <c r="K59" s="114">
        <v>0.0</v>
      </c>
      <c r="L59" s="114">
        <v>1.0</v>
      </c>
      <c r="M59" s="114">
        <v>0.0</v>
      </c>
      <c r="N59" s="114">
        <v>2.0</v>
      </c>
      <c r="O59" s="115">
        <v>0.0</v>
      </c>
      <c r="P59" s="116">
        <v>1.0</v>
      </c>
      <c r="Q59" s="117"/>
      <c r="R59" s="117"/>
      <c r="S59" s="118"/>
      <c r="T59" s="90">
        <v>2.0</v>
      </c>
      <c r="U59" s="91">
        <v>6490.0</v>
      </c>
      <c r="V59" s="91">
        <v>2012.0</v>
      </c>
      <c r="W59" s="92">
        <f t="shared" si="12"/>
        <v>3.225646123</v>
      </c>
      <c r="X59" s="93">
        <f t="shared" si="13"/>
        <v>10060</v>
      </c>
      <c r="Y59" s="94">
        <f t="shared" si="14"/>
        <v>32450</v>
      </c>
      <c r="AA59" s="95"/>
      <c r="AB59" s="95"/>
      <c r="AC59" s="95"/>
      <c r="AD59" s="95"/>
    </row>
    <row r="60" ht="33.75" customHeight="1" outlineLevel="1">
      <c r="A60" s="78"/>
      <c r="B60" s="60">
        <v>30.0</v>
      </c>
      <c r="C60" s="119" t="s">
        <v>55</v>
      </c>
      <c r="D60" s="80"/>
      <c r="E60" s="81" t="s">
        <v>56</v>
      </c>
      <c r="F60" s="97" t="s">
        <v>38</v>
      </c>
      <c r="G60" s="83">
        <f t="shared" si="11"/>
        <v>7</v>
      </c>
      <c r="H60" s="112">
        <f>SUMIFS('Выгрузка из 1С - от 11.12.2025'!C:C, 'Выгрузка из 1С - от 11.12.2025'!A:A,C60,
'Выгрузка из 1С - от 11.12.2025'!B:B,F60)</f>
        <v>0</v>
      </c>
      <c r="I60" s="113">
        <v>0.0</v>
      </c>
      <c r="J60" s="114">
        <v>2.0</v>
      </c>
      <c r="K60" s="114">
        <v>1.0</v>
      </c>
      <c r="L60" s="114">
        <v>1.0</v>
      </c>
      <c r="M60" s="114">
        <v>0.0</v>
      </c>
      <c r="N60" s="114">
        <v>3.0</v>
      </c>
      <c r="O60" s="115">
        <v>0.0</v>
      </c>
      <c r="P60" s="116">
        <v>1.0</v>
      </c>
      <c r="Q60" s="117"/>
      <c r="R60" s="117"/>
      <c r="S60" s="118"/>
      <c r="T60" s="90">
        <v>3.0</v>
      </c>
      <c r="U60" s="91">
        <v>6490.0</v>
      </c>
      <c r="V60" s="91">
        <v>2012.0</v>
      </c>
      <c r="W60" s="92">
        <f t="shared" si="12"/>
        <v>3.225646123</v>
      </c>
      <c r="X60" s="93">
        <f t="shared" si="13"/>
        <v>14084</v>
      </c>
      <c r="Y60" s="94">
        <f t="shared" si="14"/>
        <v>45430</v>
      </c>
      <c r="AA60" s="95"/>
      <c r="AB60" s="95"/>
      <c r="AC60" s="95"/>
      <c r="AD60" s="95"/>
    </row>
    <row r="61" ht="33.75" customHeight="1" outlineLevel="1">
      <c r="A61" s="78"/>
      <c r="B61" s="60">
        <v>20.0</v>
      </c>
      <c r="C61" s="140" t="s">
        <v>55</v>
      </c>
      <c r="D61" s="98"/>
      <c r="E61" s="99" t="s">
        <v>56</v>
      </c>
      <c r="F61" s="97" t="s">
        <v>39</v>
      </c>
      <c r="G61" s="100">
        <f t="shared" si="11"/>
        <v>3</v>
      </c>
      <c r="H61" s="134">
        <f>SUMIFS('Выгрузка из 1С - от 11.12.2025'!C:C, 'Выгрузка из 1С - от 11.12.2025'!A:A,C61,
'Выгрузка из 1С - от 11.12.2025'!B:B,F61)</f>
        <v>0</v>
      </c>
      <c r="I61" s="135">
        <v>0.0</v>
      </c>
      <c r="J61" s="204">
        <v>1.0</v>
      </c>
      <c r="K61" s="114">
        <v>1.0</v>
      </c>
      <c r="L61" s="204">
        <v>0.0</v>
      </c>
      <c r="M61" s="136">
        <v>0.0</v>
      </c>
      <c r="N61" s="136">
        <v>1.0</v>
      </c>
      <c r="O61" s="137">
        <v>0.0</v>
      </c>
      <c r="P61" s="138">
        <v>1.0</v>
      </c>
      <c r="Q61" s="136"/>
      <c r="R61" s="136"/>
      <c r="S61" s="139"/>
      <c r="T61" s="106">
        <v>1.0</v>
      </c>
      <c r="U61" s="107">
        <v>6490.0</v>
      </c>
      <c r="V61" s="107">
        <v>2012.0</v>
      </c>
      <c r="W61" s="108">
        <f t="shared" si="12"/>
        <v>3.225646123</v>
      </c>
      <c r="X61" s="109">
        <f t="shared" si="13"/>
        <v>6036</v>
      </c>
      <c r="Y61" s="110">
        <f t="shared" si="14"/>
        <v>19470</v>
      </c>
      <c r="AA61" s="95"/>
      <c r="AB61" s="95"/>
      <c r="AC61" s="95"/>
      <c r="AD61" s="95"/>
    </row>
    <row r="62" ht="33.75" customHeight="1" outlineLevel="1">
      <c r="A62" s="59">
        <f>SUM(B62:B67)</f>
        <v>230</v>
      </c>
      <c r="B62" s="60">
        <v>30.0</v>
      </c>
      <c r="C62" s="61" t="s">
        <v>57</v>
      </c>
      <c r="D62" s="62"/>
      <c r="E62" s="63" t="s">
        <v>58</v>
      </c>
      <c r="F62" s="64" t="s">
        <v>34</v>
      </c>
      <c r="G62" s="65">
        <f t="shared" si="11"/>
        <v>11</v>
      </c>
      <c r="H62" s="112">
        <f>SUMIFS('Выгрузка из 1С - от 11.12.2025'!C:C, 'Выгрузка из 1С - от 11.12.2025'!A:A,C62,
'Выгрузка из 1С - от 11.12.2025'!B:B,F62)</f>
        <v>6</v>
      </c>
      <c r="I62" s="113">
        <v>3.0</v>
      </c>
      <c r="J62" s="114">
        <v>4.0</v>
      </c>
      <c r="K62" s="114">
        <v>1.0</v>
      </c>
      <c r="L62" s="114">
        <v>2.0</v>
      </c>
      <c r="M62" s="114">
        <v>0.0</v>
      </c>
      <c r="N62" s="114">
        <v>1.0</v>
      </c>
      <c r="O62" s="115">
        <v>0.0</v>
      </c>
      <c r="P62" s="116">
        <v>1.0</v>
      </c>
      <c r="Q62" s="117"/>
      <c r="R62" s="117"/>
      <c r="S62" s="118"/>
      <c r="T62" s="90">
        <v>0.0</v>
      </c>
      <c r="U62" s="74">
        <v>6490.0</v>
      </c>
      <c r="V62" s="74">
        <v>1779.0</v>
      </c>
      <c r="W62" s="75">
        <f t="shared" si="12"/>
        <v>3.64811692</v>
      </c>
      <c r="X62" s="76">
        <f t="shared" si="13"/>
        <v>19569</v>
      </c>
      <c r="Y62" s="77">
        <f t="shared" si="14"/>
        <v>71390</v>
      </c>
      <c r="AA62" s="95"/>
      <c r="AB62" s="95"/>
      <c r="AC62" s="95"/>
      <c r="AD62" s="95"/>
    </row>
    <row r="63" ht="33.75" customHeight="1" outlineLevel="1">
      <c r="A63" s="60" t="s">
        <v>42</v>
      </c>
      <c r="B63" s="60">
        <v>50.0</v>
      </c>
      <c r="C63" s="79" t="s">
        <v>57</v>
      </c>
      <c r="D63" s="80"/>
      <c r="E63" s="81" t="s">
        <v>58</v>
      </c>
      <c r="F63" s="82" t="s">
        <v>35</v>
      </c>
      <c r="G63" s="83">
        <f t="shared" si="11"/>
        <v>11</v>
      </c>
      <c r="H63" s="112">
        <f>SUMIFS('Выгрузка из 1С - от 11.12.2025'!C:C, 'Выгрузка из 1С - от 11.12.2025'!A:A,C63,
'Выгрузка из 1С - от 11.12.2025'!B:B,F63)</f>
        <v>6</v>
      </c>
      <c r="I63" s="113">
        <v>5.0</v>
      </c>
      <c r="J63" s="114">
        <v>4.0</v>
      </c>
      <c r="K63" s="114">
        <v>1.0</v>
      </c>
      <c r="L63" s="114">
        <v>1.0</v>
      </c>
      <c r="M63" s="114">
        <v>0.0</v>
      </c>
      <c r="N63" s="114">
        <v>0.0</v>
      </c>
      <c r="O63" s="115">
        <v>0.0</v>
      </c>
      <c r="P63" s="116">
        <v>1.0</v>
      </c>
      <c r="Q63" s="117"/>
      <c r="R63" s="117"/>
      <c r="S63" s="118"/>
      <c r="T63" s="90">
        <v>0.0</v>
      </c>
      <c r="U63" s="91">
        <v>6490.0</v>
      </c>
      <c r="V63" s="91">
        <v>1779.0</v>
      </c>
      <c r="W63" s="92">
        <f t="shared" si="12"/>
        <v>3.64811692</v>
      </c>
      <c r="X63" s="93">
        <f t="shared" si="13"/>
        <v>19569</v>
      </c>
      <c r="Y63" s="94">
        <f t="shared" si="14"/>
        <v>71390</v>
      </c>
      <c r="AA63" s="95"/>
      <c r="AB63" s="95"/>
      <c r="AC63" s="95"/>
      <c r="AD63" s="95"/>
    </row>
    <row r="64" ht="33.75" customHeight="1" outlineLevel="1">
      <c r="A64" s="78"/>
      <c r="B64" s="60">
        <v>50.0</v>
      </c>
      <c r="C64" s="79" t="s">
        <v>57</v>
      </c>
      <c r="D64" s="80"/>
      <c r="E64" s="81" t="s">
        <v>58</v>
      </c>
      <c r="F64" s="96" t="s">
        <v>36</v>
      </c>
      <c r="G64" s="83">
        <f t="shared" si="11"/>
        <v>6</v>
      </c>
      <c r="H64" s="112">
        <f>SUMIFS('Выгрузка из 1С - от 11.12.2025'!C:C, 'Выгрузка из 1С - от 11.12.2025'!A:A,C64,
'Выгрузка из 1С - от 11.12.2025'!B:B,F64)</f>
        <v>2</v>
      </c>
      <c r="I64" s="113">
        <v>0.0</v>
      </c>
      <c r="J64" s="114">
        <v>3.0</v>
      </c>
      <c r="K64" s="114">
        <v>1.0</v>
      </c>
      <c r="L64" s="114">
        <v>2.0</v>
      </c>
      <c r="M64" s="114">
        <v>0.0</v>
      </c>
      <c r="N64" s="114">
        <v>0.0</v>
      </c>
      <c r="O64" s="115">
        <v>0.0</v>
      </c>
      <c r="P64" s="116">
        <v>1.0</v>
      </c>
      <c r="Q64" s="117"/>
      <c r="R64" s="117"/>
      <c r="S64" s="118"/>
      <c r="T64" s="90">
        <v>0.0</v>
      </c>
      <c r="U64" s="91">
        <v>6490.0</v>
      </c>
      <c r="V64" s="91">
        <v>1779.0</v>
      </c>
      <c r="W64" s="92">
        <f t="shared" si="12"/>
        <v>3.64811692</v>
      </c>
      <c r="X64" s="93">
        <f t="shared" si="13"/>
        <v>10674</v>
      </c>
      <c r="Y64" s="94">
        <f t="shared" si="14"/>
        <v>38940</v>
      </c>
      <c r="AA64" s="95"/>
      <c r="AB64" s="95"/>
      <c r="AC64" s="95"/>
      <c r="AD64" s="95"/>
    </row>
    <row r="65" ht="33.75" customHeight="1" outlineLevel="1">
      <c r="A65" s="78"/>
      <c r="B65" s="60">
        <v>50.0</v>
      </c>
      <c r="C65" s="79" t="s">
        <v>57</v>
      </c>
      <c r="D65" s="80"/>
      <c r="E65" s="81" t="s">
        <v>58</v>
      </c>
      <c r="F65" s="82" t="s">
        <v>37</v>
      </c>
      <c r="G65" s="83">
        <f t="shared" si="11"/>
        <v>14</v>
      </c>
      <c r="H65" s="112">
        <f>SUMIFS('Выгрузка из 1С - от 11.12.2025'!C:C, 'Выгрузка из 1С - от 11.12.2025'!A:A,C65,
'Выгрузка из 1С - от 11.12.2025'!B:B,F65)</f>
        <v>7</v>
      </c>
      <c r="I65" s="113">
        <v>6.0</v>
      </c>
      <c r="J65" s="114">
        <v>4.0</v>
      </c>
      <c r="K65" s="114">
        <v>1.0</v>
      </c>
      <c r="L65" s="114">
        <v>3.0</v>
      </c>
      <c r="M65" s="114">
        <v>0.0</v>
      </c>
      <c r="N65" s="114">
        <v>0.0</v>
      </c>
      <c r="O65" s="115">
        <v>0.0</v>
      </c>
      <c r="P65" s="116">
        <v>1.0</v>
      </c>
      <c r="Q65" s="117"/>
      <c r="R65" s="117"/>
      <c r="S65" s="118"/>
      <c r="T65" s="90">
        <v>0.0</v>
      </c>
      <c r="U65" s="91">
        <v>6490.0</v>
      </c>
      <c r="V65" s="91">
        <v>1779.0</v>
      </c>
      <c r="W65" s="92">
        <f t="shared" si="12"/>
        <v>3.64811692</v>
      </c>
      <c r="X65" s="93">
        <f t="shared" si="13"/>
        <v>24906</v>
      </c>
      <c r="Y65" s="94">
        <f t="shared" si="14"/>
        <v>90860</v>
      </c>
      <c r="AA65" s="95"/>
      <c r="AB65" s="95"/>
      <c r="AC65" s="95"/>
      <c r="AD65" s="95"/>
    </row>
    <row r="66" ht="33.75" customHeight="1" outlineLevel="1">
      <c r="A66" s="78"/>
      <c r="B66" s="60">
        <v>30.0</v>
      </c>
      <c r="C66" s="79" t="s">
        <v>57</v>
      </c>
      <c r="D66" s="80"/>
      <c r="E66" s="81" t="s">
        <v>58</v>
      </c>
      <c r="F66" s="97" t="s">
        <v>38</v>
      </c>
      <c r="G66" s="83">
        <f t="shared" si="11"/>
        <v>7</v>
      </c>
      <c r="H66" s="112">
        <f>SUMIFS('Выгрузка из 1С - от 11.12.2025'!C:C, 'Выгрузка из 1С - от 11.12.2025'!A:A,C66,
'Выгрузка из 1С - от 11.12.2025'!B:B,F66)</f>
        <v>2</v>
      </c>
      <c r="I66" s="113">
        <v>1.0</v>
      </c>
      <c r="J66" s="114">
        <v>2.0</v>
      </c>
      <c r="K66" s="114">
        <v>3.0</v>
      </c>
      <c r="L66" s="114">
        <v>1.0</v>
      </c>
      <c r="M66" s="114">
        <v>0.0</v>
      </c>
      <c r="N66" s="114">
        <v>0.0</v>
      </c>
      <c r="O66" s="115">
        <v>0.0</v>
      </c>
      <c r="P66" s="116">
        <v>1.0</v>
      </c>
      <c r="Q66" s="117"/>
      <c r="R66" s="117"/>
      <c r="S66" s="118"/>
      <c r="T66" s="90">
        <v>0.0</v>
      </c>
      <c r="U66" s="91">
        <v>6490.0</v>
      </c>
      <c r="V66" s="91">
        <v>1779.0</v>
      </c>
      <c r="W66" s="92">
        <f t="shared" si="12"/>
        <v>3.64811692</v>
      </c>
      <c r="X66" s="93">
        <f t="shared" si="13"/>
        <v>12453</v>
      </c>
      <c r="Y66" s="94">
        <f t="shared" si="14"/>
        <v>45430</v>
      </c>
      <c r="AA66" s="95"/>
      <c r="AB66" s="95"/>
      <c r="AC66" s="95"/>
      <c r="AD66" s="95"/>
    </row>
    <row r="67" ht="33.75" customHeight="1" outlineLevel="1">
      <c r="A67" s="78"/>
      <c r="B67" s="60">
        <v>20.0</v>
      </c>
      <c r="C67" s="133" t="s">
        <v>57</v>
      </c>
      <c r="D67" s="98"/>
      <c r="E67" s="99" t="s">
        <v>58</v>
      </c>
      <c r="F67" s="97" t="s">
        <v>39</v>
      </c>
      <c r="G67" s="100">
        <f t="shared" si="11"/>
        <v>5</v>
      </c>
      <c r="H67" s="120">
        <f>SUMIFS('Выгрузка из 1С - от 11.12.2025'!C:C, 'Выгрузка из 1С - от 11.12.2025'!A:A,C67,
'Выгрузка из 1С - от 11.12.2025'!B:B,F67)</f>
        <v>2</v>
      </c>
      <c r="I67" s="209">
        <v>0.0</v>
      </c>
      <c r="J67" s="207">
        <v>1.0</v>
      </c>
      <c r="K67" s="114">
        <v>1.0</v>
      </c>
      <c r="L67" s="207">
        <v>2.0</v>
      </c>
      <c r="M67" s="117">
        <v>0.0</v>
      </c>
      <c r="N67" s="117">
        <v>1.0</v>
      </c>
      <c r="O67" s="210">
        <v>0.0</v>
      </c>
      <c r="P67" s="124">
        <v>1.0</v>
      </c>
      <c r="Q67" s="122"/>
      <c r="R67" s="122"/>
      <c r="S67" s="125"/>
      <c r="T67" s="126">
        <v>0.0</v>
      </c>
      <c r="U67" s="107">
        <v>6490.0</v>
      </c>
      <c r="V67" s="107">
        <v>1779.0</v>
      </c>
      <c r="W67" s="108">
        <f t="shared" si="12"/>
        <v>3.64811692</v>
      </c>
      <c r="X67" s="109">
        <f t="shared" si="13"/>
        <v>8895</v>
      </c>
      <c r="Y67" s="110">
        <f t="shared" si="14"/>
        <v>32450</v>
      </c>
      <c r="AA67" s="95"/>
      <c r="AB67" s="95"/>
      <c r="AC67" s="95"/>
      <c r="AD67" s="95"/>
    </row>
    <row r="68" ht="33.75" customHeight="1" outlineLevel="1">
      <c r="A68" s="78"/>
      <c r="B68" s="78"/>
      <c r="C68" s="157" t="s">
        <v>59</v>
      </c>
      <c r="D68" s="158"/>
      <c r="E68" s="159">
        <v>1.3351219913E10</v>
      </c>
      <c r="F68" s="64" t="s">
        <v>34</v>
      </c>
      <c r="G68" s="160">
        <f t="shared" si="11"/>
        <v>5</v>
      </c>
      <c r="H68" s="161">
        <f>SUMIFS('Выгрузка из 1С - от 11.12.2025'!C:C, 'Выгрузка из 1С - от 11.12.2025'!A:A,C68,
'Выгрузка из 1С - от 11.12.2025'!B:B,F68)</f>
        <v>4</v>
      </c>
      <c r="I68" s="67">
        <v>4.0</v>
      </c>
      <c r="J68" s="114">
        <v>1.0</v>
      </c>
      <c r="K68" s="114">
        <v>0.0</v>
      </c>
      <c r="L68" s="68">
        <v>0.0</v>
      </c>
      <c r="M68" s="68">
        <v>0.0</v>
      </c>
      <c r="N68" s="68">
        <v>0.0</v>
      </c>
      <c r="O68" s="69">
        <v>0.0</v>
      </c>
      <c r="P68" s="162"/>
      <c r="Q68" s="163"/>
      <c r="R68" s="163"/>
      <c r="S68" s="164"/>
      <c r="T68" s="165">
        <v>0.0</v>
      </c>
      <c r="U68" s="166">
        <v>6490.0</v>
      </c>
      <c r="V68" s="166">
        <v>2285.0</v>
      </c>
      <c r="W68" s="167">
        <f t="shared" si="12"/>
        <v>2.840262582</v>
      </c>
      <c r="X68" s="168">
        <f t="shared" si="13"/>
        <v>11425</v>
      </c>
      <c r="Y68" s="77">
        <f t="shared" si="14"/>
        <v>32450</v>
      </c>
      <c r="AA68" s="95"/>
      <c r="AB68" s="95"/>
      <c r="AC68" s="95"/>
      <c r="AD68" s="95"/>
    </row>
    <row r="69" ht="33.75" customHeight="1" outlineLevel="1">
      <c r="A69" s="78"/>
      <c r="B69" s="78"/>
      <c r="C69" s="169" t="s">
        <v>59</v>
      </c>
      <c r="D69" s="170"/>
      <c r="E69" s="171">
        <v>1.3351219913E10</v>
      </c>
      <c r="F69" s="82" t="s">
        <v>35</v>
      </c>
      <c r="G69" s="172">
        <f t="shared" si="11"/>
        <v>10</v>
      </c>
      <c r="H69" s="52">
        <f>SUMIFS('Выгрузка из 1С - от 11.12.2025'!C:C, 'Выгрузка из 1С - от 11.12.2025'!A:A,C69,
'Выгрузка из 1С - от 11.12.2025'!B:B,F69)</f>
        <v>6</v>
      </c>
      <c r="I69" s="85">
        <v>7.0</v>
      </c>
      <c r="J69" s="114">
        <v>3.0</v>
      </c>
      <c r="K69" s="114">
        <v>0.0</v>
      </c>
      <c r="L69" s="86">
        <v>0.0</v>
      </c>
      <c r="M69" s="86">
        <v>0.0</v>
      </c>
      <c r="N69" s="86">
        <v>0.0</v>
      </c>
      <c r="O69" s="87">
        <v>0.0</v>
      </c>
      <c r="P69" s="173"/>
      <c r="Q69" s="174"/>
      <c r="R69" s="174"/>
      <c r="S69" s="175"/>
      <c r="T69" s="176">
        <v>0.0</v>
      </c>
      <c r="U69" s="177">
        <v>6490.0</v>
      </c>
      <c r="V69" s="177">
        <v>2285.0</v>
      </c>
      <c r="W69" s="178">
        <f t="shared" si="12"/>
        <v>2.840262582</v>
      </c>
      <c r="X69" s="179">
        <f t="shared" si="13"/>
        <v>22850</v>
      </c>
      <c r="Y69" s="94">
        <f t="shared" si="14"/>
        <v>64900</v>
      </c>
      <c r="AA69" s="95"/>
      <c r="AB69" s="95"/>
      <c r="AC69" s="95"/>
      <c r="AD69" s="95"/>
    </row>
    <row r="70" ht="33.75" customHeight="1" outlineLevel="1">
      <c r="A70" s="78"/>
      <c r="B70" s="78"/>
      <c r="C70" s="169" t="s">
        <v>59</v>
      </c>
      <c r="D70" s="170"/>
      <c r="E70" s="171">
        <v>1.3351219913E10</v>
      </c>
      <c r="F70" s="96" t="s">
        <v>36</v>
      </c>
      <c r="G70" s="211">
        <v>20.0</v>
      </c>
      <c r="H70" s="52">
        <f>SUMIFS('Выгрузка из 1С - от 11.12.2025'!C:C, 'Выгрузка из 1С - от 11.12.2025'!A:A,C70,
'Выгрузка из 1С - от 11.12.2025'!B:B,F70)</f>
        <v>10</v>
      </c>
      <c r="I70" s="85">
        <v>11.0</v>
      </c>
      <c r="J70" s="114">
        <v>2.0</v>
      </c>
      <c r="K70" s="114">
        <v>0.0</v>
      </c>
      <c r="L70" s="86">
        <v>0.0</v>
      </c>
      <c r="M70" s="86">
        <v>0.0</v>
      </c>
      <c r="N70" s="86">
        <v>0.0</v>
      </c>
      <c r="O70" s="87">
        <v>0.0</v>
      </c>
      <c r="P70" s="173"/>
      <c r="Q70" s="174"/>
      <c r="R70" s="174"/>
      <c r="S70" s="175"/>
      <c r="T70" s="176">
        <v>0.0</v>
      </c>
      <c r="U70" s="177">
        <v>6490.0</v>
      </c>
      <c r="V70" s="177">
        <v>2285.0</v>
      </c>
      <c r="W70" s="178">
        <f t="shared" si="12"/>
        <v>2.840262582</v>
      </c>
      <c r="X70" s="179">
        <f t="shared" si="13"/>
        <v>45700</v>
      </c>
      <c r="Y70" s="94">
        <f t="shared" si="14"/>
        <v>129800</v>
      </c>
      <c r="AA70" s="95"/>
      <c r="AB70" s="95"/>
      <c r="AC70" s="95"/>
      <c r="AD70" s="95"/>
    </row>
    <row r="71" ht="33.75" customHeight="1" outlineLevel="1">
      <c r="A71" s="78"/>
      <c r="B71" s="78"/>
      <c r="C71" s="169" t="s">
        <v>59</v>
      </c>
      <c r="D71" s="170"/>
      <c r="E71" s="171">
        <v>1.3351219913E10</v>
      </c>
      <c r="F71" s="82" t="s">
        <v>37</v>
      </c>
      <c r="G71" s="172">
        <f t="shared" ref="G71:G73" si="15">SUM(I71:O71)</f>
        <v>12</v>
      </c>
      <c r="H71" s="52">
        <f>SUMIFS('Выгрузка из 1С - от 11.12.2025'!C:C, 'Выгрузка из 1С - от 11.12.2025'!A:A,C71,
'Выгрузка из 1С - от 11.12.2025'!B:B,F71)</f>
        <v>8</v>
      </c>
      <c r="I71" s="85">
        <v>9.0</v>
      </c>
      <c r="J71" s="114">
        <v>3.0</v>
      </c>
      <c r="K71" s="114">
        <v>0.0</v>
      </c>
      <c r="L71" s="86">
        <v>0.0</v>
      </c>
      <c r="M71" s="86">
        <v>0.0</v>
      </c>
      <c r="N71" s="86">
        <v>0.0</v>
      </c>
      <c r="O71" s="87">
        <v>0.0</v>
      </c>
      <c r="P71" s="173"/>
      <c r="Q71" s="174"/>
      <c r="R71" s="174"/>
      <c r="S71" s="175"/>
      <c r="T71" s="176">
        <v>0.0</v>
      </c>
      <c r="U71" s="177">
        <v>6490.0</v>
      </c>
      <c r="V71" s="177">
        <v>2285.0</v>
      </c>
      <c r="W71" s="178">
        <f t="shared" si="12"/>
        <v>2.840262582</v>
      </c>
      <c r="X71" s="179">
        <f t="shared" si="13"/>
        <v>27420</v>
      </c>
      <c r="Y71" s="94">
        <f t="shared" si="14"/>
        <v>77880</v>
      </c>
      <c r="AA71" s="95"/>
      <c r="AB71" s="95"/>
      <c r="AC71" s="95"/>
      <c r="AD71" s="95"/>
    </row>
    <row r="72" ht="33.75" customHeight="1" outlineLevel="1">
      <c r="A72" s="78"/>
      <c r="B72" s="78"/>
      <c r="C72" s="169" t="s">
        <v>59</v>
      </c>
      <c r="D72" s="170"/>
      <c r="E72" s="171">
        <v>1.3351219913E10</v>
      </c>
      <c r="F72" s="97" t="s">
        <v>38</v>
      </c>
      <c r="G72" s="172">
        <f t="shared" si="15"/>
        <v>2</v>
      </c>
      <c r="H72" s="52">
        <f>SUMIFS('Выгрузка из 1С - от 11.12.2025'!C:C, 'Выгрузка из 1С - от 11.12.2025'!A:A,C72,
'Выгрузка из 1С - от 11.12.2025'!B:B,F72)</f>
        <v>1</v>
      </c>
      <c r="I72" s="85">
        <v>1.0</v>
      </c>
      <c r="J72" s="114">
        <v>1.0</v>
      </c>
      <c r="K72" s="114">
        <v>0.0</v>
      </c>
      <c r="L72" s="86">
        <v>0.0</v>
      </c>
      <c r="M72" s="86">
        <v>0.0</v>
      </c>
      <c r="N72" s="86">
        <v>0.0</v>
      </c>
      <c r="O72" s="87">
        <v>0.0</v>
      </c>
      <c r="P72" s="173"/>
      <c r="Q72" s="174"/>
      <c r="R72" s="174"/>
      <c r="S72" s="175"/>
      <c r="T72" s="176">
        <v>0.0</v>
      </c>
      <c r="U72" s="177">
        <v>6490.0</v>
      </c>
      <c r="V72" s="177">
        <v>2285.0</v>
      </c>
      <c r="W72" s="178">
        <f t="shared" si="12"/>
        <v>2.840262582</v>
      </c>
      <c r="X72" s="179">
        <f t="shared" si="13"/>
        <v>4570</v>
      </c>
      <c r="Y72" s="94">
        <f t="shared" si="14"/>
        <v>12980</v>
      </c>
      <c r="AA72" s="95"/>
      <c r="AB72" s="95"/>
      <c r="AC72" s="95"/>
      <c r="AD72" s="95"/>
    </row>
    <row r="73" ht="33.75" customHeight="1" outlineLevel="1">
      <c r="A73" s="78"/>
      <c r="B73" s="78"/>
      <c r="C73" s="180" t="s">
        <v>59</v>
      </c>
      <c r="D73" s="181"/>
      <c r="E73" s="182">
        <v>1.3351219913E10</v>
      </c>
      <c r="F73" s="97" t="s">
        <v>39</v>
      </c>
      <c r="G73" s="183">
        <f t="shared" si="15"/>
        <v>5</v>
      </c>
      <c r="H73" s="184">
        <f>SUMIFS('Выгрузка из 1С - от 11.12.2025'!C:C, 'Выгрузка из 1С - от 11.12.2025'!A:A,C73,
'Выгрузка из 1С - от 11.12.2025'!B:B,F73)</f>
        <v>5</v>
      </c>
      <c r="I73" s="101">
        <v>4.0</v>
      </c>
      <c r="J73" s="207">
        <v>1.0</v>
      </c>
      <c r="K73" s="114">
        <v>0.0</v>
      </c>
      <c r="L73" s="102">
        <v>0.0</v>
      </c>
      <c r="M73" s="102">
        <v>0.0</v>
      </c>
      <c r="N73" s="102">
        <v>0.0</v>
      </c>
      <c r="O73" s="103">
        <v>0.0</v>
      </c>
      <c r="P73" s="104"/>
      <c r="Q73" s="103"/>
      <c r="R73" s="103"/>
      <c r="S73" s="185"/>
      <c r="T73" s="186">
        <v>0.0</v>
      </c>
      <c r="U73" s="187">
        <v>6490.0</v>
      </c>
      <c r="V73" s="187">
        <v>2285.0</v>
      </c>
      <c r="W73" s="188">
        <f t="shared" si="12"/>
        <v>2.840262582</v>
      </c>
      <c r="X73" s="189">
        <f t="shared" si="13"/>
        <v>11425</v>
      </c>
      <c r="Y73" s="110">
        <f t="shared" si="14"/>
        <v>32450</v>
      </c>
      <c r="AA73" s="95"/>
      <c r="AB73" s="95"/>
      <c r="AC73" s="95"/>
      <c r="AD73" s="95"/>
    </row>
    <row r="74">
      <c r="A74" s="190"/>
      <c r="B74" s="190"/>
      <c r="C74" s="191" t="s">
        <v>60</v>
      </c>
      <c r="D74" s="190"/>
      <c r="E74" s="190"/>
      <c r="F74" s="192"/>
      <c r="G74" s="190"/>
      <c r="H74" s="190"/>
      <c r="I74" s="190"/>
      <c r="J74" s="190"/>
      <c r="K74" s="190"/>
      <c r="L74" s="190"/>
      <c r="M74" s="190"/>
      <c r="N74" s="190"/>
      <c r="O74" s="190"/>
      <c r="P74" s="190"/>
      <c r="Q74" s="190"/>
      <c r="R74" s="190"/>
      <c r="S74" s="190"/>
      <c r="T74" s="190"/>
      <c r="U74" s="190"/>
      <c r="V74" s="190"/>
      <c r="W74" s="190"/>
      <c r="X74" s="190"/>
      <c r="Y74" s="193"/>
      <c r="AA74" s="95"/>
      <c r="AB74" s="95"/>
      <c r="AC74" s="95"/>
      <c r="AD74" s="95"/>
    </row>
    <row r="75" outlineLevel="1">
      <c r="A75" s="47"/>
      <c r="B75" s="48">
        <f>SUM(B76:B134)</f>
        <v>1380</v>
      </c>
      <c r="C75" s="194"/>
      <c r="D75" s="195"/>
      <c r="E75" s="195"/>
      <c r="F75" s="212"/>
      <c r="G75" s="213">
        <f t="shared" ref="G75:I75" si="16">SUM(G76:G141)</f>
        <v>733</v>
      </c>
      <c r="H75" s="214">
        <f t="shared" si="16"/>
        <v>501</v>
      </c>
      <c r="I75" s="121">
        <f t="shared" si="16"/>
        <v>503</v>
      </c>
      <c r="J75" s="198"/>
      <c r="K75" s="198"/>
      <c r="L75" s="198"/>
      <c r="M75" s="198"/>
      <c r="N75" s="198"/>
      <c r="O75" s="199"/>
      <c r="P75" s="200"/>
      <c r="Q75" s="198"/>
      <c r="R75" s="198"/>
      <c r="S75" s="198"/>
      <c r="T75" s="201"/>
      <c r="U75" s="202"/>
      <c r="V75" s="202"/>
      <c r="W75" s="57"/>
      <c r="X75" s="215">
        <f>SUM(X76:X113)</f>
        <v>831211.39</v>
      </c>
      <c r="Y75" s="215">
        <f>SUM(Y76:Y141)</f>
        <v>3641070</v>
      </c>
      <c r="AA75" s="95"/>
      <c r="AB75" s="95"/>
      <c r="AC75" s="95"/>
      <c r="AD75" s="95"/>
    </row>
    <row r="76" ht="26.25" customHeight="1" outlineLevel="1">
      <c r="A76" s="59">
        <f>SUM(B76:B81)</f>
        <v>230</v>
      </c>
      <c r="B76" s="60">
        <v>30.0</v>
      </c>
      <c r="C76" s="111" t="s">
        <v>61</v>
      </c>
      <c r="D76" s="62"/>
      <c r="E76" s="63" t="s">
        <v>62</v>
      </c>
      <c r="F76" s="64" t="s">
        <v>34</v>
      </c>
      <c r="G76" s="65">
        <f t="shared" ref="G76:G141" si="17">SUM(I76:O76)</f>
        <v>20</v>
      </c>
      <c r="H76" s="127">
        <f>SUMIFS('Выгрузка из 1С - от 11.12.2025'!C:C, 'Выгрузка из 1С - от 11.12.2025'!A:A,C76,
'Выгрузка из 1С - от 11.12.2025'!B:B,F76)</f>
        <v>12</v>
      </c>
      <c r="I76" s="128">
        <v>12.0</v>
      </c>
      <c r="J76" s="129">
        <v>5.0</v>
      </c>
      <c r="K76" s="129">
        <v>1.0</v>
      </c>
      <c r="L76" s="129">
        <v>0.0</v>
      </c>
      <c r="M76" s="129">
        <v>0.0</v>
      </c>
      <c r="N76" s="129">
        <v>1.0</v>
      </c>
      <c r="O76" s="130">
        <v>1.0</v>
      </c>
      <c r="P76" s="131">
        <v>1.0</v>
      </c>
      <c r="Q76" s="129"/>
      <c r="R76" s="129"/>
      <c r="S76" s="132"/>
      <c r="T76" s="72">
        <v>1.0</v>
      </c>
      <c r="U76" s="74">
        <v>4490.0</v>
      </c>
      <c r="V76" s="74">
        <v>1540.0</v>
      </c>
      <c r="W76" s="75">
        <f t="shared" ref="W76:W141" si="18">U76/V76</f>
        <v>2.915584416</v>
      </c>
      <c r="X76" s="76">
        <f t="shared" ref="X76:X141" si="19">G76*V76</f>
        <v>30800</v>
      </c>
      <c r="Y76" s="77">
        <f t="shared" ref="Y76:Y141" si="20">U76*G76</f>
        <v>89800</v>
      </c>
      <c r="AA76" s="95"/>
      <c r="AB76" s="95"/>
      <c r="AC76" s="95"/>
      <c r="AD76" s="95"/>
    </row>
    <row r="77" ht="26.25" customHeight="1" outlineLevel="1">
      <c r="A77" s="60" t="s">
        <v>42</v>
      </c>
      <c r="B77" s="60">
        <v>50.0</v>
      </c>
      <c r="C77" s="119" t="s">
        <v>61</v>
      </c>
      <c r="D77" s="80"/>
      <c r="E77" s="81" t="s">
        <v>62</v>
      </c>
      <c r="F77" s="82" t="s">
        <v>35</v>
      </c>
      <c r="G77" s="83">
        <f t="shared" si="17"/>
        <v>16</v>
      </c>
      <c r="H77" s="112">
        <f>SUMIFS('Выгрузка из 1С - от 11.12.2025'!C:C, 'Выгрузка из 1С - от 11.12.2025'!A:A,C77,
'Выгрузка из 1С - от 11.12.2025'!B:B,F77)</f>
        <v>10</v>
      </c>
      <c r="I77" s="113">
        <v>9.0</v>
      </c>
      <c r="J77" s="114">
        <v>3.0</v>
      </c>
      <c r="K77" s="114">
        <v>2.0</v>
      </c>
      <c r="L77" s="114">
        <v>1.0</v>
      </c>
      <c r="M77" s="114">
        <v>0.0</v>
      </c>
      <c r="N77" s="114">
        <v>0.0</v>
      </c>
      <c r="O77" s="115">
        <v>1.0</v>
      </c>
      <c r="P77" s="116">
        <v>1.0</v>
      </c>
      <c r="Q77" s="117"/>
      <c r="R77" s="117"/>
      <c r="S77" s="118"/>
      <c r="T77" s="90">
        <v>0.0</v>
      </c>
      <c r="U77" s="91">
        <v>4490.0</v>
      </c>
      <c r="V77" s="91">
        <v>1540.0</v>
      </c>
      <c r="W77" s="92">
        <f t="shared" si="18"/>
        <v>2.915584416</v>
      </c>
      <c r="X77" s="93">
        <f t="shared" si="19"/>
        <v>24640</v>
      </c>
      <c r="Y77" s="94">
        <f t="shared" si="20"/>
        <v>71840</v>
      </c>
      <c r="AA77" s="95"/>
      <c r="AB77" s="95"/>
      <c r="AC77" s="95"/>
      <c r="AD77" s="95"/>
    </row>
    <row r="78" ht="26.25" customHeight="1" outlineLevel="1">
      <c r="A78" s="78"/>
      <c r="B78" s="60">
        <v>50.0</v>
      </c>
      <c r="C78" s="119" t="s">
        <v>61</v>
      </c>
      <c r="D78" s="80"/>
      <c r="E78" s="81" t="s">
        <v>62</v>
      </c>
      <c r="F78" s="96" t="s">
        <v>36</v>
      </c>
      <c r="G78" s="83">
        <f t="shared" si="17"/>
        <v>3</v>
      </c>
      <c r="H78" s="112">
        <f>SUMIFS('Выгрузка из 1С - от 11.12.2025'!C:C, 'Выгрузка из 1С - от 11.12.2025'!A:A,C78,
'Выгрузка из 1С - от 11.12.2025'!B:B,F78)</f>
        <v>0</v>
      </c>
      <c r="I78" s="113">
        <v>0.0</v>
      </c>
      <c r="J78" s="114">
        <v>2.0</v>
      </c>
      <c r="K78" s="129">
        <v>0.0</v>
      </c>
      <c r="L78" s="114">
        <v>0.0</v>
      </c>
      <c r="M78" s="114">
        <v>1.0</v>
      </c>
      <c r="N78" s="114">
        <v>0.0</v>
      </c>
      <c r="O78" s="115">
        <v>0.0</v>
      </c>
      <c r="P78" s="116">
        <v>1.0</v>
      </c>
      <c r="Q78" s="117"/>
      <c r="R78" s="117"/>
      <c r="S78" s="118"/>
      <c r="T78" s="90">
        <v>0.0</v>
      </c>
      <c r="U78" s="91">
        <v>4490.0</v>
      </c>
      <c r="V78" s="91">
        <v>1540.0</v>
      </c>
      <c r="W78" s="92">
        <f t="shared" si="18"/>
        <v>2.915584416</v>
      </c>
      <c r="X78" s="93">
        <f t="shared" si="19"/>
        <v>4620</v>
      </c>
      <c r="Y78" s="94">
        <f t="shared" si="20"/>
        <v>13470</v>
      </c>
      <c r="AA78" s="95"/>
      <c r="AB78" s="95"/>
      <c r="AC78" s="95"/>
      <c r="AD78" s="95"/>
    </row>
    <row r="79" ht="26.25" customHeight="1" outlineLevel="1">
      <c r="A79" s="78"/>
      <c r="B79" s="60">
        <v>50.0</v>
      </c>
      <c r="C79" s="119" t="s">
        <v>61</v>
      </c>
      <c r="D79" s="80"/>
      <c r="E79" s="81" t="s">
        <v>62</v>
      </c>
      <c r="F79" s="82" t="s">
        <v>37</v>
      </c>
      <c r="G79" s="83">
        <f t="shared" si="17"/>
        <v>12</v>
      </c>
      <c r="H79" s="112">
        <f>SUMIFS('Выгрузка из 1С - от 11.12.2025'!C:C, 'Выгрузка из 1С - от 11.12.2025'!A:A,C79,
'Выгрузка из 1С - от 11.12.2025'!B:B,F79)</f>
        <v>2</v>
      </c>
      <c r="I79" s="113">
        <v>5.0</v>
      </c>
      <c r="J79" s="114">
        <v>3.0</v>
      </c>
      <c r="K79" s="114">
        <v>1.0</v>
      </c>
      <c r="L79" s="114">
        <v>2.0</v>
      </c>
      <c r="M79" s="114">
        <v>1.0</v>
      </c>
      <c r="N79" s="114">
        <v>0.0</v>
      </c>
      <c r="O79" s="115">
        <v>0.0</v>
      </c>
      <c r="P79" s="116">
        <v>1.0</v>
      </c>
      <c r="Q79" s="117"/>
      <c r="R79" s="117"/>
      <c r="S79" s="118"/>
      <c r="T79" s="90">
        <v>1.0</v>
      </c>
      <c r="U79" s="91">
        <v>4490.0</v>
      </c>
      <c r="V79" s="91">
        <v>1540.0</v>
      </c>
      <c r="W79" s="92">
        <f t="shared" si="18"/>
        <v>2.915584416</v>
      </c>
      <c r="X79" s="93">
        <f t="shared" si="19"/>
        <v>18480</v>
      </c>
      <c r="Y79" s="94">
        <f t="shared" si="20"/>
        <v>53880</v>
      </c>
      <c r="AA79" s="95"/>
      <c r="AB79" s="95"/>
      <c r="AC79" s="95"/>
      <c r="AD79" s="95"/>
    </row>
    <row r="80" ht="26.25" customHeight="1" outlineLevel="1">
      <c r="A80" s="78"/>
      <c r="B80" s="60">
        <v>30.0</v>
      </c>
      <c r="C80" s="119" t="s">
        <v>61</v>
      </c>
      <c r="D80" s="80"/>
      <c r="E80" s="81" t="s">
        <v>62</v>
      </c>
      <c r="F80" s="97" t="s">
        <v>38</v>
      </c>
      <c r="G80" s="83">
        <f t="shared" si="17"/>
        <v>9</v>
      </c>
      <c r="H80" s="112">
        <f>SUMIFS('Выгрузка из 1С - от 11.12.2025'!C:C, 'Выгрузка из 1С - от 11.12.2025'!A:A,C80,
'Выгрузка из 1С - от 11.12.2025'!B:B,F80)</f>
        <v>1</v>
      </c>
      <c r="I80" s="113">
        <v>1.0</v>
      </c>
      <c r="J80" s="114">
        <v>4.0</v>
      </c>
      <c r="K80" s="129">
        <v>1.0</v>
      </c>
      <c r="L80" s="114">
        <v>1.0</v>
      </c>
      <c r="M80" s="114">
        <v>1.0</v>
      </c>
      <c r="N80" s="114">
        <v>0.0</v>
      </c>
      <c r="O80" s="115">
        <v>1.0</v>
      </c>
      <c r="P80" s="116">
        <v>1.0</v>
      </c>
      <c r="Q80" s="117"/>
      <c r="R80" s="117"/>
      <c r="S80" s="118"/>
      <c r="T80" s="90">
        <v>0.0</v>
      </c>
      <c r="U80" s="91">
        <v>4490.0</v>
      </c>
      <c r="V80" s="91">
        <v>1540.0</v>
      </c>
      <c r="W80" s="92">
        <f t="shared" si="18"/>
        <v>2.915584416</v>
      </c>
      <c r="X80" s="93">
        <f t="shared" si="19"/>
        <v>13860</v>
      </c>
      <c r="Y80" s="94">
        <f t="shared" si="20"/>
        <v>40410</v>
      </c>
      <c r="Z80" s="95"/>
      <c r="AA80" s="95"/>
      <c r="AB80" s="95"/>
      <c r="AC80" s="95"/>
      <c r="AD80" s="95"/>
    </row>
    <row r="81" ht="26.25" customHeight="1" outlineLevel="1">
      <c r="A81" s="78"/>
      <c r="B81" s="60">
        <v>20.0</v>
      </c>
      <c r="C81" s="140" t="s">
        <v>61</v>
      </c>
      <c r="D81" s="98"/>
      <c r="E81" s="99" t="s">
        <v>62</v>
      </c>
      <c r="F81" s="97" t="s">
        <v>39</v>
      </c>
      <c r="G81" s="100">
        <f t="shared" si="17"/>
        <v>11</v>
      </c>
      <c r="H81" s="134">
        <f>SUMIFS('Выгрузка из 1С - от 11.12.2025'!C:C, 'Выгрузка из 1С - от 11.12.2025'!A:A,C81,
'Выгрузка из 1С - от 11.12.2025'!B:B,F81)</f>
        <v>9</v>
      </c>
      <c r="I81" s="135">
        <v>7.0</v>
      </c>
      <c r="J81" s="136">
        <v>2.0</v>
      </c>
      <c r="K81" s="114">
        <v>0.0</v>
      </c>
      <c r="L81" s="136">
        <v>1.0</v>
      </c>
      <c r="M81" s="136">
        <v>0.0</v>
      </c>
      <c r="N81" s="136">
        <v>0.0</v>
      </c>
      <c r="O81" s="137">
        <v>1.0</v>
      </c>
      <c r="P81" s="138">
        <v>1.0</v>
      </c>
      <c r="Q81" s="136"/>
      <c r="R81" s="136"/>
      <c r="S81" s="139"/>
      <c r="T81" s="106">
        <v>0.0</v>
      </c>
      <c r="U81" s="107">
        <v>4490.0</v>
      </c>
      <c r="V81" s="107">
        <v>1540.0</v>
      </c>
      <c r="W81" s="108">
        <f t="shared" si="18"/>
        <v>2.915584416</v>
      </c>
      <c r="X81" s="109">
        <f t="shared" si="19"/>
        <v>16940</v>
      </c>
      <c r="Y81" s="110">
        <f t="shared" si="20"/>
        <v>49390</v>
      </c>
      <c r="Z81" s="95"/>
      <c r="AA81" s="95"/>
      <c r="AB81" s="95"/>
      <c r="AC81" s="95"/>
      <c r="AD81" s="95"/>
    </row>
    <row r="82" ht="26.25" customHeight="1" outlineLevel="1">
      <c r="A82" s="59">
        <f>SUM(B82:B87)</f>
        <v>230</v>
      </c>
      <c r="B82" s="60">
        <v>30.0</v>
      </c>
      <c r="C82" s="61" t="s">
        <v>63</v>
      </c>
      <c r="D82" s="62"/>
      <c r="E82" s="63" t="s">
        <v>64</v>
      </c>
      <c r="F82" s="64" t="s">
        <v>34</v>
      </c>
      <c r="G82" s="65">
        <f t="shared" si="17"/>
        <v>18</v>
      </c>
      <c r="H82" s="112">
        <f>SUMIFS('Выгрузка из 1С - от 11.12.2025'!C:C, 'Выгрузка из 1С - от 11.12.2025'!A:A,C82,
'Выгрузка из 1С - от 11.12.2025'!B:B,F82)</f>
        <v>20</v>
      </c>
      <c r="I82" s="113">
        <v>10.0</v>
      </c>
      <c r="J82" s="114">
        <v>4.0</v>
      </c>
      <c r="K82" s="129">
        <v>1.0</v>
      </c>
      <c r="L82" s="114">
        <v>0.0</v>
      </c>
      <c r="M82" s="114">
        <v>0.0</v>
      </c>
      <c r="N82" s="114">
        <v>2.0</v>
      </c>
      <c r="O82" s="115">
        <v>1.0</v>
      </c>
      <c r="P82" s="116"/>
      <c r="Q82" s="117"/>
      <c r="R82" s="117"/>
      <c r="S82" s="118"/>
      <c r="T82" s="90">
        <v>2.0</v>
      </c>
      <c r="U82" s="74">
        <v>4490.0</v>
      </c>
      <c r="V82" s="74">
        <v>1540.0</v>
      </c>
      <c r="W82" s="75">
        <f t="shared" si="18"/>
        <v>2.915584416</v>
      </c>
      <c r="X82" s="76">
        <f t="shared" si="19"/>
        <v>27720</v>
      </c>
      <c r="Y82" s="77">
        <f t="shared" si="20"/>
        <v>80820</v>
      </c>
      <c r="Z82" s="95"/>
      <c r="AA82" s="216"/>
      <c r="AB82" s="216"/>
      <c r="AC82" s="216"/>
      <c r="AD82" s="216"/>
    </row>
    <row r="83" ht="26.25" customHeight="1" outlineLevel="1">
      <c r="A83" s="60" t="s">
        <v>42</v>
      </c>
      <c r="B83" s="60">
        <v>50.0</v>
      </c>
      <c r="C83" s="79" t="s">
        <v>63</v>
      </c>
      <c r="D83" s="80"/>
      <c r="E83" s="81" t="s">
        <v>64</v>
      </c>
      <c r="F83" s="82" t="s">
        <v>35</v>
      </c>
      <c r="G83" s="83">
        <f t="shared" si="17"/>
        <v>22</v>
      </c>
      <c r="H83" s="112">
        <f>SUMIFS('Выгрузка из 1С - от 11.12.2025'!C:C, 'Выгрузка из 1С - от 11.12.2025'!A:A,C83,
'Выгрузка из 1С - от 11.12.2025'!B:B,F83)</f>
        <v>24</v>
      </c>
      <c r="I83" s="113">
        <v>12.0</v>
      </c>
      <c r="J83" s="114">
        <v>3.0</v>
      </c>
      <c r="K83" s="114">
        <v>2.0</v>
      </c>
      <c r="L83" s="114">
        <v>1.0</v>
      </c>
      <c r="M83" s="114">
        <v>1.0</v>
      </c>
      <c r="N83" s="114">
        <v>2.0</v>
      </c>
      <c r="O83" s="115">
        <v>1.0</v>
      </c>
      <c r="P83" s="116"/>
      <c r="Q83" s="117"/>
      <c r="R83" s="117"/>
      <c r="S83" s="118"/>
      <c r="T83" s="90">
        <v>2.0</v>
      </c>
      <c r="U83" s="91">
        <v>4490.0</v>
      </c>
      <c r="V83" s="91">
        <v>1540.0</v>
      </c>
      <c r="W83" s="92">
        <f t="shared" si="18"/>
        <v>2.915584416</v>
      </c>
      <c r="X83" s="93">
        <f t="shared" si="19"/>
        <v>33880</v>
      </c>
      <c r="Y83" s="94">
        <f t="shared" si="20"/>
        <v>98780</v>
      </c>
      <c r="Z83" s="95"/>
      <c r="AA83" s="95"/>
      <c r="AB83" s="95"/>
      <c r="AC83" s="95"/>
      <c r="AD83" s="95"/>
    </row>
    <row r="84" ht="26.25" customHeight="1" outlineLevel="1">
      <c r="A84" s="78"/>
      <c r="B84" s="60">
        <v>50.0</v>
      </c>
      <c r="C84" s="79" t="s">
        <v>63</v>
      </c>
      <c r="D84" s="80"/>
      <c r="E84" s="81" t="s">
        <v>64</v>
      </c>
      <c r="F84" s="96" t="s">
        <v>36</v>
      </c>
      <c r="G84" s="83">
        <f t="shared" si="17"/>
        <v>6</v>
      </c>
      <c r="H84" s="112">
        <f>SUMIFS('Выгрузка из 1С - от 11.12.2025'!C:C, 'Выгрузка из 1С - от 11.12.2025'!A:A,C84,
'Выгрузка из 1С - от 11.12.2025'!B:B,F84)</f>
        <v>4</v>
      </c>
      <c r="I84" s="113">
        <v>0.0</v>
      </c>
      <c r="J84" s="114">
        <v>2.0</v>
      </c>
      <c r="K84" s="129">
        <v>1.0</v>
      </c>
      <c r="L84" s="114">
        <v>1.0</v>
      </c>
      <c r="M84" s="114">
        <v>1.0</v>
      </c>
      <c r="N84" s="114">
        <v>0.0</v>
      </c>
      <c r="O84" s="115">
        <v>1.0</v>
      </c>
      <c r="P84" s="116"/>
      <c r="Q84" s="117"/>
      <c r="R84" s="117"/>
      <c r="S84" s="118"/>
      <c r="T84" s="90">
        <v>2.0</v>
      </c>
      <c r="U84" s="91">
        <v>4490.0</v>
      </c>
      <c r="V84" s="91">
        <v>1540.0</v>
      </c>
      <c r="W84" s="92">
        <f t="shared" si="18"/>
        <v>2.915584416</v>
      </c>
      <c r="X84" s="93">
        <f t="shared" si="19"/>
        <v>9240</v>
      </c>
      <c r="Y84" s="94">
        <f t="shared" si="20"/>
        <v>26940</v>
      </c>
      <c r="Z84" s="95"/>
      <c r="AA84" s="95"/>
      <c r="AB84" s="95"/>
      <c r="AC84" s="95"/>
      <c r="AD84" s="95"/>
    </row>
    <row r="85" ht="26.25" customHeight="1" outlineLevel="1">
      <c r="A85" s="78"/>
      <c r="B85" s="60">
        <v>50.0</v>
      </c>
      <c r="C85" s="79" t="s">
        <v>63</v>
      </c>
      <c r="D85" s="80"/>
      <c r="E85" s="81" t="s">
        <v>64</v>
      </c>
      <c r="F85" s="82" t="s">
        <v>37</v>
      </c>
      <c r="G85" s="83">
        <f t="shared" si="17"/>
        <v>5</v>
      </c>
      <c r="H85" s="112">
        <f>SUMIFS('Выгрузка из 1С - от 11.12.2025'!C:C, 'Выгрузка из 1С - от 11.12.2025'!A:A,C85,
'Выгрузка из 1С - от 11.12.2025'!B:B,F85)</f>
        <v>0</v>
      </c>
      <c r="I85" s="113">
        <v>0.0</v>
      </c>
      <c r="J85" s="114">
        <v>0.0</v>
      </c>
      <c r="K85" s="114">
        <v>1.0</v>
      </c>
      <c r="L85" s="114">
        <v>1.0</v>
      </c>
      <c r="M85" s="114">
        <v>1.0</v>
      </c>
      <c r="N85" s="114">
        <v>2.0</v>
      </c>
      <c r="O85" s="115">
        <v>0.0</v>
      </c>
      <c r="P85" s="116"/>
      <c r="Q85" s="117"/>
      <c r="R85" s="117"/>
      <c r="S85" s="118"/>
      <c r="T85" s="90">
        <v>2.0</v>
      </c>
      <c r="U85" s="91">
        <v>4490.0</v>
      </c>
      <c r="V85" s="91">
        <v>1540.0</v>
      </c>
      <c r="W85" s="92">
        <f t="shared" si="18"/>
        <v>2.915584416</v>
      </c>
      <c r="X85" s="93">
        <f t="shared" si="19"/>
        <v>7700</v>
      </c>
      <c r="Y85" s="94">
        <f t="shared" si="20"/>
        <v>22450</v>
      </c>
      <c r="Z85" s="95"/>
      <c r="AA85" s="95"/>
      <c r="AB85" s="95"/>
      <c r="AC85" s="95"/>
      <c r="AD85" s="95"/>
    </row>
    <row r="86" ht="26.25" customHeight="1" outlineLevel="1">
      <c r="A86" s="78"/>
      <c r="B86" s="60">
        <v>30.0</v>
      </c>
      <c r="C86" s="79" t="s">
        <v>63</v>
      </c>
      <c r="D86" s="80"/>
      <c r="E86" s="81" t="s">
        <v>64</v>
      </c>
      <c r="F86" s="97" t="s">
        <v>38</v>
      </c>
      <c r="G86" s="83">
        <f t="shared" si="17"/>
        <v>10</v>
      </c>
      <c r="H86" s="112">
        <f>SUMIFS('Выгрузка из 1С - от 11.12.2025'!C:C, 'Выгрузка из 1С - от 11.12.2025'!A:A,C86,
'Выгрузка из 1С - от 11.12.2025'!B:B,F86)</f>
        <v>3</v>
      </c>
      <c r="I86" s="113">
        <v>4.0</v>
      </c>
      <c r="J86" s="114">
        <v>3.0</v>
      </c>
      <c r="K86" s="129">
        <v>1.0</v>
      </c>
      <c r="L86" s="114">
        <v>1.0</v>
      </c>
      <c r="M86" s="114">
        <v>1.0</v>
      </c>
      <c r="N86" s="114">
        <v>0.0</v>
      </c>
      <c r="O86" s="115">
        <v>0.0</v>
      </c>
      <c r="P86" s="116"/>
      <c r="Q86" s="117"/>
      <c r="R86" s="117"/>
      <c r="S86" s="118"/>
      <c r="T86" s="90">
        <v>0.0</v>
      </c>
      <c r="U86" s="91">
        <v>4490.0</v>
      </c>
      <c r="V86" s="91">
        <v>1540.0</v>
      </c>
      <c r="W86" s="92">
        <f t="shared" si="18"/>
        <v>2.915584416</v>
      </c>
      <c r="X86" s="93">
        <f t="shared" si="19"/>
        <v>15400</v>
      </c>
      <c r="Y86" s="94">
        <f t="shared" si="20"/>
        <v>44900</v>
      </c>
      <c r="Z86" s="95"/>
      <c r="AA86" s="95"/>
      <c r="AB86" s="95"/>
      <c r="AC86" s="95"/>
      <c r="AD86" s="95"/>
    </row>
    <row r="87" ht="26.25" customHeight="1" outlineLevel="1">
      <c r="A87" s="78"/>
      <c r="B87" s="60">
        <v>20.0</v>
      </c>
      <c r="C87" s="133" t="s">
        <v>63</v>
      </c>
      <c r="D87" s="98"/>
      <c r="E87" s="99" t="s">
        <v>64</v>
      </c>
      <c r="F87" s="97" t="s">
        <v>39</v>
      </c>
      <c r="G87" s="100">
        <f t="shared" si="17"/>
        <v>18</v>
      </c>
      <c r="H87" s="120">
        <f>SUMIFS('Выгрузка из 1С - от 11.12.2025'!C:C, 'Выгрузка из 1С - от 11.12.2025'!A:A,C87,
'Выгрузка из 1С - от 11.12.2025'!B:B,F87)</f>
        <v>29</v>
      </c>
      <c r="I87" s="121">
        <v>13.0</v>
      </c>
      <c r="J87" s="122">
        <v>2.0</v>
      </c>
      <c r="K87" s="114">
        <v>1.0</v>
      </c>
      <c r="L87" s="122">
        <v>1.0</v>
      </c>
      <c r="M87" s="122">
        <v>0.0</v>
      </c>
      <c r="N87" s="122">
        <v>0.0</v>
      </c>
      <c r="O87" s="123">
        <v>1.0</v>
      </c>
      <c r="P87" s="124"/>
      <c r="Q87" s="122"/>
      <c r="R87" s="122"/>
      <c r="S87" s="125"/>
      <c r="T87" s="126">
        <v>0.0</v>
      </c>
      <c r="U87" s="107">
        <v>4490.0</v>
      </c>
      <c r="V87" s="107">
        <v>1540.0</v>
      </c>
      <c r="W87" s="108">
        <f t="shared" si="18"/>
        <v>2.915584416</v>
      </c>
      <c r="X87" s="109">
        <f t="shared" si="19"/>
        <v>27720</v>
      </c>
      <c r="Y87" s="110">
        <f t="shared" si="20"/>
        <v>80820</v>
      </c>
      <c r="Z87" s="95"/>
      <c r="AA87" s="217"/>
      <c r="AB87" s="217"/>
      <c r="AC87" s="217"/>
      <c r="AD87" s="217"/>
    </row>
    <row r="88" ht="26.25" customHeight="1" outlineLevel="1">
      <c r="A88" s="59">
        <f>SUM(B88:B93)</f>
        <v>230</v>
      </c>
      <c r="B88" s="60">
        <v>30.0</v>
      </c>
      <c r="C88" s="111" t="s">
        <v>65</v>
      </c>
      <c r="D88" s="62"/>
      <c r="E88" s="63" t="s">
        <v>66</v>
      </c>
      <c r="F88" s="64" t="s">
        <v>34</v>
      </c>
      <c r="G88" s="65">
        <f t="shared" si="17"/>
        <v>15</v>
      </c>
      <c r="H88" s="127">
        <f>SUMIFS('Выгрузка из 1С - от 11.12.2025'!C:C, 'Выгрузка из 1С - от 11.12.2025'!A:A,C88,
'Выгрузка из 1С - от 11.12.2025'!B:B,F88)</f>
        <v>9</v>
      </c>
      <c r="I88" s="128">
        <v>6.0</v>
      </c>
      <c r="J88" s="129">
        <v>3.0</v>
      </c>
      <c r="K88" s="129">
        <v>1.0</v>
      </c>
      <c r="L88" s="129">
        <v>0.0</v>
      </c>
      <c r="M88" s="129">
        <v>0.0</v>
      </c>
      <c r="N88" s="129">
        <v>3.0</v>
      </c>
      <c r="O88" s="130">
        <v>2.0</v>
      </c>
      <c r="P88" s="131"/>
      <c r="Q88" s="129"/>
      <c r="R88" s="129"/>
      <c r="S88" s="132"/>
      <c r="T88" s="72">
        <v>3.0</v>
      </c>
      <c r="U88" s="74">
        <v>4190.0</v>
      </c>
      <c r="V88" s="74">
        <v>2141.0</v>
      </c>
      <c r="W88" s="75">
        <f t="shared" si="18"/>
        <v>1.957029426</v>
      </c>
      <c r="X88" s="76">
        <f t="shared" si="19"/>
        <v>32115</v>
      </c>
      <c r="Y88" s="77">
        <f t="shared" si="20"/>
        <v>62850</v>
      </c>
      <c r="Z88" s="95"/>
      <c r="AA88" s="216"/>
      <c r="AB88" s="216"/>
      <c r="AC88" s="216"/>
      <c r="AD88" s="216"/>
    </row>
    <row r="89" ht="26.25" customHeight="1" outlineLevel="1">
      <c r="A89" s="60" t="s">
        <v>42</v>
      </c>
      <c r="B89" s="60">
        <v>50.0</v>
      </c>
      <c r="C89" s="119" t="s">
        <v>65</v>
      </c>
      <c r="D89" s="80"/>
      <c r="E89" s="81" t="s">
        <v>66</v>
      </c>
      <c r="F89" s="82" t="s">
        <v>35</v>
      </c>
      <c r="G89" s="83">
        <f t="shared" si="17"/>
        <v>10</v>
      </c>
      <c r="H89" s="112">
        <f>SUMIFS('Выгрузка из 1С - от 11.12.2025'!C:C, 'Выгрузка из 1С - от 11.12.2025'!A:A,C89,
'Выгрузка из 1С - от 11.12.2025'!B:B,F89)</f>
        <v>7</v>
      </c>
      <c r="I89" s="113">
        <v>6.0</v>
      </c>
      <c r="J89" s="114">
        <v>2.0</v>
      </c>
      <c r="K89" s="114">
        <v>1.0</v>
      </c>
      <c r="L89" s="114">
        <v>0.0</v>
      </c>
      <c r="M89" s="114">
        <v>0.0</v>
      </c>
      <c r="N89" s="114">
        <v>0.0</v>
      </c>
      <c r="O89" s="115">
        <v>1.0</v>
      </c>
      <c r="P89" s="116"/>
      <c r="Q89" s="117"/>
      <c r="R89" s="117"/>
      <c r="S89" s="118"/>
      <c r="T89" s="90">
        <v>1.0</v>
      </c>
      <c r="U89" s="91">
        <v>4190.0</v>
      </c>
      <c r="V89" s="91">
        <v>2141.0</v>
      </c>
      <c r="W89" s="92">
        <f t="shared" si="18"/>
        <v>1.957029426</v>
      </c>
      <c r="X89" s="93">
        <f t="shared" si="19"/>
        <v>21410</v>
      </c>
      <c r="Y89" s="94">
        <f t="shared" si="20"/>
        <v>41900</v>
      </c>
      <c r="Z89" s="95"/>
      <c r="AA89" s="95"/>
      <c r="AB89" s="95"/>
      <c r="AC89" s="95"/>
      <c r="AD89" s="95"/>
    </row>
    <row r="90" ht="26.25" customHeight="1" outlineLevel="1">
      <c r="A90" s="78"/>
      <c r="B90" s="60">
        <v>50.0</v>
      </c>
      <c r="C90" s="119" t="s">
        <v>65</v>
      </c>
      <c r="D90" s="80"/>
      <c r="E90" s="81" t="s">
        <v>66</v>
      </c>
      <c r="F90" s="96" t="s">
        <v>36</v>
      </c>
      <c r="G90" s="83">
        <f t="shared" si="17"/>
        <v>1</v>
      </c>
      <c r="H90" s="112">
        <f>SUMIFS('Выгрузка из 1С - от 11.12.2025'!C:C, 'Выгрузка из 1С - от 11.12.2025'!A:A,C90,
'Выгрузка из 1С - от 11.12.2025'!B:B,F90)</f>
        <v>0</v>
      </c>
      <c r="I90" s="113">
        <v>0.0</v>
      </c>
      <c r="J90" s="114">
        <v>0.0</v>
      </c>
      <c r="K90" s="129">
        <v>1.0</v>
      </c>
      <c r="L90" s="114">
        <v>0.0</v>
      </c>
      <c r="M90" s="114">
        <v>0.0</v>
      </c>
      <c r="N90" s="114">
        <v>0.0</v>
      </c>
      <c r="O90" s="115">
        <v>0.0</v>
      </c>
      <c r="P90" s="116"/>
      <c r="Q90" s="117"/>
      <c r="R90" s="117"/>
      <c r="S90" s="118"/>
      <c r="T90" s="90">
        <v>1.0</v>
      </c>
      <c r="U90" s="91">
        <v>4190.0</v>
      </c>
      <c r="V90" s="91">
        <v>2141.0</v>
      </c>
      <c r="W90" s="92">
        <f t="shared" si="18"/>
        <v>1.957029426</v>
      </c>
      <c r="X90" s="93">
        <f t="shared" si="19"/>
        <v>2141</v>
      </c>
      <c r="Y90" s="94">
        <f t="shared" si="20"/>
        <v>4190</v>
      </c>
      <c r="Z90" s="95"/>
      <c r="AA90" s="95"/>
      <c r="AB90" s="95"/>
      <c r="AC90" s="95"/>
      <c r="AD90" s="95"/>
    </row>
    <row r="91" ht="26.25" customHeight="1" outlineLevel="1">
      <c r="A91" s="78"/>
      <c r="B91" s="60">
        <v>50.0</v>
      </c>
      <c r="C91" s="119" t="s">
        <v>65</v>
      </c>
      <c r="D91" s="80"/>
      <c r="E91" s="81" t="s">
        <v>66</v>
      </c>
      <c r="F91" s="82" t="s">
        <v>37</v>
      </c>
      <c r="G91" s="83">
        <f t="shared" si="17"/>
        <v>9</v>
      </c>
      <c r="H91" s="112">
        <f>SUMIFS('Выгрузка из 1С - от 11.12.2025'!C:C, 'Выгрузка из 1С - от 11.12.2025'!A:A,C91,
'Выгрузка из 1С - от 11.12.2025'!B:B,F91)</f>
        <v>0</v>
      </c>
      <c r="I91" s="113">
        <v>6.0</v>
      </c>
      <c r="J91" s="114">
        <v>1.0</v>
      </c>
      <c r="K91" s="114">
        <v>1.0</v>
      </c>
      <c r="L91" s="114">
        <v>0.0</v>
      </c>
      <c r="M91" s="114">
        <v>0.0</v>
      </c>
      <c r="N91" s="114">
        <v>1.0</v>
      </c>
      <c r="O91" s="115">
        <v>0.0</v>
      </c>
      <c r="P91" s="116"/>
      <c r="Q91" s="117"/>
      <c r="R91" s="117"/>
      <c r="S91" s="118"/>
      <c r="T91" s="90">
        <v>2.0</v>
      </c>
      <c r="U91" s="91">
        <v>4190.0</v>
      </c>
      <c r="V91" s="91">
        <v>2141.0</v>
      </c>
      <c r="W91" s="92">
        <f t="shared" si="18"/>
        <v>1.957029426</v>
      </c>
      <c r="X91" s="93">
        <f t="shared" si="19"/>
        <v>19269</v>
      </c>
      <c r="Y91" s="94">
        <f t="shared" si="20"/>
        <v>37710</v>
      </c>
      <c r="Z91" s="95"/>
      <c r="AA91" s="95"/>
      <c r="AB91" s="95"/>
      <c r="AC91" s="95"/>
      <c r="AD91" s="95"/>
    </row>
    <row r="92" ht="26.25" customHeight="1" outlineLevel="1">
      <c r="A92" s="78"/>
      <c r="B92" s="60">
        <v>30.0</v>
      </c>
      <c r="C92" s="119" t="s">
        <v>65</v>
      </c>
      <c r="D92" s="80"/>
      <c r="E92" s="81" t="s">
        <v>66</v>
      </c>
      <c r="F92" s="97" t="s">
        <v>38</v>
      </c>
      <c r="G92" s="83">
        <f t="shared" si="17"/>
        <v>6</v>
      </c>
      <c r="H92" s="112">
        <f>SUMIFS('Выгрузка из 1С - от 11.12.2025'!C:C, 'Выгрузка из 1С - от 11.12.2025'!A:A,C92,
'Выгрузка из 1С - от 11.12.2025'!B:B,F92)</f>
        <v>0</v>
      </c>
      <c r="I92" s="113">
        <v>0.0</v>
      </c>
      <c r="J92" s="114">
        <v>0.0</v>
      </c>
      <c r="K92" s="129">
        <v>1.0</v>
      </c>
      <c r="L92" s="114">
        <v>0.0</v>
      </c>
      <c r="M92" s="114">
        <v>0.0</v>
      </c>
      <c r="N92" s="114">
        <v>4.0</v>
      </c>
      <c r="O92" s="115">
        <v>1.0</v>
      </c>
      <c r="P92" s="116"/>
      <c r="Q92" s="117"/>
      <c r="R92" s="117"/>
      <c r="S92" s="118"/>
      <c r="T92" s="90">
        <v>4.0</v>
      </c>
      <c r="U92" s="91">
        <v>4190.0</v>
      </c>
      <c r="V92" s="91">
        <v>2141.0</v>
      </c>
      <c r="W92" s="92">
        <f t="shared" si="18"/>
        <v>1.957029426</v>
      </c>
      <c r="X92" s="93">
        <f t="shared" si="19"/>
        <v>12846</v>
      </c>
      <c r="Y92" s="94">
        <f t="shared" si="20"/>
        <v>25140</v>
      </c>
      <c r="Z92" s="95"/>
      <c r="AA92" s="95"/>
      <c r="AB92" s="95"/>
      <c r="AC92" s="95"/>
      <c r="AD92" s="95"/>
    </row>
    <row r="93" ht="26.25" customHeight="1" outlineLevel="1">
      <c r="A93" s="78"/>
      <c r="B93" s="60">
        <v>20.0</v>
      </c>
      <c r="C93" s="140" t="s">
        <v>65</v>
      </c>
      <c r="D93" s="98"/>
      <c r="E93" s="99" t="s">
        <v>66</v>
      </c>
      <c r="F93" s="97" t="s">
        <v>39</v>
      </c>
      <c r="G93" s="100">
        <f t="shared" si="17"/>
        <v>6</v>
      </c>
      <c r="H93" s="134">
        <f>SUMIFS('Выгрузка из 1С - от 11.12.2025'!C:C, 'Выгрузка из 1С - от 11.12.2025'!A:A,C93,
'Выгрузка из 1С - от 11.12.2025'!B:B,F93)</f>
        <v>0</v>
      </c>
      <c r="I93" s="135">
        <v>2.0</v>
      </c>
      <c r="J93" s="136">
        <v>1.0</v>
      </c>
      <c r="K93" s="114">
        <v>1.0</v>
      </c>
      <c r="L93" s="136">
        <v>0.0</v>
      </c>
      <c r="M93" s="136">
        <v>0.0</v>
      </c>
      <c r="N93" s="136">
        <v>0.0</v>
      </c>
      <c r="O93" s="137">
        <v>2.0</v>
      </c>
      <c r="P93" s="138"/>
      <c r="Q93" s="136"/>
      <c r="R93" s="136"/>
      <c r="S93" s="139"/>
      <c r="T93" s="106">
        <v>0.0</v>
      </c>
      <c r="U93" s="107">
        <v>4190.0</v>
      </c>
      <c r="V93" s="107">
        <v>2141.0</v>
      </c>
      <c r="W93" s="108">
        <f t="shared" si="18"/>
        <v>1.957029426</v>
      </c>
      <c r="X93" s="109">
        <f t="shared" si="19"/>
        <v>12846</v>
      </c>
      <c r="Y93" s="110">
        <f t="shared" si="20"/>
        <v>25140</v>
      </c>
      <c r="Z93" s="95"/>
      <c r="AA93" s="217"/>
      <c r="AB93" s="217"/>
      <c r="AC93" s="217"/>
      <c r="AD93" s="217"/>
    </row>
    <row r="94" ht="26.25" customHeight="1" outlineLevel="1">
      <c r="A94" s="59">
        <f>SUM(B94:B99)</f>
        <v>230</v>
      </c>
      <c r="B94" s="60">
        <v>30.0</v>
      </c>
      <c r="C94" s="61" t="s">
        <v>67</v>
      </c>
      <c r="D94" s="62"/>
      <c r="E94" s="63" t="s">
        <v>68</v>
      </c>
      <c r="F94" s="64" t="s">
        <v>34</v>
      </c>
      <c r="G94" s="218">
        <f t="shared" si="17"/>
        <v>1</v>
      </c>
      <c r="H94" s="66">
        <f>SUMIFS('Выгрузка из 1С - от 11.12.2025'!C:C, 'Выгрузка из 1С - от 11.12.2025'!A:A,C94,
'Выгрузка из 1С - от 11.12.2025'!B:B,F94)</f>
        <v>2</v>
      </c>
      <c r="I94" s="67">
        <v>0.0</v>
      </c>
      <c r="J94" s="68">
        <v>0.0</v>
      </c>
      <c r="K94" s="129">
        <v>0.0</v>
      </c>
      <c r="L94" s="68">
        <v>1.0</v>
      </c>
      <c r="M94" s="68">
        <v>0.0</v>
      </c>
      <c r="N94" s="68">
        <v>0.0</v>
      </c>
      <c r="O94" s="69">
        <v>0.0</v>
      </c>
      <c r="P94" s="70"/>
      <c r="Q94" s="68"/>
      <c r="R94" s="68"/>
      <c r="S94" s="71"/>
      <c r="T94" s="72">
        <v>0.0</v>
      </c>
      <c r="U94" s="74">
        <v>5990.0</v>
      </c>
      <c r="V94" s="74">
        <v>855.59</v>
      </c>
      <c r="W94" s="75">
        <f t="shared" si="18"/>
        <v>7.001016842</v>
      </c>
      <c r="X94" s="76">
        <f t="shared" si="19"/>
        <v>855.59</v>
      </c>
      <c r="Y94" s="77">
        <f t="shared" si="20"/>
        <v>5990</v>
      </c>
      <c r="Z94" s="95"/>
      <c r="AB94" s="216"/>
      <c r="AC94" s="216"/>
      <c r="AD94" s="216"/>
    </row>
    <row r="95" ht="26.25" customHeight="1" outlineLevel="1">
      <c r="A95" s="60" t="s">
        <v>42</v>
      </c>
      <c r="B95" s="60">
        <v>50.0</v>
      </c>
      <c r="C95" s="79" t="s">
        <v>67</v>
      </c>
      <c r="D95" s="80"/>
      <c r="E95" s="81" t="s">
        <v>68</v>
      </c>
      <c r="F95" s="82" t="s">
        <v>35</v>
      </c>
      <c r="G95" s="219">
        <f t="shared" si="17"/>
        <v>0</v>
      </c>
      <c r="H95" s="84">
        <f>SUMIFS('Выгрузка из 1С - от 11.12.2025'!C:C, 'Выгрузка из 1С - от 11.12.2025'!A:A,C95,
'Выгрузка из 1С - от 11.12.2025'!B:B,F95)</f>
        <v>0</v>
      </c>
      <c r="I95" s="85">
        <v>0.0</v>
      </c>
      <c r="J95" s="86">
        <v>0.0</v>
      </c>
      <c r="K95" s="114">
        <v>0.0</v>
      </c>
      <c r="L95" s="86">
        <v>0.0</v>
      </c>
      <c r="M95" s="86">
        <v>0.0</v>
      </c>
      <c r="N95" s="86">
        <v>0.0</v>
      </c>
      <c r="O95" s="87">
        <v>0.0</v>
      </c>
      <c r="P95" s="88"/>
      <c r="Q95" s="86"/>
      <c r="R95" s="86"/>
      <c r="S95" s="89"/>
      <c r="T95" s="90">
        <v>0.0</v>
      </c>
      <c r="U95" s="91">
        <v>5990.0</v>
      </c>
      <c r="V95" s="91">
        <v>855.59</v>
      </c>
      <c r="W95" s="92">
        <f t="shared" si="18"/>
        <v>7.001016842</v>
      </c>
      <c r="X95" s="93">
        <f t="shared" si="19"/>
        <v>0</v>
      </c>
      <c r="Y95" s="94">
        <f t="shared" si="20"/>
        <v>0</v>
      </c>
      <c r="Z95" s="95"/>
      <c r="AB95" s="95"/>
      <c r="AC95" s="95"/>
      <c r="AD95" s="95"/>
    </row>
    <row r="96" ht="26.25" customHeight="1" outlineLevel="1">
      <c r="A96" s="78"/>
      <c r="B96" s="60">
        <v>50.0</v>
      </c>
      <c r="C96" s="79" t="s">
        <v>67</v>
      </c>
      <c r="D96" s="80"/>
      <c r="E96" s="81" t="s">
        <v>68</v>
      </c>
      <c r="F96" s="96" t="s">
        <v>36</v>
      </c>
      <c r="G96" s="219">
        <f t="shared" si="17"/>
        <v>0</v>
      </c>
      <c r="H96" s="84">
        <f>SUMIFS('Выгрузка из 1С - от 11.12.2025'!C:C, 'Выгрузка из 1С - от 11.12.2025'!A:A,C96,
'Выгрузка из 1С - от 11.12.2025'!B:B,F96)</f>
        <v>0</v>
      </c>
      <c r="I96" s="85">
        <v>0.0</v>
      </c>
      <c r="J96" s="86">
        <v>0.0</v>
      </c>
      <c r="K96" s="129">
        <v>0.0</v>
      </c>
      <c r="L96" s="86">
        <v>0.0</v>
      </c>
      <c r="M96" s="86">
        <v>0.0</v>
      </c>
      <c r="N96" s="86">
        <v>0.0</v>
      </c>
      <c r="O96" s="87">
        <v>0.0</v>
      </c>
      <c r="P96" s="88"/>
      <c r="Q96" s="86"/>
      <c r="R96" s="86"/>
      <c r="S96" s="89"/>
      <c r="T96" s="90">
        <v>0.0</v>
      </c>
      <c r="U96" s="91">
        <v>5990.0</v>
      </c>
      <c r="V96" s="91">
        <v>855.59</v>
      </c>
      <c r="W96" s="92">
        <f t="shared" si="18"/>
        <v>7.001016842</v>
      </c>
      <c r="X96" s="93">
        <f t="shared" si="19"/>
        <v>0</v>
      </c>
      <c r="Y96" s="94">
        <f t="shared" si="20"/>
        <v>0</v>
      </c>
      <c r="Z96" s="95"/>
      <c r="AB96" s="95"/>
      <c r="AC96" s="95"/>
      <c r="AD96" s="95"/>
    </row>
    <row r="97" ht="26.25" customHeight="1" outlineLevel="1">
      <c r="A97" s="78"/>
      <c r="B97" s="60">
        <v>50.0</v>
      </c>
      <c r="C97" s="79" t="s">
        <v>67</v>
      </c>
      <c r="D97" s="80"/>
      <c r="E97" s="81" t="s">
        <v>68</v>
      </c>
      <c r="F97" s="82" t="s">
        <v>37</v>
      </c>
      <c r="G97" s="219">
        <f t="shared" si="17"/>
        <v>3</v>
      </c>
      <c r="H97" s="84">
        <f>SUMIFS('Выгрузка из 1С - от 11.12.2025'!C:C, 'Выгрузка из 1С - от 11.12.2025'!A:A,C97,
'Выгрузка из 1С - от 11.12.2025'!B:B,F97)</f>
        <v>2</v>
      </c>
      <c r="I97" s="85">
        <v>0.0</v>
      </c>
      <c r="J97" s="86">
        <v>0.0</v>
      </c>
      <c r="K97" s="114">
        <v>0.0</v>
      </c>
      <c r="L97" s="86">
        <v>3.0</v>
      </c>
      <c r="M97" s="86">
        <v>0.0</v>
      </c>
      <c r="N97" s="86">
        <v>0.0</v>
      </c>
      <c r="O97" s="87">
        <v>0.0</v>
      </c>
      <c r="P97" s="88"/>
      <c r="Q97" s="86"/>
      <c r="R97" s="86"/>
      <c r="S97" s="89"/>
      <c r="T97" s="90">
        <v>0.0</v>
      </c>
      <c r="U97" s="91">
        <v>5990.0</v>
      </c>
      <c r="V97" s="91">
        <v>855.59</v>
      </c>
      <c r="W97" s="92">
        <f t="shared" si="18"/>
        <v>7.001016842</v>
      </c>
      <c r="X97" s="93">
        <f t="shared" si="19"/>
        <v>2566.77</v>
      </c>
      <c r="Y97" s="94">
        <f t="shared" si="20"/>
        <v>17970</v>
      </c>
      <c r="Z97" s="95"/>
      <c r="AB97" s="95"/>
      <c r="AC97" s="95"/>
      <c r="AD97" s="95"/>
    </row>
    <row r="98" ht="26.25" customHeight="1" outlineLevel="1">
      <c r="A98" s="78"/>
      <c r="B98" s="60">
        <v>30.0</v>
      </c>
      <c r="C98" s="79" t="s">
        <v>67</v>
      </c>
      <c r="D98" s="80"/>
      <c r="E98" s="81" t="s">
        <v>68</v>
      </c>
      <c r="F98" s="97" t="s">
        <v>38</v>
      </c>
      <c r="G98" s="219">
        <f t="shared" si="17"/>
        <v>7</v>
      </c>
      <c r="H98" s="84">
        <f>SUMIFS('Выгрузка из 1С - от 11.12.2025'!C:C, 'Выгрузка из 1С - от 11.12.2025'!A:A,C98,
'Выгрузка из 1С - от 11.12.2025'!B:B,F98)</f>
        <v>5</v>
      </c>
      <c r="I98" s="85">
        <v>5.0</v>
      </c>
      <c r="J98" s="86">
        <v>0.0</v>
      </c>
      <c r="K98" s="129">
        <v>0.0</v>
      </c>
      <c r="L98" s="86">
        <v>2.0</v>
      </c>
      <c r="M98" s="86">
        <v>0.0</v>
      </c>
      <c r="N98" s="86">
        <v>0.0</v>
      </c>
      <c r="O98" s="87">
        <v>0.0</v>
      </c>
      <c r="P98" s="88"/>
      <c r="Q98" s="86"/>
      <c r="R98" s="86"/>
      <c r="S98" s="89"/>
      <c r="T98" s="90">
        <v>0.0</v>
      </c>
      <c r="U98" s="91">
        <v>5990.0</v>
      </c>
      <c r="V98" s="91">
        <v>855.59</v>
      </c>
      <c r="W98" s="92">
        <f t="shared" si="18"/>
        <v>7.001016842</v>
      </c>
      <c r="X98" s="93">
        <f t="shared" si="19"/>
        <v>5989.13</v>
      </c>
      <c r="Y98" s="94">
        <f t="shared" si="20"/>
        <v>41930</v>
      </c>
      <c r="Z98" s="95"/>
      <c r="AB98" s="95"/>
      <c r="AC98" s="95"/>
      <c r="AD98" s="95"/>
    </row>
    <row r="99" ht="26.25" customHeight="1" outlineLevel="1">
      <c r="A99" s="78"/>
      <c r="B99" s="60">
        <v>20.0</v>
      </c>
      <c r="C99" s="133" t="s">
        <v>67</v>
      </c>
      <c r="D99" s="98"/>
      <c r="E99" s="99" t="s">
        <v>68</v>
      </c>
      <c r="F99" s="97" t="s">
        <v>39</v>
      </c>
      <c r="G99" s="220">
        <f t="shared" si="17"/>
        <v>10</v>
      </c>
      <c r="H99" s="184">
        <f>SUMIFS('Выгрузка из 1С - от 11.12.2025'!C:C, 'Выгрузка из 1С - от 11.12.2025'!A:A,C99,
'Выгрузка из 1С - от 11.12.2025'!B:B,F99)</f>
        <v>8</v>
      </c>
      <c r="I99" s="101">
        <v>8.0</v>
      </c>
      <c r="J99" s="102">
        <v>0.0</v>
      </c>
      <c r="K99" s="114">
        <v>0.0</v>
      </c>
      <c r="L99" s="102">
        <v>2.0</v>
      </c>
      <c r="M99" s="102">
        <v>0.0</v>
      </c>
      <c r="N99" s="102">
        <v>0.0</v>
      </c>
      <c r="O99" s="103">
        <v>0.0</v>
      </c>
      <c r="P99" s="104"/>
      <c r="Q99" s="102"/>
      <c r="R99" s="102"/>
      <c r="S99" s="105"/>
      <c r="T99" s="106">
        <v>0.0</v>
      </c>
      <c r="U99" s="107">
        <v>5990.0</v>
      </c>
      <c r="V99" s="107">
        <v>855.59</v>
      </c>
      <c r="W99" s="108">
        <f t="shared" si="18"/>
        <v>7.001016842</v>
      </c>
      <c r="X99" s="109">
        <f t="shared" si="19"/>
        <v>8555.9</v>
      </c>
      <c r="Y99" s="110">
        <f t="shared" si="20"/>
        <v>59900</v>
      </c>
      <c r="Z99" s="95"/>
      <c r="AB99" s="217"/>
      <c r="AC99" s="217"/>
      <c r="AD99" s="217"/>
    </row>
    <row r="100" ht="26.25" customHeight="1" outlineLevel="1">
      <c r="A100" s="59">
        <f>SUM(B100:B105)</f>
        <v>230</v>
      </c>
      <c r="B100" s="60">
        <v>30.0</v>
      </c>
      <c r="C100" s="111" t="s">
        <v>69</v>
      </c>
      <c r="D100" s="62"/>
      <c r="E100" s="63">
        <v>1.110222993E9</v>
      </c>
      <c r="F100" s="64" t="s">
        <v>34</v>
      </c>
      <c r="G100" s="65">
        <f t="shared" si="17"/>
        <v>13</v>
      </c>
      <c r="H100" s="66">
        <f>SUMIFS('Выгрузка из 1С - от 11.12.2025'!C:C, 'Выгрузка из 1С - от 11.12.2025'!A:A,C100,
'Выгрузка из 1С - от 11.12.2025'!B:B,F100)</f>
        <v>14</v>
      </c>
      <c r="I100" s="67">
        <v>9.0</v>
      </c>
      <c r="J100" s="68">
        <v>4.0</v>
      </c>
      <c r="K100" s="129">
        <v>0.0</v>
      </c>
      <c r="L100" s="68">
        <v>0.0</v>
      </c>
      <c r="M100" s="68">
        <v>0.0</v>
      </c>
      <c r="N100" s="68">
        <v>0.0</v>
      </c>
      <c r="O100" s="69">
        <v>0.0</v>
      </c>
      <c r="P100" s="70">
        <v>1.0</v>
      </c>
      <c r="Q100" s="68"/>
      <c r="R100" s="68"/>
      <c r="S100" s="71"/>
      <c r="T100" s="72">
        <v>0.0</v>
      </c>
      <c r="U100" s="74">
        <v>5490.0</v>
      </c>
      <c r="V100" s="74">
        <v>1413.0</v>
      </c>
      <c r="W100" s="75">
        <f t="shared" si="18"/>
        <v>3.885350318</v>
      </c>
      <c r="X100" s="76">
        <f t="shared" si="19"/>
        <v>18369</v>
      </c>
      <c r="Y100" s="77">
        <f t="shared" si="20"/>
        <v>71370</v>
      </c>
      <c r="Z100" s="95"/>
      <c r="AB100" s="95"/>
      <c r="AC100" s="95"/>
      <c r="AD100" s="95"/>
    </row>
    <row r="101" ht="26.25" customHeight="1" outlineLevel="1">
      <c r="A101" s="60" t="s">
        <v>42</v>
      </c>
      <c r="B101" s="60">
        <v>50.0</v>
      </c>
      <c r="C101" s="119" t="s">
        <v>69</v>
      </c>
      <c r="D101" s="80"/>
      <c r="E101" s="81">
        <v>1.110222994E9</v>
      </c>
      <c r="F101" s="82" t="s">
        <v>35</v>
      </c>
      <c r="G101" s="83">
        <f t="shared" si="17"/>
        <v>20</v>
      </c>
      <c r="H101" s="112">
        <f>SUMIFS('Выгрузка из 1С - от 11.12.2025'!C:C, 'Выгрузка из 1С - от 11.12.2025'!A:A,C101,
'Выгрузка из 1С - от 11.12.2025'!B:B,F101)</f>
        <v>11</v>
      </c>
      <c r="I101" s="113">
        <v>17.0</v>
      </c>
      <c r="J101" s="114">
        <v>2.0</v>
      </c>
      <c r="K101" s="114">
        <v>0.0</v>
      </c>
      <c r="L101" s="114">
        <v>0.0</v>
      </c>
      <c r="M101" s="114">
        <v>1.0</v>
      </c>
      <c r="N101" s="114">
        <v>0.0</v>
      </c>
      <c r="O101" s="115">
        <v>0.0</v>
      </c>
      <c r="P101" s="116">
        <v>1.0</v>
      </c>
      <c r="Q101" s="117"/>
      <c r="R101" s="117"/>
      <c r="S101" s="118"/>
      <c r="T101" s="90">
        <v>0.0</v>
      </c>
      <c r="U101" s="91">
        <v>5490.0</v>
      </c>
      <c r="V101" s="91">
        <v>1413.0</v>
      </c>
      <c r="W101" s="92">
        <f t="shared" si="18"/>
        <v>3.885350318</v>
      </c>
      <c r="X101" s="93">
        <f t="shared" si="19"/>
        <v>28260</v>
      </c>
      <c r="Y101" s="94">
        <f t="shared" si="20"/>
        <v>109800</v>
      </c>
      <c r="Z101" s="95"/>
      <c r="AB101" s="95"/>
      <c r="AC101" s="95"/>
      <c r="AD101" s="95"/>
    </row>
    <row r="102" ht="26.25" customHeight="1" outlineLevel="1">
      <c r="A102" s="78"/>
      <c r="B102" s="60">
        <v>50.0</v>
      </c>
      <c r="C102" s="119" t="s">
        <v>69</v>
      </c>
      <c r="D102" s="80"/>
      <c r="E102" s="81">
        <v>1.110222995E9</v>
      </c>
      <c r="F102" s="96" t="s">
        <v>36</v>
      </c>
      <c r="G102" s="83">
        <f t="shared" si="17"/>
        <v>16</v>
      </c>
      <c r="H102" s="112">
        <f>SUMIFS('Выгрузка из 1С - от 11.12.2025'!C:C, 'Выгрузка из 1С - от 11.12.2025'!A:A,C102,
'Выгрузка из 1С - от 11.12.2025'!B:B,F102)</f>
        <v>4</v>
      </c>
      <c r="I102" s="113">
        <v>11.0</v>
      </c>
      <c r="J102" s="114">
        <v>3.0</v>
      </c>
      <c r="K102" s="129">
        <v>0.0</v>
      </c>
      <c r="L102" s="114">
        <v>1.0</v>
      </c>
      <c r="M102" s="114">
        <v>1.0</v>
      </c>
      <c r="N102" s="114">
        <v>0.0</v>
      </c>
      <c r="O102" s="115">
        <v>0.0</v>
      </c>
      <c r="P102" s="116">
        <v>1.0</v>
      </c>
      <c r="Q102" s="117"/>
      <c r="R102" s="117"/>
      <c r="S102" s="118"/>
      <c r="T102" s="90">
        <v>0.0</v>
      </c>
      <c r="U102" s="91">
        <v>5490.0</v>
      </c>
      <c r="V102" s="91">
        <v>1413.0</v>
      </c>
      <c r="W102" s="92">
        <f t="shared" si="18"/>
        <v>3.885350318</v>
      </c>
      <c r="X102" s="93">
        <f t="shared" si="19"/>
        <v>22608</v>
      </c>
      <c r="Y102" s="94">
        <f t="shared" si="20"/>
        <v>87840</v>
      </c>
      <c r="Z102" s="95"/>
      <c r="AB102" s="95"/>
      <c r="AC102" s="95"/>
      <c r="AD102" s="95"/>
    </row>
    <row r="103" ht="26.25" customHeight="1" outlineLevel="1">
      <c r="A103" s="78"/>
      <c r="B103" s="60">
        <v>50.0</v>
      </c>
      <c r="C103" s="119" t="s">
        <v>69</v>
      </c>
      <c r="D103" s="80"/>
      <c r="E103" s="81">
        <v>1.110222996E9</v>
      </c>
      <c r="F103" s="82" t="s">
        <v>37</v>
      </c>
      <c r="G103" s="83">
        <f t="shared" si="17"/>
        <v>18</v>
      </c>
      <c r="H103" s="112">
        <f>SUMIFS('Выгрузка из 1С - от 11.12.2025'!C:C, 'Выгрузка из 1С - от 11.12.2025'!A:A,C103,
'Выгрузка из 1С - от 11.12.2025'!B:B,F103)</f>
        <v>6</v>
      </c>
      <c r="I103" s="113">
        <v>15.0</v>
      </c>
      <c r="J103" s="114">
        <v>2.0</v>
      </c>
      <c r="K103" s="114">
        <v>0.0</v>
      </c>
      <c r="L103" s="114">
        <v>0.0</v>
      </c>
      <c r="M103" s="114">
        <v>1.0</v>
      </c>
      <c r="N103" s="114">
        <v>0.0</v>
      </c>
      <c r="O103" s="115">
        <v>0.0</v>
      </c>
      <c r="P103" s="116">
        <v>1.0</v>
      </c>
      <c r="Q103" s="117"/>
      <c r="R103" s="117"/>
      <c r="S103" s="118"/>
      <c r="T103" s="90">
        <v>0.0</v>
      </c>
      <c r="U103" s="91">
        <v>5490.0</v>
      </c>
      <c r="V103" s="91">
        <v>1413.0</v>
      </c>
      <c r="W103" s="92">
        <f t="shared" si="18"/>
        <v>3.885350318</v>
      </c>
      <c r="X103" s="93">
        <f t="shared" si="19"/>
        <v>25434</v>
      </c>
      <c r="Y103" s="94">
        <f t="shared" si="20"/>
        <v>98820</v>
      </c>
      <c r="Z103" s="95"/>
      <c r="AB103" s="95"/>
      <c r="AC103" s="95"/>
      <c r="AD103" s="95"/>
    </row>
    <row r="104" ht="26.25" customHeight="1" outlineLevel="1">
      <c r="A104" s="78"/>
      <c r="B104" s="60">
        <v>30.0</v>
      </c>
      <c r="C104" s="119" t="s">
        <v>69</v>
      </c>
      <c r="D104" s="80"/>
      <c r="E104" s="81">
        <v>1.110222997E9</v>
      </c>
      <c r="F104" s="97" t="s">
        <v>38</v>
      </c>
      <c r="G104" s="83">
        <f t="shared" si="17"/>
        <v>5</v>
      </c>
      <c r="H104" s="112">
        <v>1.0</v>
      </c>
      <c r="I104" s="113">
        <v>2.0</v>
      </c>
      <c r="J104" s="114">
        <v>1.0</v>
      </c>
      <c r="K104" s="129">
        <v>0.0</v>
      </c>
      <c r="L104" s="114">
        <v>1.0</v>
      </c>
      <c r="M104" s="114">
        <v>1.0</v>
      </c>
      <c r="N104" s="114">
        <v>0.0</v>
      </c>
      <c r="O104" s="115">
        <v>0.0</v>
      </c>
      <c r="P104" s="116">
        <v>1.0</v>
      </c>
      <c r="Q104" s="117"/>
      <c r="R104" s="117"/>
      <c r="S104" s="118"/>
      <c r="T104" s="90">
        <v>0.0</v>
      </c>
      <c r="U104" s="91">
        <v>5490.0</v>
      </c>
      <c r="V104" s="91">
        <v>1413.0</v>
      </c>
      <c r="W104" s="92">
        <f t="shared" si="18"/>
        <v>3.885350318</v>
      </c>
      <c r="X104" s="93">
        <f t="shared" si="19"/>
        <v>7065</v>
      </c>
      <c r="Y104" s="94">
        <f t="shared" si="20"/>
        <v>27450</v>
      </c>
      <c r="Z104" s="95"/>
      <c r="AB104" s="95"/>
      <c r="AC104" s="95"/>
      <c r="AD104" s="95"/>
    </row>
    <row r="105" ht="26.25" customHeight="1" outlineLevel="1">
      <c r="A105" s="78"/>
      <c r="B105" s="60">
        <v>20.0</v>
      </c>
      <c r="C105" s="119" t="s">
        <v>69</v>
      </c>
      <c r="D105" s="80"/>
      <c r="E105" s="81">
        <v>1.110222998E9</v>
      </c>
      <c r="F105" s="97" t="s">
        <v>39</v>
      </c>
      <c r="G105" s="83">
        <f t="shared" si="17"/>
        <v>5</v>
      </c>
      <c r="H105" s="84">
        <f>SUMIFS('Выгрузка из 1С - от 11.12.2025'!C:C, 'Выгрузка из 1С - от 11.12.2025'!A:A,C105,
'Выгрузка из 1С - от 11.12.2025'!B:B,F105)</f>
        <v>1</v>
      </c>
      <c r="I105" s="85">
        <v>2.0</v>
      </c>
      <c r="J105" s="221">
        <v>3.0</v>
      </c>
      <c r="K105" s="114">
        <v>0.0</v>
      </c>
      <c r="L105" s="221">
        <v>0.0</v>
      </c>
      <c r="M105" s="221">
        <v>0.0</v>
      </c>
      <c r="N105" s="221">
        <v>0.0</v>
      </c>
      <c r="O105" s="87">
        <v>0.0</v>
      </c>
      <c r="P105" s="88">
        <v>1.0</v>
      </c>
      <c r="Q105" s="86"/>
      <c r="R105" s="86"/>
      <c r="S105" s="89"/>
      <c r="T105" s="90">
        <v>0.0</v>
      </c>
      <c r="U105" s="91">
        <v>5490.0</v>
      </c>
      <c r="V105" s="91">
        <v>1413.0</v>
      </c>
      <c r="W105" s="92">
        <f t="shared" si="18"/>
        <v>3.885350318</v>
      </c>
      <c r="X105" s="93">
        <f t="shared" si="19"/>
        <v>7065</v>
      </c>
      <c r="Y105" s="94">
        <f t="shared" si="20"/>
        <v>27450</v>
      </c>
      <c r="Z105" s="95"/>
      <c r="AB105" s="95"/>
      <c r="AC105" s="95"/>
      <c r="AD105" s="95"/>
    </row>
    <row r="106" ht="26.25" customHeight="1" outlineLevel="1">
      <c r="A106" s="78"/>
      <c r="B106" s="78"/>
      <c r="C106" s="140" t="s">
        <v>69</v>
      </c>
      <c r="D106" s="98"/>
      <c r="E106" s="99">
        <v>1.110222999E9</v>
      </c>
      <c r="F106" s="97" t="s">
        <v>70</v>
      </c>
      <c r="G106" s="100">
        <f t="shared" si="17"/>
        <v>1</v>
      </c>
      <c r="H106" s="184">
        <f>SUMIFS('Выгрузка из 1С - от 11.12.2025'!C:C, 'Выгрузка из 1С - от 11.12.2025'!A:A,C106,
'Выгрузка из 1С - от 11.12.2025'!B:B,F106)</f>
        <v>0</v>
      </c>
      <c r="I106" s="101">
        <v>1.0</v>
      </c>
      <c r="J106" s="102">
        <v>0.0</v>
      </c>
      <c r="K106" s="129">
        <v>0.0</v>
      </c>
      <c r="L106" s="102">
        <v>0.0</v>
      </c>
      <c r="M106" s="102">
        <v>0.0</v>
      </c>
      <c r="N106" s="102">
        <v>0.0</v>
      </c>
      <c r="O106" s="103">
        <v>0.0</v>
      </c>
      <c r="P106" s="104"/>
      <c r="Q106" s="102"/>
      <c r="R106" s="102"/>
      <c r="S106" s="105"/>
      <c r="T106" s="106">
        <v>0.0</v>
      </c>
      <c r="U106" s="107">
        <v>5490.0</v>
      </c>
      <c r="V106" s="107">
        <v>1413.0</v>
      </c>
      <c r="W106" s="108">
        <f t="shared" si="18"/>
        <v>3.885350318</v>
      </c>
      <c r="X106" s="109">
        <f t="shared" si="19"/>
        <v>1413</v>
      </c>
      <c r="Y106" s="110">
        <f t="shared" si="20"/>
        <v>5490</v>
      </c>
      <c r="Z106" s="216"/>
      <c r="AB106" s="95"/>
      <c r="AC106" s="95"/>
      <c r="AD106" s="95"/>
    </row>
    <row r="107" ht="26.25" customHeight="1" outlineLevel="1">
      <c r="A107" s="59">
        <f>SUM(B107:B112)</f>
        <v>230</v>
      </c>
      <c r="B107" s="60">
        <v>30.0</v>
      </c>
      <c r="C107" s="111" t="s">
        <v>71</v>
      </c>
      <c r="D107" s="62"/>
      <c r="E107" s="63">
        <v>1.110321993E9</v>
      </c>
      <c r="F107" s="64" t="s">
        <v>34</v>
      </c>
      <c r="G107" s="65">
        <f t="shared" si="17"/>
        <v>49</v>
      </c>
      <c r="H107" s="112">
        <f>SUMIFS('Выгрузка из 1С - от 11.12.2025'!C:C, 'Выгрузка из 1С - от 11.12.2025'!A:A,C107,
'Выгрузка из 1С - от 11.12.2025'!B:B,F107)</f>
        <v>45</v>
      </c>
      <c r="I107" s="113">
        <v>44.0</v>
      </c>
      <c r="J107" s="114">
        <v>2.0</v>
      </c>
      <c r="K107" s="114">
        <v>0.0</v>
      </c>
      <c r="L107" s="114">
        <v>0.0</v>
      </c>
      <c r="M107" s="114">
        <v>0.0</v>
      </c>
      <c r="N107" s="114">
        <v>3.0</v>
      </c>
      <c r="O107" s="115">
        <v>0.0</v>
      </c>
      <c r="P107" s="116">
        <v>1.0</v>
      </c>
      <c r="Q107" s="117"/>
      <c r="R107" s="117"/>
      <c r="S107" s="118"/>
      <c r="T107" s="90">
        <v>3.0</v>
      </c>
      <c r="U107" s="74">
        <v>4990.0</v>
      </c>
      <c r="V107" s="74">
        <v>1423.0</v>
      </c>
      <c r="W107" s="75">
        <f t="shared" si="18"/>
        <v>3.506676037</v>
      </c>
      <c r="X107" s="76">
        <f t="shared" si="19"/>
        <v>69727</v>
      </c>
      <c r="Y107" s="77">
        <f t="shared" si="20"/>
        <v>244510</v>
      </c>
      <c r="Z107" s="95"/>
      <c r="AB107" s="95"/>
      <c r="AC107" s="95"/>
      <c r="AD107" s="95"/>
    </row>
    <row r="108" ht="26.25" customHeight="1" outlineLevel="1">
      <c r="A108" s="60" t="s">
        <v>42</v>
      </c>
      <c r="B108" s="60">
        <v>50.0</v>
      </c>
      <c r="C108" s="119" t="s">
        <v>71</v>
      </c>
      <c r="D108" s="80"/>
      <c r="E108" s="81">
        <v>1.110321994E9</v>
      </c>
      <c r="F108" s="82" t="s">
        <v>35</v>
      </c>
      <c r="G108" s="83">
        <f t="shared" si="17"/>
        <v>65</v>
      </c>
      <c r="H108" s="112">
        <f>SUMIFS('Выгрузка из 1С - от 11.12.2025'!C:C, 'Выгрузка из 1С - от 11.12.2025'!A:A,C108,
'Выгрузка из 1С - от 11.12.2025'!B:B,F108)</f>
        <v>62</v>
      </c>
      <c r="I108" s="113">
        <v>62.0</v>
      </c>
      <c r="J108" s="114">
        <v>2.0</v>
      </c>
      <c r="K108" s="129">
        <v>0.0</v>
      </c>
      <c r="L108" s="114">
        <v>0.0</v>
      </c>
      <c r="M108" s="114">
        <v>1.0</v>
      </c>
      <c r="N108" s="114">
        <v>0.0</v>
      </c>
      <c r="O108" s="115">
        <v>0.0</v>
      </c>
      <c r="P108" s="116">
        <v>1.0</v>
      </c>
      <c r="Q108" s="117"/>
      <c r="R108" s="117"/>
      <c r="S108" s="118"/>
      <c r="T108" s="90">
        <v>0.0</v>
      </c>
      <c r="U108" s="91">
        <v>4990.0</v>
      </c>
      <c r="V108" s="91">
        <v>1423.0</v>
      </c>
      <c r="W108" s="92">
        <f t="shared" si="18"/>
        <v>3.506676037</v>
      </c>
      <c r="X108" s="93">
        <f t="shared" si="19"/>
        <v>92495</v>
      </c>
      <c r="Y108" s="94">
        <f t="shared" si="20"/>
        <v>324350</v>
      </c>
      <c r="Z108" s="95"/>
      <c r="AB108" s="95"/>
      <c r="AC108" s="95"/>
      <c r="AD108" s="95"/>
    </row>
    <row r="109" ht="26.25" customHeight="1" outlineLevel="1">
      <c r="A109" s="78"/>
      <c r="B109" s="60">
        <v>50.0</v>
      </c>
      <c r="C109" s="119" t="s">
        <v>71</v>
      </c>
      <c r="D109" s="80"/>
      <c r="E109" s="81">
        <v>1.110321995E9</v>
      </c>
      <c r="F109" s="96" t="s">
        <v>36</v>
      </c>
      <c r="G109" s="83">
        <f t="shared" si="17"/>
        <v>48</v>
      </c>
      <c r="H109" s="112">
        <f>SUMIFS('Выгрузка из 1С - от 11.12.2025'!C:C, 'Выгрузка из 1С - от 11.12.2025'!A:A,C109,
'Выгрузка из 1С - от 11.12.2025'!B:B,F109)</f>
        <v>39</v>
      </c>
      <c r="I109" s="113">
        <v>44.0</v>
      </c>
      <c r="J109" s="114">
        <v>3.0</v>
      </c>
      <c r="K109" s="114">
        <v>0.0</v>
      </c>
      <c r="L109" s="114">
        <v>0.0</v>
      </c>
      <c r="M109" s="114">
        <v>1.0</v>
      </c>
      <c r="N109" s="114">
        <v>0.0</v>
      </c>
      <c r="O109" s="115">
        <v>0.0</v>
      </c>
      <c r="P109" s="116">
        <v>1.0</v>
      </c>
      <c r="Q109" s="117"/>
      <c r="R109" s="117"/>
      <c r="S109" s="118"/>
      <c r="T109" s="90">
        <v>0.0</v>
      </c>
      <c r="U109" s="91">
        <v>4990.0</v>
      </c>
      <c r="V109" s="91">
        <v>1423.0</v>
      </c>
      <c r="W109" s="92">
        <f t="shared" si="18"/>
        <v>3.506676037</v>
      </c>
      <c r="X109" s="93">
        <f t="shared" si="19"/>
        <v>68304</v>
      </c>
      <c r="Y109" s="94">
        <f t="shared" si="20"/>
        <v>239520</v>
      </c>
      <c r="Z109" s="95"/>
      <c r="AB109" s="95"/>
      <c r="AC109" s="95"/>
      <c r="AD109" s="95"/>
    </row>
    <row r="110" ht="26.25" customHeight="1" outlineLevel="1">
      <c r="A110" s="78"/>
      <c r="B110" s="60">
        <v>50.0</v>
      </c>
      <c r="C110" s="119" t="s">
        <v>71</v>
      </c>
      <c r="D110" s="80"/>
      <c r="E110" s="81">
        <v>1.110321996E9</v>
      </c>
      <c r="F110" s="82" t="s">
        <v>37</v>
      </c>
      <c r="G110" s="83">
        <f t="shared" si="17"/>
        <v>54</v>
      </c>
      <c r="H110" s="112">
        <f>SUMIFS('Выгрузка из 1С - от 11.12.2025'!C:C, 'Выгрузка из 1С - от 11.12.2025'!A:A,C110,
'Выгрузка из 1С - от 11.12.2025'!B:B,F110)</f>
        <v>45</v>
      </c>
      <c r="I110" s="113">
        <v>49.0</v>
      </c>
      <c r="J110" s="114">
        <v>4.0</v>
      </c>
      <c r="K110" s="129">
        <v>0.0</v>
      </c>
      <c r="L110" s="114">
        <v>0.0</v>
      </c>
      <c r="M110" s="114">
        <v>1.0</v>
      </c>
      <c r="N110" s="114">
        <v>0.0</v>
      </c>
      <c r="O110" s="115">
        <v>0.0</v>
      </c>
      <c r="P110" s="116">
        <v>1.0</v>
      </c>
      <c r="Q110" s="117"/>
      <c r="R110" s="117"/>
      <c r="S110" s="118"/>
      <c r="T110" s="90">
        <v>0.0</v>
      </c>
      <c r="U110" s="91">
        <v>4990.0</v>
      </c>
      <c r="V110" s="91">
        <v>1423.0</v>
      </c>
      <c r="W110" s="92">
        <f t="shared" si="18"/>
        <v>3.506676037</v>
      </c>
      <c r="X110" s="93">
        <f t="shared" si="19"/>
        <v>76842</v>
      </c>
      <c r="Y110" s="94">
        <f t="shared" si="20"/>
        <v>269460</v>
      </c>
      <c r="Z110" s="95"/>
      <c r="AB110" s="95"/>
      <c r="AC110" s="95"/>
      <c r="AD110" s="95"/>
    </row>
    <row r="111" ht="26.25" customHeight="1" outlineLevel="1">
      <c r="A111" s="78"/>
      <c r="B111" s="60">
        <v>30.0</v>
      </c>
      <c r="C111" s="119" t="s">
        <v>71</v>
      </c>
      <c r="D111" s="80"/>
      <c r="E111" s="81">
        <v>1.110321997E9</v>
      </c>
      <c r="F111" s="97" t="s">
        <v>38</v>
      </c>
      <c r="G111" s="83">
        <f t="shared" si="17"/>
        <v>38</v>
      </c>
      <c r="H111" s="112">
        <f>SUMIFS('Выгрузка из 1С - от 11.12.2025'!C:C, 'Выгрузка из 1С - от 11.12.2025'!A:A,C111,
'Выгрузка из 1С - от 11.12.2025'!B:B,F111)</f>
        <v>30</v>
      </c>
      <c r="I111" s="113">
        <v>32.0</v>
      </c>
      <c r="J111" s="114">
        <v>3.0</v>
      </c>
      <c r="K111" s="114">
        <v>0.0</v>
      </c>
      <c r="L111" s="114">
        <v>0.0</v>
      </c>
      <c r="M111" s="114">
        <v>1.0</v>
      </c>
      <c r="N111" s="114">
        <v>2.0</v>
      </c>
      <c r="O111" s="115">
        <v>0.0</v>
      </c>
      <c r="P111" s="116">
        <v>1.0</v>
      </c>
      <c r="Q111" s="117"/>
      <c r="R111" s="117"/>
      <c r="S111" s="118"/>
      <c r="T111" s="90">
        <v>2.0</v>
      </c>
      <c r="U111" s="91">
        <v>4990.0</v>
      </c>
      <c r="V111" s="91">
        <v>1423.0</v>
      </c>
      <c r="W111" s="92">
        <f t="shared" si="18"/>
        <v>3.506676037</v>
      </c>
      <c r="X111" s="93">
        <f t="shared" si="19"/>
        <v>54074</v>
      </c>
      <c r="Y111" s="94">
        <f t="shared" si="20"/>
        <v>189620</v>
      </c>
      <c r="Z111" s="217"/>
      <c r="AB111" s="95"/>
      <c r="AC111" s="95"/>
      <c r="AD111" s="95"/>
    </row>
    <row r="112" ht="26.25" customHeight="1" outlineLevel="1">
      <c r="A112" s="78"/>
      <c r="B112" s="60">
        <v>20.0</v>
      </c>
      <c r="C112" s="119" t="s">
        <v>71</v>
      </c>
      <c r="D112" s="80"/>
      <c r="E112" s="81">
        <v>1.110321998E9</v>
      </c>
      <c r="F112" s="97" t="s">
        <v>39</v>
      </c>
      <c r="G112" s="83">
        <f t="shared" si="17"/>
        <v>7</v>
      </c>
      <c r="H112" s="112">
        <f>SUMIFS('Выгрузка из 1С - от 11.12.2025'!C:C, 'Выгрузка из 1С - от 11.12.2025'!A:A,C112,
'Выгрузка из 1С - от 11.12.2025'!B:B,F112)</f>
        <v>6</v>
      </c>
      <c r="I112" s="209">
        <v>5.0</v>
      </c>
      <c r="J112" s="117">
        <v>2.0</v>
      </c>
      <c r="K112" s="129">
        <v>0.0</v>
      </c>
      <c r="L112" s="117">
        <v>0.0</v>
      </c>
      <c r="M112" s="117">
        <v>0.0</v>
      </c>
      <c r="N112" s="117">
        <v>0.0</v>
      </c>
      <c r="O112" s="210">
        <v>0.0</v>
      </c>
      <c r="P112" s="116"/>
      <c r="Q112" s="117"/>
      <c r="R112" s="117"/>
      <c r="S112" s="118"/>
      <c r="T112" s="90">
        <v>0.0</v>
      </c>
      <c r="U112" s="91">
        <v>4990.0</v>
      </c>
      <c r="V112" s="91">
        <v>1423.0</v>
      </c>
      <c r="W112" s="92">
        <f t="shared" si="18"/>
        <v>3.506676037</v>
      </c>
      <c r="X112" s="93">
        <f t="shared" si="19"/>
        <v>9961</v>
      </c>
      <c r="Y112" s="94">
        <f t="shared" si="20"/>
        <v>34930</v>
      </c>
      <c r="Z112" s="216"/>
      <c r="AB112" s="95"/>
      <c r="AC112" s="95"/>
      <c r="AD112" s="95"/>
    </row>
    <row r="113" ht="26.25" customHeight="1" outlineLevel="1">
      <c r="A113" s="78"/>
      <c r="B113" s="78"/>
      <c r="C113" s="119" t="s">
        <v>71</v>
      </c>
      <c r="D113" s="98"/>
      <c r="E113" s="99">
        <v>1.110321999E9</v>
      </c>
      <c r="F113" s="97" t="s">
        <v>70</v>
      </c>
      <c r="G113" s="100">
        <f t="shared" si="17"/>
        <v>0</v>
      </c>
      <c r="H113" s="112">
        <f>SUMIFS('Выгрузка из 1С - от 11.12.2025'!C:C, 'Выгрузка из 1С - от 11.12.2025'!A:A,C113,
'Выгрузка из 1С - от 11.12.2025'!B:B,F113)</f>
        <v>0</v>
      </c>
      <c r="I113" s="101">
        <v>0.0</v>
      </c>
      <c r="J113" s="102">
        <v>0.0</v>
      </c>
      <c r="K113" s="114">
        <v>0.0</v>
      </c>
      <c r="L113" s="102">
        <v>0.0</v>
      </c>
      <c r="M113" s="102">
        <v>0.0</v>
      </c>
      <c r="N113" s="102">
        <v>0.0</v>
      </c>
      <c r="O113" s="222">
        <v>0.0</v>
      </c>
      <c r="P113" s="223"/>
      <c r="Q113" s="224"/>
      <c r="R113" s="224"/>
      <c r="S113" s="225"/>
      <c r="T113" s="106">
        <v>0.0</v>
      </c>
      <c r="U113" s="226">
        <v>4990.0</v>
      </c>
      <c r="V113" s="226">
        <v>1423.0</v>
      </c>
      <c r="W113" s="227">
        <f t="shared" si="18"/>
        <v>3.506676037</v>
      </c>
      <c r="X113" s="228">
        <f t="shared" si="19"/>
        <v>0</v>
      </c>
      <c r="Y113" s="94">
        <f t="shared" si="20"/>
        <v>0</v>
      </c>
      <c r="Z113" s="95"/>
      <c r="AB113" s="95"/>
      <c r="AC113" s="95"/>
      <c r="AD113" s="95"/>
    </row>
    <row r="114" ht="26.25" customHeight="1" outlineLevel="1">
      <c r="A114" s="60"/>
      <c r="B114" s="60"/>
      <c r="C114" s="61" t="s">
        <v>72</v>
      </c>
      <c r="D114" s="229"/>
      <c r="E114" s="230"/>
      <c r="F114" s="64" t="s">
        <v>34</v>
      </c>
      <c r="G114" s="65">
        <f t="shared" si="17"/>
        <v>9</v>
      </c>
      <c r="H114" s="52">
        <f>SUMIFS('Выгрузка из 1С - от 11.12.2025'!C:C, 'Выгрузка из 1С - от 11.12.2025'!A:A,C114,
'Выгрузка из 1С - от 11.12.2025'!B:B,F114)</f>
        <v>4</v>
      </c>
      <c r="I114" s="231">
        <v>4.0</v>
      </c>
      <c r="J114" s="221">
        <v>5.0</v>
      </c>
      <c r="K114" s="129">
        <v>0.0</v>
      </c>
      <c r="L114" s="221">
        <v>0.0</v>
      </c>
      <c r="M114" s="221">
        <v>0.0</v>
      </c>
      <c r="N114" s="221">
        <v>0.0</v>
      </c>
      <c r="O114" s="174">
        <v>0.0</v>
      </c>
      <c r="P114" s="173">
        <v>1.0</v>
      </c>
      <c r="Q114" s="232"/>
      <c r="R114" s="232"/>
      <c r="S114" s="233"/>
      <c r="T114" s="126"/>
      <c r="U114" s="234">
        <v>4990.0</v>
      </c>
      <c r="V114" s="235">
        <v>0.0</v>
      </c>
      <c r="W114" s="236" t="str">
        <f t="shared" si="18"/>
        <v>#DIV/0!</v>
      </c>
      <c r="X114" s="237">
        <f t="shared" si="19"/>
        <v>0</v>
      </c>
      <c r="Y114" s="238">
        <f t="shared" si="20"/>
        <v>44910</v>
      </c>
      <c r="Z114" s="95"/>
      <c r="AB114" s="95"/>
      <c r="AC114" s="95"/>
      <c r="AD114" s="95"/>
    </row>
    <row r="115" ht="26.25" customHeight="1" outlineLevel="1">
      <c r="A115" s="60"/>
      <c r="B115" s="60"/>
      <c r="C115" s="79" t="s">
        <v>72</v>
      </c>
      <c r="D115" s="80"/>
      <c r="E115" s="230"/>
      <c r="F115" s="82" t="s">
        <v>35</v>
      </c>
      <c r="G115" s="83">
        <f t="shared" si="17"/>
        <v>12</v>
      </c>
      <c r="H115" s="52">
        <f>SUMIFS('Выгрузка из 1С - от 11.12.2025'!C:C, 'Выгрузка из 1С - от 11.12.2025'!A:A,C115,
'Выгрузка из 1С - от 11.12.2025'!B:B,F115)</f>
        <v>8</v>
      </c>
      <c r="I115" s="231">
        <v>7.0</v>
      </c>
      <c r="J115" s="221">
        <v>5.0</v>
      </c>
      <c r="K115" s="114">
        <v>0.0</v>
      </c>
      <c r="L115" s="221">
        <v>0.0</v>
      </c>
      <c r="M115" s="221">
        <v>0.0</v>
      </c>
      <c r="N115" s="221">
        <v>0.0</v>
      </c>
      <c r="O115" s="174">
        <v>0.0</v>
      </c>
      <c r="P115" s="173">
        <v>1.0</v>
      </c>
      <c r="Q115" s="232"/>
      <c r="R115" s="232"/>
      <c r="S115" s="233"/>
      <c r="T115" s="126"/>
      <c r="U115" s="239">
        <v>4990.0</v>
      </c>
      <c r="V115" s="240">
        <v>0.0</v>
      </c>
      <c r="W115" s="241" t="str">
        <f t="shared" si="18"/>
        <v>#DIV/0!</v>
      </c>
      <c r="X115" s="242">
        <f t="shared" si="19"/>
        <v>0</v>
      </c>
      <c r="Y115" s="238">
        <f t="shared" si="20"/>
        <v>59880</v>
      </c>
      <c r="Z115" s="95"/>
      <c r="AB115" s="95"/>
      <c r="AC115" s="95"/>
      <c r="AD115" s="95"/>
    </row>
    <row r="116" ht="26.25" customHeight="1" outlineLevel="1">
      <c r="A116" s="60"/>
      <c r="B116" s="60"/>
      <c r="C116" s="79" t="s">
        <v>72</v>
      </c>
      <c r="D116" s="80"/>
      <c r="E116" s="230"/>
      <c r="F116" s="96" t="s">
        <v>36</v>
      </c>
      <c r="G116" s="83">
        <f t="shared" si="17"/>
        <v>11</v>
      </c>
      <c r="H116" s="52">
        <f>SUMIFS('Выгрузка из 1С - от 11.12.2025'!C:C, 'Выгрузка из 1С - от 11.12.2025'!A:A,C116,
'Выгрузка из 1С - от 11.12.2025'!B:B,F116)</f>
        <v>5</v>
      </c>
      <c r="I116" s="231">
        <v>7.0</v>
      </c>
      <c r="J116" s="221">
        <v>4.0</v>
      </c>
      <c r="K116" s="129">
        <v>0.0</v>
      </c>
      <c r="L116" s="221">
        <v>0.0</v>
      </c>
      <c r="M116" s="221">
        <v>0.0</v>
      </c>
      <c r="N116" s="221">
        <v>0.0</v>
      </c>
      <c r="O116" s="174">
        <v>0.0</v>
      </c>
      <c r="P116" s="173">
        <v>1.0</v>
      </c>
      <c r="Q116" s="232"/>
      <c r="R116" s="232"/>
      <c r="S116" s="233"/>
      <c r="T116" s="126"/>
      <c r="U116" s="239">
        <v>4990.0</v>
      </c>
      <c r="V116" s="240">
        <v>0.0</v>
      </c>
      <c r="W116" s="241" t="str">
        <f t="shared" si="18"/>
        <v>#DIV/0!</v>
      </c>
      <c r="X116" s="242">
        <f t="shared" si="19"/>
        <v>0</v>
      </c>
      <c r="Y116" s="238">
        <f t="shared" si="20"/>
        <v>54890</v>
      </c>
      <c r="Z116" s="95"/>
      <c r="AB116" s="95"/>
      <c r="AC116" s="95"/>
      <c r="AD116" s="95"/>
    </row>
    <row r="117" ht="26.25" customHeight="1" outlineLevel="1">
      <c r="A117" s="60"/>
      <c r="B117" s="60"/>
      <c r="C117" s="79" t="s">
        <v>72</v>
      </c>
      <c r="D117" s="80"/>
      <c r="E117" s="230"/>
      <c r="F117" s="82" t="s">
        <v>37</v>
      </c>
      <c r="G117" s="83">
        <f t="shared" si="17"/>
        <v>9</v>
      </c>
      <c r="H117" s="52">
        <f>SUMIFS('Выгрузка из 1С - от 11.12.2025'!C:C, 'Выгрузка из 1С - от 11.12.2025'!A:A,C117,
'Выгрузка из 1С - от 11.12.2025'!B:B,F117)</f>
        <v>5</v>
      </c>
      <c r="I117" s="231">
        <v>6.0</v>
      </c>
      <c r="J117" s="221">
        <v>3.0</v>
      </c>
      <c r="K117" s="221">
        <v>0.0</v>
      </c>
      <c r="L117" s="221">
        <v>0.0</v>
      </c>
      <c r="M117" s="221">
        <v>0.0</v>
      </c>
      <c r="N117" s="221">
        <v>0.0</v>
      </c>
      <c r="O117" s="174">
        <v>0.0</v>
      </c>
      <c r="P117" s="173">
        <v>1.0</v>
      </c>
      <c r="Q117" s="232"/>
      <c r="R117" s="232"/>
      <c r="S117" s="233"/>
      <c r="T117" s="126"/>
      <c r="U117" s="239">
        <v>4990.0</v>
      </c>
      <c r="V117" s="240">
        <v>0.0</v>
      </c>
      <c r="W117" s="241" t="str">
        <f t="shared" si="18"/>
        <v>#DIV/0!</v>
      </c>
      <c r="X117" s="242">
        <f t="shared" si="19"/>
        <v>0</v>
      </c>
      <c r="Y117" s="238">
        <f t="shared" si="20"/>
        <v>44910</v>
      </c>
      <c r="Z117" s="95"/>
      <c r="AB117" s="95"/>
      <c r="AC117" s="95"/>
      <c r="AD117" s="95"/>
    </row>
    <row r="118" ht="26.25" customHeight="1" outlineLevel="1">
      <c r="A118" s="60"/>
      <c r="B118" s="60"/>
      <c r="C118" s="79" t="s">
        <v>72</v>
      </c>
      <c r="D118" s="80"/>
      <c r="E118" s="230"/>
      <c r="F118" s="97" t="s">
        <v>38</v>
      </c>
      <c r="G118" s="83">
        <f t="shared" si="17"/>
        <v>5</v>
      </c>
      <c r="H118" s="52">
        <f>SUMIFS('Выгрузка из 1С - от 11.12.2025'!C:C, 'Выгрузка из 1С - от 11.12.2025'!A:A,C118,
'Выгрузка из 1С - от 11.12.2025'!B:B,F118)</f>
        <v>0</v>
      </c>
      <c r="I118" s="231">
        <v>2.0</v>
      </c>
      <c r="J118" s="221">
        <v>3.0</v>
      </c>
      <c r="K118" s="221">
        <v>0.0</v>
      </c>
      <c r="L118" s="221">
        <v>0.0</v>
      </c>
      <c r="M118" s="221">
        <v>0.0</v>
      </c>
      <c r="N118" s="221">
        <v>0.0</v>
      </c>
      <c r="O118" s="174">
        <v>0.0</v>
      </c>
      <c r="P118" s="173">
        <v>1.0</v>
      </c>
      <c r="Q118" s="232"/>
      <c r="R118" s="232"/>
      <c r="S118" s="233"/>
      <c r="T118" s="126"/>
      <c r="U118" s="239">
        <v>4990.0</v>
      </c>
      <c r="V118" s="240">
        <v>0.0</v>
      </c>
      <c r="W118" s="241" t="str">
        <f t="shared" si="18"/>
        <v>#DIV/0!</v>
      </c>
      <c r="X118" s="242">
        <f t="shared" si="19"/>
        <v>0</v>
      </c>
      <c r="Y118" s="238">
        <f t="shared" si="20"/>
        <v>24950</v>
      </c>
      <c r="Z118" s="95"/>
      <c r="AB118" s="95"/>
      <c r="AC118" s="95"/>
      <c r="AD118" s="95"/>
    </row>
    <row r="119" ht="26.25" customHeight="1" outlineLevel="1">
      <c r="A119" s="60"/>
      <c r="B119" s="60"/>
      <c r="C119" s="79" t="s">
        <v>72</v>
      </c>
      <c r="D119" s="80"/>
      <c r="E119" s="230"/>
      <c r="F119" s="97" t="s">
        <v>39</v>
      </c>
      <c r="G119" s="83">
        <f t="shared" si="17"/>
        <v>7</v>
      </c>
      <c r="H119" s="52">
        <f>SUMIFS('Выгрузка из 1С - от 11.12.2025'!C:C, 'Выгрузка из 1С - от 11.12.2025'!A:A,C119,
'Выгрузка из 1С - от 11.12.2025'!B:B,F119)</f>
        <v>3</v>
      </c>
      <c r="I119" s="231">
        <v>4.0</v>
      </c>
      <c r="J119" s="221">
        <v>3.0</v>
      </c>
      <c r="K119" s="221">
        <v>0.0</v>
      </c>
      <c r="L119" s="221">
        <v>0.0</v>
      </c>
      <c r="M119" s="221">
        <v>0.0</v>
      </c>
      <c r="N119" s="221">
        <v>0.0</v>
      </c>
      <c r="O119" s="174">
        <v>0.0</v>
      </c>
      <c r="P119" s="243"/>
      <c r="Q119" s="232"/>
      <c r="R119" s="232"/>
      <c r="S119" s="233"/>
      <c r="T119" s="126"/>
      <c r="U119" s="239">
        <v>4990.0</v>
      </c>
      <c r="V119" s="240">
        <v>0.0</v>
      </c>
      <c r="W119" s="241" t="str">
        <f t="shared" si="18"/>
        <v>#DIV/0!</v>
      </c>
      <c r="X119" s="242">
        <f t="shared" si="19"/>
        <v>0</v>
      </c>
      <c r="Y119" s="238">
        <f t="shared" si="20"/>
        <v>34930</v>
      </c>
      <c r="Z119" s="95"/>
      <c r="AB119" s="95"/>
      <c r="AC119" s="95"/>
      <c r="AD119" s="95"/>
    </row>
    <row r="120" ht="26.25" customHeight="1" outlineLevel="1">
      <c r="A120" s="60"/>
      <c r="B120" s="60"/>
      <c r="C120" s="79" t="s">
        <v>72</v>
      </c>
      <c r="D120" s="80"/>
      <c r="E120" s="230"/>
      <c r="F120" s="97" t="s">
        <v>70</v>
      </c>
      <c r="G120" s="100">
        <f t="shared" si="17"/>
        <v>0</v>
      </c>
      <c r="H120" s="52">
        <f>SUMIFS('Выгрузка из 1С - от 11.12.2025'!C:C, 'Выгрузка из 1С - от 11.12.2025'!A:A,C120,
'Выгрузка из 1С - от 11.12.2025'!B:B,F120)</f>
        <v>0</v>
      </c>
      <c r="I120" s="231">
        <v>0.0</v>
      </c>
      <c r="J120" s="221">
        <v>0.0</v>
      </c>
      <c r="K120" s="221">
        <v>0.0</v>
      </c>
      <c r="L120" s="221">
        <v>0.0</v>
      </c>
      <c r="M120" s="221">
        <v>0.0</v>
      </c>
      <c r="N120" s="221">
        <v>0.0</v>
      </c>
      <c r="O120" s="174">
        <v>0.0</v>
      </c>
      <c r="P120" s="243"/>
      <c r="Q120" s="232"/>
      <c r="R120" s="232"/>
      <c r="S120" s="233"/>
      <c r="T120" s="126"/>
      <c r="U120" s="244">
        <v>4990.0</v>
      </c>
      <c r="V120" s="245">
        <v>0.0</v>
      </c>
      <c r="W120" s="246" t="str">
        <f t="shared" si="18"/>
        <v>#DIV/0!</v>
      </c>
      <c r="X120" s="247">
        <f t="shared" si="19"/>
        <v>0</v>
      </c>
      <c r="Y120" s="238">
        <f t="shared" si="20"/>
        <v>0</v>
      </c>
      <c r="Z120" s="95"/>
      <c r="AB120" s="95"/>
      <c r="AC120" s="95"/>
      <c r="AD120" s="95"/>
    </row>
    <row r="121" ht="26.25" customHeight="1" outlineLevel="1">
      <c r="A121" s="60"/>
      <c r="B121" s="60"/>
      <c r="C121" s="248" t="s">
        <v>73</v>
      </c>
      <c r="D121" s="62"/>
      <c r="E121" s="249"/>
      <c r="F121" s="64" t="s">
        <v>34</v>
      </c>
      <c r="G121" s="65">
        <f t="shared" si="17"/>
        <v>4</v>
      </c>
      <c r="H121" s="161">
        <f>SUMIFS('Выгрузка из 1С - от 11.12.2025'!C:C, 'Выгрузка из 1С - от 11.12.2025'!A:A,C121,
'Выгрузка из 1С - от 11.12.2025'!B:B,F121)</f>
        <v>1</v>
      </c>
      <c r="I121" s="250">
        <v>1.0</v>
      </c>
      <c r="J121" s="251">
        <v>3.0</v>
      </c>
      <c r="K121" s="251">
        <v>0.0</v>
      </c>
      <c r="L121" s="251">
        <v>0.0</v>
      </c>
      <c r="M121" s="251">
        <v>0.0</v>
      </c>
      <c r="N121" s="251">
        <v>0.0</v>
      </c>
      <c r="O121" s="252">
        <v>0.0</v>
      </c>
      <c r="P121" s="162">
        <v>1.0</v>
      </c>
      <c r="Q121" s="253"/>
      <c r="R121" s="253"/>
      <c r="S121" s="254"/>
      <c r="T121" s="255"/>
      <c r="U121" s="256">
        <v>4990.0</v>
      </c>
      <c r="V121" s="257">
        <v>0.0</v>
      </c>
      <c r="W121" s="258" t="str">
        <f t="shared" si="18"/>
        <v>#DIV/0!</v>
      </c>
      <c r="X121" s="259">
        <f t="shared" si="19"/>
        <v>0</v>
      </c>
      <c r="Y121" s="238">
        <f t="shared" si="20"/>
        <v>19960</v>
      </c>
      <c r="Z121" s="216"/>
      <c r="AA121" s="260"/>
      <c r="AB121" s="216"/>
      <c r="AC121" s="216"/>
      <c r="AD121" s="216"/>
      <c r="AE121" s="260"/>
      <c r="AF121" s="260"/>
      <c r="AG121" s="261"/>
    </row>
    <row r="122" ht="26.25" customHeight="1" outlineLevel="1">
      <c r="A122" s="60"/>
      <c r="B122" s="60"/>
      <c r="C122" s="262" t="s">
        <v>73</v>
      </c>
      <c r="D122" s="80"/>
      <c r="E122" s="230"/>
      <c r="F122" s="82" t="s">
        <v>35</v>
      </c>
      <c r="G122" s="83">
        <f t="shared" si="17"/>
        <v>12</v>
      </c>
      <c r="H122" s="52">
        <f>SUMIFS('Выгрузка из 1С - от 11.12.2025'!C:C, 'Выгрузка из 1С - от 11.12.2025'!A:A,C122,
'Выгрузка из 1С - от 11.12.2025'!B:B,F122)</f>
        <v>9</v>
      </c>
      <c r="I122" s="231">
        <v>9.0</v>
      </c>
      <c r="J122" s="263">
        <v>3.0</v>
      </c>
      <c r="K122" s="263">
        <v>0.0</v>
      </c>
      <c r="L122" s="263">
        <v>0.0</v>
      </c>
      <c r="M122" s="263">
        <v>0.0</v>
      </c>
      <c r="N122" s="263">
        <v>0.0</v>
      </c>
      <c r="O122" s="264">
        <v>0.0</v>
      </c>
      <c r="P122" s="173">
        <v>1.0</v>
      </c>
      <c r="Q122" s="232"/>
      <c r="R122" s="232"/>
      <c r="S122" s="233"/>
      <c r="T122" s="126"/>
      <c r="U122" s="239">
        <v>4990.0</v>
      </c>
      <c r="V122" s="240">
        <v>0.0</v>
      </c>
      <c r="W122" s="241" t="str">
        <f t="shared" si="18"/>
        <v>#DIV/0!</v>
      </c>
      <c r="X122" s="242">
        <f t="shared" si="19"/>
        <v>0</v>
      </c>
      <c r="Y122" s="238">
        <f t="shared" si="20"/>
        <v>59880</v>
      </c>
      <c r="Z122" s="95"/>
      <c r="AB122" s="95"/>
      <c r="AC122" s="95"/>
      <c r="AD122" s="95"/>
      <c r="AG122" s="265"/>
    </row>
    <row r="123" ht="26.25" customHeight="1" outlineLevel="1">
      <c r="A123" s="60"/>
      <c r="B123" s="60"/>
      <c r="C123" s="262" t="s">
        <v>73</v>
      </c>
      <c r="D123" s="80"/>
      <c r="E123" s="266" t="s">
        <v>74</v>
      </c>
      <c r="F123" s="96" t="s">
        <v>36</v>
      </c>
      <c r="G123" s="83">
        <f t="shared" si="17"/>
        <v>14</v>
      </c>
      <c r="H123" s="52">
        <f>SUMIFS('Выгрузка из 1С - от 11.12.2025'!C:C, 'Выгрузка из 1С - от 11.12.2025'!A:A,C123,
'Выгрузка из 1С - от 11.12.2025'!B:B,F123)</f>
        <v>10</v>
      </c>
      <c r="I123" s="231">
        <v>11.0</v>
      </c>
      <c r="J123" s="263">
        <v>3.0</v>
      </c>
      <c r="K123" s="263">
        <v>0.0</v>
      </c>
      <c r="L123" s="263">
        <v>0.0</v>
      </c>
      <c r="M123" s="263">
        <v>0.0</v>
      </c>
      <c r="N123" s="263">
        <v>0.0</v>
      </c>
      <c r="O123" s="264">
        <v>0.0</v>
      </c>
      <c r="P123" s="173">
        <v>1.0</v>
      </c>
      <c r="Q123" s="232"/>
      <c r="R123" s="232"/>
      <c r="S123" s="233"/>
      <c r="T123" s="126"/>
      <c r="U123" s="239">
        <v>4990.0</v>
      </c>
      <c r="V123" s="240">
        <v>0.0</v>
      </c>
      <c r="W123" s="241" t="str">
        <f t="shared" si="18"/>
        <v>#DIV/0!</v>
      </c>
      <c r="X123" s="242">
        <f t="shared" si="19"/>
        <v>0</v>
      </c>
      <c r="Y123" s="238">
        <f t="shared" si="20"/>
        <v>69860</v>
      </c>
      <c r="Z123" s="95"/>
      <c r="AB123" s="95"/>
      <c r="AC123" s="95"/>
      <c r="AD123" s="95"/>
      <c r="AG123" s="265"/>
    </row>
    <row r="124" ht="26.25" customHeight="1" outlineLevel="1">
      <c r="A124" s="60"/>
      <c r="B124" s="60"/>
      <c r="C124" s="262" t="s">
        <v>73</v>
      </c>
      <c r="D124" s="80"/>
      <c r="E124" s="230"/>
      <c r="F124" s="82" t="s">
        <v>37</v>
      </c>
      <c r="G124" s="83">
        <f t="shared" si="17"/>
        <v>10</v>
      </c>
      <c r="H124" s="52">
        <f>SUMIFS('Выгрузка из 1С - от 11.12.2025'!C:C, 'Выгрузка из 1С - от 11.12.2025'!A:A,C124,
'Выгрузка из 1С - от 11.12.2025'!B:B,F124)</f>
        <v>7</v>
      </c>
      <c r="I124" s="231">
        <v>7.0</v>
      </c>
      <c r="J124" s="263">
        <v>3.0</v>
      </c>
      <c r="K124" s="263">
        <v>0.0</v>
      </c>
      <c r="L124" s="263">
        <v>0.0</v>
      </c>
      <c r="M124" s="263">
        <v>0.0</v>
      </c>
      <c r="N124" s="263">
        <v>0.0</v>
      </c>
      <c r="O124" s="264">
        <v>0.0</v>
      </c>
      <c r="P124" s="173">
        <v>1.0</v>
      </c>
      <c r="Q124" s="232"/>
      <c r="R124" s="232"/>
      <c r="S124" s="233"/>
      <c r="T124" s="126"/>
      <c r="U124" s="239">
        <v>4990.0</v>
      </c>
      <c r="V124" s="240">
        <v>0.0</v>
      </c>
      <c r="W124" s="241" t="str">
        <f t="shared" si="18"/>
        <v>#DIV/0!</v>
      </c>
      <c r="X124" s="242">
        <f t="shared" si="19"/>
        <v>0</v>
      </c>
      <c r="Y124" s="238">
        <f t="shared" si="20"/>
        <v>49900</v>
      </c>
      <c r="Z124" s="95"/>
      <c r="AB124" s="95"/>
      <c r="AC124" s="95"/>
      <c r="AD124" s="95"/>
      <c r="AG124" s="265"/>
    </row>
    <row r="125" ht="26.25" customHeight="1" outlineLevel="1">
      <c r="A125" s="60"/>
      <c r="B125" s="60"/>
      <c r="C125" s="262" t="s">
        <v>73</v>
      </c>
      <c r="D125" s="80"/>
      <c r="E125" s="230"/>
      <c r="F125" s="97" t="s">
        <v>38</v>
      </c>
      <c r="G125" s="83">
        <f t="shared" si="17"/>
        <v>7</v>
      </c>
      <c r="H125" s="52">
        <f>SUMIFS('Выгрузка из 1С - от 11.12.2025'!C:C, 'Выгрузка из 1С - от 11.12.2025'!A:A,C125,
'Выгрузка из 1С - от 11.12.2025'!B:B,F125)</f>
        <v>4</v>
      </c>
      <c r="I125" s="231">
        <v>4.0</v>
      </c>
      <c r="J125" s="263">
        <v>3.0</v>
      </c>
      <c r="K125" s="263">
        <v>0.0</v>
      </c>
      <c r="L125" s="263">
        <v>0.0</v>
      </c>
      <c r="M125" s="263">
        <v>0.0</v>
      </c>
      <c r="N125" s="263">
        <v>0.0</v>
      </c>
      <c r="O125" s="264">
        <v>0.0</v>
      </c>
      <c r="P125" s="173">
        <v>1.0</v>
      </c>
      <c r="Q125" s="232"/>
      <c r="R125" s="232"/>
      <c r="S125" s="233"/>
      <c r="T125" s="126"/>
      <c r="U125" s="239">
        <v>4990.0</v>
      </c>
      <c r="V125" s="240">
        <v>0.0</v>
      </c>
      <c r="W125" s="241" t="str">
        <f t="shared" si="18"/>
        <v>#DIV/0!</v>
      </c>
      <c r="X125" s="242">
        <f t="shared" si="19"/>
        <v>0</v>
      </c>
      <c r="Y125" s="238">
        <f t="shared" si="20"/>
        <v>34930</v>
      </c>
      <c r="Z125" s="95"/>
      <c r="AB125" s="95"/>
      <c r="AC125" s="95"/>
      <c r="AD125" s="95"/>
      <c r="AG125" s="265"/>
    </row>
    <row r="126" ht="26.25" customHeight="1" outlineLevel="1">
      <c r="A126" s="60"/>
      <c r="B126" s="60"/>
      <c r="C126" s="262" t="s">
        <v>73</v>
      </c>
      <c r="D126" s="80"/>
      <c r="E126" s="230"/>
      <c r="F126" s="97" t="s">
        <v>39</v>
      </c>
      <c r="G126" s="83">
        <f t="shared" si="17"/>
        <v>4</v>
      </c>
      <c r="H126" s="52">
        <f>SUMIFS('Выгрузка из 1С - от 11.12.2025'!C:C, 'Выгрузка из 1С - от 11.12.2025'!A:A,C126,
'Выгрузка из 1С - от 11.12.2025'!B:B,F126)</f>
        <v>2</v>
      </c>
      <c r="I126" s="231">
        <v>2.0</v>
      </c>
      <c r="J126" s="263">
        <v>2.0</v>
      </c>
      <c r="K126" s="263">
        <v>0.0</v>
      </c>
      <c r="L126" s="263">
        <v>0.0</v>
      </c>
      <c r="M126" s="263">
        <v>0.0</v>
      </c>
      <c r="N126" s="263">
        <v>0.0</v>
      </c>
      <c r="O126" s="264">
        <v>0.0</v>
      </c>
      <c r="P126" s="173">
        <v>1.0</v>
      </c>
      <c r="Q126" s="232"/>
      <c r="R126" s="232"/>
      <c r="S126" s="233"/>
      <c r="T126" s="126"/>
      <c r="U126" s="239">
        <v>4990.0</v>
      </c>
      <c r="V126" s="240">
        <v>0.0</v>
      </c>
      <c r="W126" s="241" t="str">
        <f t="shared" si="18"/>
        <v>#DIV/0!</v>
      </c>
      <c r="X126" s="242">
        <f t="shared" si="19"/>
        <v>0</v>
      </c>
      <c r="Y126" s="238">
        <f t="shared" si="20"/>
        <v>19960</v>
      </c>
      <c r="Z126" s="95"/>
      <c r="AB126" s="95"/>
      <c r="AC126" s="95"/>
      <c r="AD126" s="95"/>
      <c r="AG126" s="265"/>
    </row>
    <row r="127" ht="26.25" customHeight="1" outlineLevel="1">
      <c r="A127" s="60"/>
      <c r="B127" s="60"/>
      <c r="C127" s="262" t="s">
        <v>73</v>
      </c>
      <c r="D127" s="98"/>
      <c r="E127" s="99"/>
      <c r="F127" s="97" t="s">
        <v>70</v>
      </c>
      <c r="G127" s="100">
        <f t="shared" si="17"/>
        <v>0</v>
      </c>
      <c r="H127" s="184">
        <f>SUMIFS('Выгрузка из 1С - от 11.12.2025'!C:C, 'Выгрузка из 1С - от 11.12.2025'!A:A,C127,
'Выгрузка из 1С - от 11.12.2025'!B:B,F127)</f>
        <v>0</v>
      </c>
      <c r="I127" s="101">
        <v>0.0</v>
      </c>
      <c r="J127" s="267">
        <v>0.0</v>
      </c>
      <c r="K127" s="267">
        <v>0.0</v>
      </c>
      <c r="L127" s="267">
        <v>0.0</v>
      </c>
      <c r="M127" s="267">
        <v>0.0</v>
      </c>
      <c r="N127" s="267">
        <v>0.0</v>
      </c>
      <c r="O127" s="268">
        <v>0.0</v>
      </c>
      <c r="P127" s="223"/>
      <c r="Q127" s="224"/>
      <c r="R127" s="224"/>
      <c r="S127" s="225"/>
      <c r="T127" s="106"/>
      <c r="U127" s="244">
        <v>4990.0</v>
      </c>
      <c r="V127" s="245">
        <v>0.0</v>
      </c>
      <c r="W127" s="246" t="str">
        <f t="shared" si="18"/>
        <v>#DIV/0!</v>
      </c>
      <c r="X127" s="247">
        <f t="shared" si="19"/>
        <v>0</v>
      </c>
      <c r="Y127" s="238">
        <f t="shared" si="20"/>
        <v>0</v>
      </c>
      <c r="Z127" s="217"/>
      <c r="AA127" s="269"/>
      <c r="AB127" s="217"/>
      <c r="AC127" s="217"/>
      <c r="AD127" s="217"/>
      <c r="AE127" s="269"/>
      <c r="AF127" s="269"/>
      <c r="AG127" s="270"/>
    </row>
    <row r="128" ht="26.25" customHeight="1" outlineLevel="1">
      <c r="A128" s="60"/>
      <c r="B128" s="60"/>
      <c r="C128" s="248" t="s">
        <v>75</v>
      </c>
      <c r="D128" s="62"/>
      <c r="E128" s="249"/>
      <c r="F128" s="64" t="s">
        <v>34</v>
      </c>
      <c r="G128" s="65">
        <f t="shared" si="17"/>
        <v>4</v>
      </c>
      <c r="H128" s="161">
        <f>SUMIFS('Выгрузка из 1С - от 11.12.2025'!C:C, 'Выгрузка из 1С - от 11.12.2025'!A:A,C128,
'Выгрузка из 1С - от 11.12.2025'!B:B,F128)</f>
        <v>2</v>
      </c>
      <c r="I128" s="250">
        <v>1.0</v>
      </c>
      <c r="J128" s="251">
        <v>3.0</v>
      </c>
      <c r="K128" s="251">
        <v>0.0</v>
      </c>
      <c r="L128" s="251">
        <v>0.0</v>
      </c>
      <c r="M128" s="251">
        <v>0.0</v>
      </c>
      <c r="N128" s="251">
        <v>0.0</v>
      </c>
      <c r="O128" s="252">
        <v>0.0</v>
      </c>
      <c r="P128" s="162">
        <v>1.0</v>
      </c>
      <c r="Q128" s="253"/>
      <c r="R128" s="253"/>
      <c r="S128" s="254"/>
      <c r="T128" s="255"/>
      <c r="U128" s="257">
        <v>5490.0</v>
      </c>
      <c r="V128" s="257">
        <v>0.0</v>
      </c>
      <c r="W128" s="258" t="str">
        <f t="shared" si="18"/>
        <v>#DIV/0!</v>
      </c>
      <c r="X128" s="259">
        <f t="shared" si="19"/>
        <v>0</v>
      </c>
      <c r="Y128" s="238">
        <f t="shared" si="20"/>
        <v>21960</v>
      </c>
      <c r="Z128" s="216"/>
      <c r="AA128" s="260"/>
      <c r="AB128" s="216"/>
      <c r="AC128" s="216"/>
      <c r="AD128" s="216"/>
      <c r="AE128" s="260"/>
      <c r="AF128" s="260"/>
      <c r="AG128" s="261"/>
    </row>
    <row r="129" ht="26.25" customHeight="1" outlineLevel="1">
      <c r="A129" s="60"/>
      <c r="B129" s="60"/>
      <c r="C129" s="248" t="s">
        <v>75</v>
      </c>
      <c r="D129" s="80"/>
      <c r="E129" s="230"/>
      <c r="F129" s="82" t="s">
        <v>35</v>
      </c>
      <c r="G129" s="83">
        <f t="shared" si="17"/>
        <v>9</v>
      </c>
      <c r="H129" s="52">
        <f>SUMIFS('Выгрузка из 1С - от 11.12.2025'!C:C, 'Выгрузка из 1С - от 11.12.2025'!A:A,C129,
'Выгрузка из 1С - от 11.12.2025'!B:B,F129)</f>
        <v>5</v>
      </c>
      <c r="I129" s="231">
        <v>6.0</v>
      </c>
      <c r="J129" s="263">
        <v>3.0</v>
      </c>
      <c r="K129" s="263">
        <v>0.0</v>
      </c>
      <c r="L129" s="263">
        <v>0.0</v>
      </c>
      <c r="M129" s="263">
        <v>0.0</v>
      </c>
      <c r="N129" s="263">
        <v>0.0</v>
      </c>
      <c r="O129" s="264">
        <v>0.0</v>
      </c>
      <c r="P129" s="173">
        <v>1.0</v>
      </c>
      <c r="Q129" s="232"/>
      <c r="R129" s="232"/>
      <c r="S129" s="233"/>
      <c r="T129" s="126"/>
      <c r="U129" s="240">
        <v>5490.0</v>
      </c>
      <c r="V129" s="240">
        <v>0.0</v>
      </c>
      <c r="W129" s="241" t="str">
        <f t="shared" si="18"/>
        <v>#DIV/0!</v>
      </c>
      <c r="X129" s="242">
        <f t="shared" si="19"/>
        <v>0</v>
      </c>
      <c r="Y129" s="238">
        <f t="shared" si="20"/>
        <v>49410</v>
      </c>
      <c r="Z129" s="95"/>
      <c r="AB129" s="95"/>
      <c r="AC129" s="95"/>
      <c r="AD129" s="95"/>
      <c r="AG129" s="265"/>
    </row>
    <row r="130" ht="26.25" customHeight="1" outlineLevel="1">
      <c r="A130" s="60"/>
      <c r="B130" s="60"/>
      <c r="C130" s="248" t="s">
        <v>75</v>
      </c>
      <c r="D130" s="80"/>
      <c r="E130" s="230"/>
      <c r="F130" s="96" t="s">
        <v>36</v>
      </c>
      <c r="G130" s="83">
        <f t="shared" si="17"/>
        <v>13</v>
      </c>
      <c r="H130" s="52">
        <f>SUMIFS('Выгрузка из 1С - от 11.12.2025'!C:C, 'Выгрузка из 1С - от 11.12.2025'!A:A,C130,
'Выгрузка из 1С - от 11.12.2025'!B:B,F130)</f>
        <v>6</v>
      </c>
      <c r="I130" s="231">
        <v>10.0</v>
      </c>
      <c r="J130" s="263">
        <v>3.0</v>
      </c>
      <c r="K130" s="263">
        <v>0.0</v>
      </c>
      <c r="L130" s="263">
        <v>0.0</v>
      </c>
      <c r="M130" s="263">
        <v>0.0</v>
      </c>
      <c r="N130" s="263">
        <v>0.0</v>
      </c>
      <c r="O130" s="264">
        <v>0.0</v>
      </c>
      <c r="P130" s="173">
        <v>1.0</v>
      </c>
      <c r="Q130" s="232"/>
      <c r="R130" s="232"/>
      <c r="S130" s="233"/>
      <c r="T130" s="126"/>
      <c r="U130" s="240">
        <v>5490.0</v>
      </c>
      <c r="V130" s="240">
        <v>0.0</v>
      </c>
      <c r="W130" s="241" t="str">
        <f t="shared" si="18"/>
        <v>#DIV/0!</v>
      </c>
      <c r="X130" s="242">
        <f t="shared" si="19"/>
        <v>0</v>
      </c>
      <c r="Y130" s="238">
        <f t="shared" si="20"/>
        <v>71370</v>
      </c>
      <c r="Z130" s="95"/>
      <c r="AB130" s="95"/>
      <c r="AC130" s="95"/>
      <c r="AD130" s="95"/>
      <c r="AG130" s="265"/>
    </row>
    <row r="131" ht="26.25" customHeight="1" outlineLevel="1">
      <c r="A131" s="60"/>
      <c r="B131" s="60"/>
      <c r="C131" s="248" t="s">
        <v>75</v>
      </c>
      <c r="D131" s="80"/>
      <c r="E131" s="230"/>
      <c r="F131" s="82" t="s">
        <v>37</v>
      </c>
      <c r="G131" s="83">
        <f t="shared" si="17"/>
        <v>10</v>
      </c>
      <c r="H131" s="52">
        <f>SUMIFS('Выгрузка из 1С - от 11.12.2025'!C:C, 'Выгрузка из 1С - от 11.12.2025'!A:A,C131,
'Выгрузка из 1С - от 11.12.2025'!B:B,F131)</f>
        <v>4</v>
      </c>
      <c r="I131" s="231">
        <v>7.0</v>
      </c>
      <c r="J131" s="263">
        <v>3.0</v>
      </c>
      <c r="K131" s="263">
        <v>0.0</v>
      </c>
      <c r="L131" s="263">
        <v>0.0</v>
      </c>
      <c r="M131" s="263">
        <v>0.0</v>
      </c>
      <c r="N131" s="263">
        <v>0.0</v>
      </c>
      <c r="O131" s="264">
        <v>0.0</v>
      </c>
      <c r="P131" s="173">
        <v>1.0</v>
      </c>
      <c r="Q131" s="232"/>
      <c r="R131" s="232"/>
      <c r="S131" s="233"/>
      <c r="T131" s="126"/>
      <c r="U131" s="240">
        <v>5490.0</v>
      </c>
      <c r="V131" s="240">
        <v>0.0</v>
      </c>
      <c r="W131" s="241" t="str">
        <f t="shared" si="18"/>
        <v>#DIV/0!</v>
      </c>
      <c r="X131" s="242">
        <f t="shared" si="19"/>
        <v>0</v>
      </c>
      <c r="Y131" s="238">
        <f t="shared" si="20"/>
        <v>54900</v>
      </c>
      <c r="Z131" s="95"/>
      <c r="AB131" s="95"/>
      <c r="AC131" s="95"/>
      <c r="AD131" s="95"/>
      <c r="AG131" s="265"/>
    </row>
    <row r="132" ht="26.25" customHeight="1" outlineLevel="1">
      <c r="A132" s="60"/>
      <c r="B132" s="60"/>
      <c r="C132" s="248" t="s">
        <v>75</v>
      </c>
      <c r="D132" s="80"/>
      <c r="E132" s="230"/>
      <c r="F132" s="97" t="s">
        <v>38</v>
      </c>
      <c r="G132" s="83">
        <f t="shared" si="17"/>
        <v>3</v>
      </c>
      <c r="H132" s="52">
        <f>SUMIFS('Выгрузка из 1С - от 11.12.2025'!C:C, 'Выгрузка из 1С - от 11.12.2025'!A:A,C132,
'Выгрузка из 1С - от 11.12.2025'!B:B,F132)</f>
        <v>2</v>
      </c>
      <c r="I132" s="231">
        <v>0.0</v>
      </c>
      <c r="J132" s="263">
        <v>3.0</v>
      </c>
      <c r="K132" s="263">
        <v>0.0</v>
      </c>
      <c r="L132" s="263">
        <v>0.0</v>
      </c>
      <c r="M132" s="263">
        <v>0.0</v>
      </c>
      <c r="N132" s="263">
        <v>0.0</v>
      </c>
      <c r="O132" s="264">
        <v>0.0</v>
      </c>
      <c r="P132" s="173">
        <v>1.0</v>
      </c>
      <c r="Q132" s="232"/>
      <c r="R132" s="232"/>
      <c r="S132" s="233"/>
      <c r="T132" s="126"/>
      <c r="U132" s="240">
        <v>5490.0</v>
      </c>
      <c r="V132" s="240">
        <v>0.0</v>
      </c>
      <c r="W132" s="241" t="str">
        <f t="shared" si="18"/>
        <v>#DIV/0!</v>
      </c>
      <c r="X132" s="242">
        <f t="shared" si="19"/>
        <v>0</v>
      </c>
      <c r="Y132" s="238">
        <f t="shared" si="20"/>
        <v>16470</v>
      </c>
      <c r="Z132" s="95"/>
      <c r="AB132" s="95"/>
      <c r="AC132" s="95"/>
      <c r="AD132" s="95"/>
      <c r="AG132" s="265"/>
    </row>
    <row r="133" ht="26.25" customHeight="1" outlineLevel="1">
      <c r="A133" s="60"/>
      <c r="B133" s="60"/>
      <c r="C133" s="248" t="s">
        <v>75</v>
      </c>
      <c r="D133" s="80"/>
      <c r="E133" s="230"/>
      <c r="F133" s="97" t="s">
        <v>39</v>
      </c>
      <c r="G133" s="83">
        <f t="shared" si="17"/>
        <v>3</v>
      </c>
      <c r="H133" s="52">
        <f>SUMIFS('Выгрузка из 1С - от 11.12.2025'!C:C, 'Выгрузка из 1С - от 11.12.2025'!A:A,C133,
'Выгрузка из 1С - от 11.12.2025'!B:B,F133)</f>
        <v>0</v>
      </c>
      <c r="I133" s="231">
        <v>1.0</v>
      </c>
      <c r="J133" s="263">
        <v>2.0</v>
      </c>
      <c r="K133" s="263">
        <v>0.0</v>
      </c>
      <c r="L133" s="263">
        <v>0.0</v>
      </c>
      <c r="M133" s="263">
        <v>0.0</v>
      </c>
      <c r="N133" s="263">
        <v>0.0</v>
      </c>
      <c r="O133" s="264">
        <v>0.0</v>
      </c>
      <c r="P133" s="173">
        <v>1.0</v>
      </c>
      <c r="Q133" s="232"/>
      <c r="R133" s="232"/>
      <c r="S133" s="233"/>
      <c r="T133" s="126"/>
      <c r="U133" s="240">
        <v>5490.0</v>
      </c>
      <c r="V133" s="240">
        <v>0.0</v>
      </c>
      <c r="W133" s="241" t="str">
        <f t="shared" si="18"/>
        <v>#DIV/0!</v>
      </c>
      <c r="X133" s="242">
        <f t="shared" si="19"/>
        <v>0</v>
      </c>
      <c r="Y133" s="238">
        <f t="shared" si="20"/>
        <v>16470</v>
      </c>
      <c r="Z133" s="95"/>
      <c r="AB133" s="95"/>
      <c r="AC133" s="95"/>
      <c r="AD133" s="95"/>
      <c r="AG133" s="265"/>
    </row>
    <row r="134" ht="26.25" customHeight="1" outlineLevel="1">
      <c r="A134" s="60"/>
      <c r="B134" s="60"/>
      <c r="C134" s="248" t="s">
        <v>75</v>
      </c>
      <c r="D134" s="98"/>
      <c r="E134" s="99"/>
      <c r="F134" s="97" t="s">
        <v>70</v>
      </c>
      <c r="G134" s="100">
        <f t="shared" si="17"/>
        <v>0</v>
      </c>
      <c r="H134" s="184">
        <f>SUMIFS('Выгрузка из 1С - от 11.12.2025'!C:C, 'Выгрузка из 1С - от 11.12.2025'!A:A,C134,
'Выгрузка из 1С - от 11.12.2025'!B:B,F134)</f>
        <v>0</v>
      </c>
      <c r="I134" s="101">
        <v>0.0</v>
      </c>
      <c r="J134" s="267">
        <v>0.0</v>
      </c>
      <c r="K134" s="267">
        <v>0.0</v>
      </c>
      <c r="L134" s="267">
        <v>0.0</v>
      </c>
      <c r="M134" s="267">
        <v>0.0</v>
      </c>
      <c r="N134" s="267">
        <v>0.0</v>
      </c>
      <c r="O134" s="268">
        <v>0.0</v>
      </c>
      <c r="P134" s="223"/>
      <c r="Q134" s="224"/>
      <c r="R134" s="224"/>
      <c r="S134" s="225"/>
      <c r="T134" s="106"/>
      <c r="U134" s="245">
        <v>5490.0</v>
      </c>
      <c r="V134" s="245">
        <v>0.0</v>
      </c>
      <c r="W134" s="246" t="str">
        <f t="shared" si="18"/>
        <v>#DIV/0!</v>
      </c>
      <c r="X134" s="247">
        <f t="shared" si="19"/>
        <v>0</v>
      </c>
      <c r="Y134" s="238">
        <f t="shared" si="20"/>
        <v>0</v>
      </c>
      <c r="Z134" s="217"/>
      <c r="AA134" s="269"/>
      <c r="AB134" s="217"/>
      <c r="AC134" s="217"/>
      <c r="AD134" s="217"/>
      <c r="AE134" s="269"/>
      <c r="AF134" s="269"/>
      <c r="AG134" s="270"/>
    </row>
    <row r="135" ht="26.25" customHeight="1" outlineLevel="1">
      <c r="A135" s="60"/>
      <c r="B135" s="60"/>
      <c r="C135" s="248" t="s">
        <v>76</v>
      </c>
      <c r="D135" s="62"/>
      <c r="E135" s="249"/>
      <c r="F135" s="64" t="s">
        <v>34</v>
      </c>
      <c r="G135" s="65">
        <f t="shared" si="17"/>
        <v>4</v>
      </c>
      <c r="H135" s="161">
        <f>SUMIFS('Выгрузка из 1С - от 11.12.2025'!C:C, 'Выгрузка из 1С - от 11.12.2025'!A:A,C135,
'Выгрузка из 1С - от 11.12.2025'!B:B,F135)</f>
        <v>1</v>
      </c>
      <c r="I135" s="250">
        <v>1.0</v>
      </c>
      <c r="J135" s="251">
        <v>3.0</v>
      </c>
      <c r="K135" s="251">
        <v>0.0</v>
      </c>
      <c r="L135" s="251">
        <v>0.0</v>
      </c>
      <c r="M135" s="251">
        <v>0.0</v>
      </c>
      <c r="N135" s="251">
        <v>0.0</v>
      </c>
      <c r="O135" s="252">
        <v>0.0</v>
      </c>
      <c r="P135" s="162">
        <v>1.0</v>
      </c>
      <c r="Q135" s="253"/>
      <c r="R135" s="253"/>
      <c r="S135" s="254"/>
      <c r="T135" s="255"/>
      <c r="U135" s="257">
        <v>5490.0</v>
      </c>
      <c r="V135" s="257">
        <v>0.0</v>
      </c>
      <c r="W135" s="258" t="str">
        <f t="shared" si="18"/>
        <v>#DIV/0!</v>
      </c>
      <c r="X135" s="259">
        <f t="shared" si="19"/>
        <v>0</v>
      </c>
      <c r="Y135" s="238">
        <f t="shared" si="20"/>
        <v>21960</v>
      </c>
      <c r="Z135" s="216"/>
      <c r="AA135" s="260"/>
      <c r="AB135" s="216"/>
      <c r="AC135" s="216"/>
      <c r="AD135" s="216"/>
      <c r="AE135" s="260"/>
      <c r="AF135" s="260"/>
      <c r="AG135" s="261"/>
    </row>
    <row r="136" ht="26.25" customHeight="1" outlineLevel="1">
      <c r="A136" s="60"/>
      <c r="B136" s="60"/>
      <c r="C136" s="248" t="s">
        <v>76</v>
      </c>
      <c r="D136" s="80"/>
      <c r="E136" s="230"/>
      <c r="F136" s="82" t="s">
        <v>35</v>
      </c>
      <c r="G136" s="83">
        <f t="shared" si="17"/>
        <v>6</v>
      </c>
      <c r="H136" s="52">
        <f>SUMIFS('Выгрузка из 1С - от 11.12.2025'!C:C, 'Выгрузка из 1С - от 11.12.2025'!A:A,C136,
'Выгрузка из 1С - от 11.12.2025'!B:B,F136)</f>
        <v>3</v>
      </c>
      <c r="I136" s="231">
        <v>3.0</v>
      </c>
      <c r="J136" s="263">
        <v>3.0</v>
      </c>
      <c r="K136" s="263">
        <v>0.0</v>
      </c>
      <c r="L136" s="263">
        <v>0.0</v>
      </c>
      <c r="M136" s="263">
        <v>0.0</v>
      </c>
      <c r="N136" s="263">
        <v>0.0</v>
      </c>
      <c r="O136" s="264">
        <v>0.0</v>
      </c>
      <c r="P136" s="173">
        <v>1.0</v>
      </c>
      <c r="Q136" s="232"/>
      <c r="R136" s="232"/>
      <c r="S136" s="233"/>
      <c r="T136" s="126"/>
      <c r="U136" s="240">
        <v>5490.0</v>
      </c>
      <c r="V136" s="240">
        <v>0.0</v>
      </c>
      <c r="W136" s="241" t="str">
        <f t="shared" si="18"/>
        <v>#DIV/0!</v>
      </c>
      <c r="X136" s="242">
        <f t="shared" si="19"/>
        <v>0</v>
      </c>
      <c r="Y136" s="238">
        <f t="shared" si="20"/>
        <v>32940</v>
      </c>
      <c r="Z136" s="95"/>
      <c r="AB136" s="95"/>
      <c r="AC136" s="95"/>
      <c r="AD136" s="95"/>
      <c r="AG136" s="265"/>
    </row>
    <row r="137" ht="26.25" customHeight="1" outlineLevel="1">
      <c r="A137" s="60"/>
      <c r="B137" s="60"/>
      <c r="C137" s="248" t="s">
        <v>76</v>
      </c>
      <c r="D137" s="80"/>
      <c r="E137" s="230"/>
      <c r="F137" s="96" t="s">
        <v>36</v>
      </c>
      <c r="G137" s="83">
        <f t="shared" si="17"/>
        <v>10</v>
      </c>
      <c r="H137" s="52">
        <f>SUMIFS('Выгрузка из 1С - от 11.12.2025'!C:C, 'Выгрузка из 1С - от 11.12.2025'!A:A,C137,
'Выгрузка из 1С - от 11.12.2025'!B:B,F137)</f>
        <v>7</v>
      </c>
      <c r="I137" s="231">
        <v>7.0</v>
      </c>
      <c r="J137" s="263">
        <v>3.0</v>
      </c>
      <c r="K137" s="263">
        <v>0.0</v>
      </c>
      <c r="L137" s="263">
        <v>0.0</v>
      </c>
      <c r="M137" s="263">
        <v>0.0</v>
      </c>
      <c r="N137" s="263">
        <v>0.0</v>
      </c>
      <c r="O137" s="264">
        <v>0.0</v>
      </c>
      <c r="P137" s="173">
        <v>1.0</v>
      </c>
      <c r="Q137" s="232"/>
      <c r="R137" s="232"/>
      <c r="S137" s="233"/>
      <c r="T137" s="126"/>
      <c r="U137" s="240">
        <v>5490.0</v>
      </c>
      <c r="V137" s="240">
        <v>0.0</v>
      </c>
      <c r="W137" s="241" t="str">
        <f t="shared" si="18"/>
        <v>#DIV/0!</v>
      </c>
      <c r="X137" s="242">
        <f t="shared" si="19"/>
        <v>0</v>
      </c>
      <c r="Y137" s="238">
        <f t="shared" si="20"/>
        <v>54900</v>
      </c>
      <c r="Z137" s="95"/>
      <c r="AB137" s="95"/>
      <c r="AC137" s="95"/>
      <c r="AD137" s="95"/>
      <c r="AG137" s="265"/>
    </row>
    <row r="138" ht="26.25" customHeight="1" outlineLevel="1">
      <c r="A138" s="60"/>
      <c r="B138" s="60"/>
      <c r="C138" s="248" t="s">
        <v>76</v>
      </c>
      <c r="D138" s="80"/>
      <c r="E138" s="230"/>
      <c r="F138" s="82" t="s">
        <v>37</v>
      </c>
      <c r="G138" s="83">
        <f t="shared" si="17"/>
        <v>5</v>
      </c>
      <c r="H138" s="52">
        <f>SUMIFS('Выгрузка из 1С - от 11.12.2025'!C:C, 'Выгрузка из 1С - от 11.12.2025'!A:A,C138,
'Выгрузка из 1С - от 11.12.2025'!B:B,F138)</f>
        <v>1</v>
      </c>
      <c r="I138" s="231">
        <v>2.0</v>
      </c>
      <c r="J138" s="263">
        <v>3.0</v>
      </c>
      <c r="K138" s="263">
        <v>0.0</v>
      </c>
      <c r="L138" s="263">
        <v>0.0</v>
      </c>
      <c r="M138" s="263">
        <v>0.0</v>
      </c>
      <c r="N138" s="263">
        <v>0.0</v>
      </c>
      <c r="O138" s="264">
        <v>0.0</v>
      </c>
      <c r="P138" s="173">
        <v>1.0</v>
      </c>
      <c r="Q138" s="232"/>
      <c r="R138" s="232"/>
      <c r="S138" s="233"/>
      <c r="T138" s="126"/>
      <c r="U138" s="240">
        <v>5490.0</v>
      </c>
      <c r="V138" s="240">
        <v>0.0</v>
      </c>
      <c r="W138" s="241" t="str">
        <f t="shared" si="18"/>
        <v>#DIV/0!</v>
      </c>
      <c r="X138" s="242">
        <f t="shared" si="19"/>
        <v>0</v>
      </c>
      <c r="Y138" s="238">
        <f t="shared" si="20"/>
        <v>27450</v>
      </c>
      <c r="Z138" s="95"/>
      <c r="AB138" s="95"/>
      <c r="AC138" s="95"/>
      <c r="AD138" s="95"/>
      <c r="AG138" s="265"/>
    </row>
    <row r="139" ht="26.25" customHeight="1" outlineLevel="1">
      <c r="A139" s="60"/>
      <c r="B139" s="60"/>
      <c r="C139" s="248" t="s">
        <v>76</v>
      </c>
      <c r="D139" s="80"/>
      <c r="E139" s="230"/>
      <c r="F139" s="97" t="s">
        <v>38</v>
      </c>
      <c r="G139" s="83">
        <f t="shared" si="17"/>
        <v>1</v>
      </c>
      <c r="H139" s="52">
        <f>SUMIFS('Выгрузка из 1С - от 11.12.2025'!C:C, 'Выгрузка из 1С - от 11.12.2025'!A:A,C139,
'Выгрузка из 1С - от 11.12.2025'!B:B,F139)</f>
        <v>0</v>
      </c>
      <c r="I139" s="231">
        <v>0.0</v>
      </c>
      <c r="J139" s="263">
        <v>1.0</v>
      </c>
      <c r="K139" s="263">
        <v>0.0</v>
      </c>
      <c r="L139" s="263">
        <v>0.0</v>
      </c>
      <c r="M139" s="263">
        <v>0.0</v>
      </c>
      <c r="N139" s="263">
        <v>0.0</v>
      </c>
      <c r="O139" s="264">
        <v>0.0</v>
      </c>
      <c r="P139" s="173">
        <v>1.0</v>
      </c>
      <c r="Q139" s="232"/>
      <c r="R139" s="232"/>
      <c r="S139" s="233"/>
      <c r="T139" s="126"/>
      <c r="U139" s="240">
        <v>5490.0</v>
      </c>
      <c r="V139" s="240">
        <v>0.0</v>
      </c>
      <c r="W139" s="241" t="str">
        <f t="shared" si="18"/>
        <v>#DIV/0!</v>
      </c>
      <c r="X139" s="242">
        <f t="shared" si="19"/>
        <v>0</v>
      </c>
      <c r="Y139" s="238">
        <f t="shared" si="20"/>
        <v>5490</v>
      </c>
      <c r="Z139" s="95"/>
      <c r="AB139" s="95"/>
      <c r="AC139" s="95"/>
      <c r="AD139" s="95"/>
      <c r="AG139" s="265"/>
    </row>
    <row r="140" ht="26.25" customHeight="1" outlineLevel="1">
      <c r="A140" s="60"/>
      <c r="B140" s="60"/>
      <c r="C140" s="248" t="s">
        <v>76</v>
      </c>
      <c r="D140" s="80"/>
      <c r="E140" s="230"/>
      <c r="F140" s="97" t="s">
        <v>39</v>
      </c>
      <c r="G140" s="83">
        <f t="shared" si="17"/>
        <v>4</v>
      </c>
      <c r="H140" s="52">
        <f>SUMIFS('Выгрузка из 1С - от 11.12.2025'!C:C, 'Выгрузка из 1С - от 11.12.2025'!A:A,C140,
'Выгрузка из 1С - от 11.12.2025'!B:B,F140)</f>
        <v>1</v>
      </c>
      <c r="I140" s="231">
        <v>2.0</v>
      </c>
      <c r="J140" s="263">
        <v>2.0</v>
      </c>
      <c r="K140" s="263">
        <v>0.0</v>
      </c>
      <c r="L140" s="263">
        <v>0.0</v>
      </c>
      <c r="M140" s="263">
        <v>0.0</v>
      </c>
      <c r="N140" s="263">
        <v>0.0</v>
      </c>
      <c r="O140" s="264">
        <v>0.0</v>
      </c>
      <c r="P140" s="173">
        <v>1.0</v>
      </c>
      <c r="Q140" s="232"/>
      <c r="R140" s="232"/>
      <c r="S140" s="233"/>
      <c r="T140" s="126"/>
      <c r="U140" s="240">
        <v>5490.0</v>
      </c>
      <c r="V140" s="240">
        <v>0.0</v>
      </c>
      <c r="W140" s="241" t="str">
        <f t="shared" si="18"/>
        <v>#DIV/0!</v>
      </c>
      <c r="X140" s="242">
        <f t="shared" si="19"/>
        <v>0</v>
      </c>
      <c r="Y140" s="238">
        <f t="shared" si="20"/>
        <v>21960</v>
      </c>
      <c r="Z140" s="95"/>
      <c r="AB140" s="95"/>
      <c r="AC140" s="95"/>
      <c r="AD140" s="95"/>
      <c r="AG140" s="265"/>
    </row>
    <row r="141" ht="26.25" customHeight="1" outlineLevel="1">
      <c r="A141" s="60"/>
      <c r="B141" s="60"/>
      <c r="C141" s="248" t="s">
        <v>76</v>
      </c>
      <c r="D141" s="98"/>
      <c r="E141" s="99"/>
      <c r="F141" s="97" t="s">
        <v>70</v>
      </c>
      <c r="G141" s="100">
        <f t="shared" si="17"/>
        <v>0</v>
      </c>
      <c r="H141" s="184">
        <f>SUMIFS('Выгрузка из 1С - от 11.12.2025'!C:C, 'Выгрузка из 1С - от 11.12.2025'!A:A,C141,
'Выгрузка из 1С - от 11.12.2025'!B:B,F141)</f>
        <v>0</v>
      </c>
      <c r="I141" s="101">
        <v>0.0</v>
      </c>
      <c r="J141" s="267">
        <v>0.0</v>
      </c>
      <c r="K141" s="267">
        <v>0.0</v>
      </c>
      <c r="L141" s="267">
        <v>0.0</v>
      </c>
      <c r="M141" s="267">
        <v>0.0</v>
      </c>
      <c r="N141" s="267">
        <v>0.0</v>
      </c>
      <c r="O141" s="268">
        <v>0.0</v>
      </c>
      <c r="P141" s="223"/>
      <c r="Q141" s="224"/>
      <c r="R141" s="224"/>
      <c r="S141" s="225"/>
      <c r="T141" s="106"/>
      <c r="U141" s="245">
        <v>5490.0</v>
      </c>
      <c r="V141" s="245">
        <v>0.0</v>
      </c>
      <c r="W141" s="246" t="str">
        <f t="shared" si="18"/>
        <v>#DIV/0!</v>
      </c>
      <c r="X141" s="247">
        <f t="shared" si="19"/>
        <v>0</v>
      </c>
      <c r="Y141" s="238">
        <f t="shared" si="20"/>
        <v>0</v>
      </c>
      <c r="Z141" s="217"/>
      <c r="AA141" s="269"/>
      <c r="AB141" s="217"/>
      <c r="AC141" s="217"/>
      <c r="AD141" s="217"/>
      <c r="AE141" s="269"/>
      <c r="AF141" s="269"/>
      <c r="AG141" s="270"/>
    </row>
    <row r="142">
      <c r="A142" s="190"/>
      <c r="B142" s="190"/>
      <c r="C142" s="191" t="s">
        <v>77</v>
      </c>
      <c r="D142" s="190"/>
      <c r="E142" s="190"/>
      <c r="F142" s="192"/>
      <c r="G142" s="190"/>
      <c r="H142" s="190"/>
      <c r="I142" s="190"/>
      <c r="J142" s="190"/>
      <c r="K142" s="190"/>
      <c r="L142" s="190"/>
      <c r="M142" s="190"/>
      <c r="N142" s="190"/>
      <c r="O142" s="190"/>
      <c r="P142" s="190"/>
      <c r="Q142" s="190"/>
      <c r="R142" s="190"/>
      <c r="S142" s="190"/>
      <c r="T142" s="190"/>
      <c r="U142" s="190"/>
      <c r="V142" s="190"/>
      <c r="W142" s="190"/>
      <c r="X142" s="190"/>
      <c r="Y142" s="193"/>
      <c r="Z142" s="95"/>
      <c r="AB142" s="95"/>
      <c r="AC142" s="95"/>
      <c r="AD142" s="95"/>
    </row>
    <row r="143" ht="26.25" customHeight="1" outlineLevel="1">
      <c r="A143" s="47"/>
      <c r="B143" s="47">
        <f>SUM(B144:B247)</f>
        <v>460</v>
      </c>
      <c r="C143" s="194"/>
      <c r="D143" s="195"/>
      <c r="E143" s="195"/>
      <c r="F143" s="212"/>
      <c r="G143" s="51">
        <f t="shared" ref="G143:I143" si="21">SUM(G144:G283)</f>
        <v>1418</v>
      </c>
      <c r="H143" s="120">
        <f t="shared" si="21"/>
        <v>852</v>
      </c>
      <c r="I143" s="121">
        <f t="shared" si="21"/>
        <v>1002</v>
      </c>
      <c r="J143" s="198"/>
      <c r="K143" s="198"/>
      <c r="L143" s="198"/>
      <c r="M143" s="198"/>
      <c r="N143" s="198"/>
      <c r="O143" s="199"/>
      <c r="P143" s="200"/>
      <c r="Q143" s="198"/>
      <c r="R143" s="198"/>
      <c r="S143" s="198"/>
      <c r="T143" s="201"/>
      <c r="U143" s="202"/>
      <c r="V143" s="202"/>
      <c r="W143" s="56"/>
      <c r="X143" s="58">
        <f>SUM(X168:X283)</f>
        <v>993813</v>
      </c>
      <c r="Y143" s="58">
        <f>SUM(Y144:Y283)</f>
        <v>5064720</v>
      </c>
      <c r="Z143" s="95"/>
      <c r="AB143" s="95"/>
      <c r="AC143" s="95"/>
      <c r="AD143" s="95"/>
    </row>
    <row r="144" ht="26.25" customHeight="1" outlineLevel="1">
      <c r="A144" s="60"/>
      <c r="B144" s="60"/>
      <c r="C144" s="248" t="s">
        <v>78</v>
      </c>
      <c r="D144" s="271"/>
      <c r="E144" s="249"/>
      <c r="F144" s="64" t="s">
        <v>34</v>
      </c>
      <c r="G144" s="65">
        <f t="shared" ref="G144:G247" si="22">SUM(I144:O144)</f>
        <v>5</v>
      </c>
      <c r="H144" s="272">
        <f>SUMIFS('Выгрузка из 1С - от 11.12.2025'!C:C, 'Выгрузка из 1С - от 11.12.2025'!A:A,C144,
'Выгрузка из 1С - от 11.12.2025'!B:B,F144)</f>
        <v>5</v>
      </c>
      <c r="I144" s="273">
        <v>2.0</v>
      </c>
      <c r="J144" s="274">
        <v>3.0</v>
      </c>
      <c r="K144" s="129">
        <v>0.0</v>
      </c>
      <c r="L144" s="274">
        <v>0.0</v>
      </c>
      <c r="M144" s="274"/>
      <c r="N144" s="274"/>
      <c r="O144" s="275"/>
      <c r="P144" s="276">
        <v>1.0</v>
      </c>
      <c r="Q144" s="274"/>
      <c r="R144" s="274"/>
      <c r="S144" s="277"/>
      <c r="T144" s="255"/>
      <c r="U144" s="74">
        <v>2990.0</v>
      </c>
      <c r="V144" s="73">
        <v>0.0</v>
      </c>
      <c r="W144" s="75" t="str">
        <f t="shared" ref="W144:W253" si="23">U144/V144</f>
        <v>#DIV/0!</v>
      </c>
      <c r="X144" s="76">
        <f t="shared" ref="X144:X283" si="24">G144*V144</f>
        <v>0</v>
      </c>
      <c r="Y144" s="77">
        <f t="shared" ref="Y144:Y283" si="25">U144*G144</f>
        <v>14950</v>
      </c>
      <c r="Z144" s="95"/>
      <c r="AB144" s="95"/>
      <c r="AC144" s="95"/>
      <c r="AD144" s="95"/>
    </row>
    <row r="145" ht="26.25" customHeight="1" outlineLevel="1">
      <c r="A145" s="60"/>
      <c r="B145" s="60"/>
      <c r="C145" s="248" t="s">
        <v>78</v>
      </c>
      <c r="D145" s="80"/>
      <c r="E145" s="230"/>
      <c r="F145" s="82" t="s">
        <v>35</v>
      </c>
      <c r="G145" s="83">
        <f t="shared" si="22"/>
        <v>9</v>
      </c>
      <c r="H145" s="120">
        <f>SUMIFS('Выгрузка из 1С - от 11.12.2025'!C:C, 'Выгрузка из 1С - от 11.12.2025'!A:A,C145,
'Выгрузка из 1С - от 11.12.2025'!B:B,F145)</f>
        <v>7</v>
      </c>
      <c r="I145" s="121">
        <v>6.0</v>
      </c>
      <c r="J145" s="122">
        <v>3.0</v>
      </c>
      <c r="K145" s="114">
        <v>0.0</v>
      </c>
      <c r="L145" s="122">
        <v>0.0</v>
      </c>
      <c r="M145" s="122" t="s">
        <v>0</v>
      </c>
      <c r="N145" s="122"/>
      <c r="O145" s="123"/>
      <c r="P145" s="124">
        <v>1.0</v>
      </c>
      <c r="Q145" s="122"/>
      <c r="R145" s="122"/>
      <c r="S145" s="125"/>
      <c r="T145" s="126"/>
      <c r="U145" s="74">
        <v>2990.0</v>
      </c>
      <c r="V145" s="73">
        <v>0.0</v>
      </c>
      <c r="W145" s="75" t="str">
        <f t="shared" si="23"/>
        <v>#DIV/0!</v>
      </c>
      <c r="X145" s="76">
        <f t="shared" si="24"/>
        <v>0</v>
      </c>
      <c r="Y145" s="77">
        <f t="shared" si="25"/>
        <v>26910</v>
      </c>
      <c r="Z145" s="95"/>
      <c r="AB145" s="95"/>
      <c r="AC145" s="95"/>
      <c r="AD145" s="95"/>
    </row>
    <row r="146" ht="26.25" customHeight="1" outlineLevel="1">
      <c r="A146" s="60"/>
      <c r="B146" s="60"/>
      <c r="C146" s="248" t="s">
        <v>78</v>
      </c>
      <c r="D146" s="80"/>
      <c r="E146" s="230"/>
      <c r="F146" s="96" t="s">
        <v>36</v>
      </c>
      <c r="G146" s="83">
        <f t="shared" si="22"/>
        <v>5</v>
      </c>
      <c r="H146" s="120">
        <f>SUMIFS('Выгрузка из 1С - от 11.12.2025'!C:C, 'Выгрузка из 1С - от 11.12.2025'!A:A,C146,
'Выгрузка из 1С - от 11.12.2025'!B:B,F146)</f>
        <v>1</v>
      </c>
      <c r="I146" s="121">
        <v>2.0</v>
      </c>
      <c r="J146" s="122">
        <v>3.0</v>
      </c>
      <c r="K146" s="114">
        <v>0.0</v>
      </c>
      <c r="L146" s="122">
        <v>0.0</v>
      </c>
      <c r="M146" s="122"/>
      <c r="N146" s="122"/>
      <c r="O146" s="123"/>
      <c r="P146" s="124">
        <v>1.0</v>
      </c>
      <c r="Q146" s="122"/>
      <c r="R146" s="122"/>
      <c r="S146" s="125"/>
      <c r="T146" s="126"/>
      <c r="U146" s="74">
        <v>2990.0</v>
      </c>
      <c r="V146" s="73">
        <v>0.0</v>
      </c>
      <c r="W146" s="75" t="str">
        <f t="shared" si="23"/>
        <v>#DIV/0!</v>
      </c>
      <c r="X146" s="76">
        <f t="shared" si="24"/>
        <v>0</v>
      </c>
      <c r="Y146" s="77">
        <f t="shared" si="25"/>
        <v>14950</v>
      </c>
      <c r="Z146" s="95"/>
      <c r="AB146" s="95"/>
      <c r="AC146" s="95"/>
      <c r="AD146" s="95"/>
    </row>
    <row r="147" ht="26.25" customHeight="1" outlineLevel="1">
      <c r="A147" s="60"/>
      <c r="B147" s="60"/>
      <c r="C147" s="248" t="s">
        <v>78</v>
      </c>
      <c r="D147" s="80"/>
      <c r="E147" s="230"/>
      <c r="F147" s="82" t="s">
        <v>37</v>
      </c>
      <c r="G147" s="83">
        <f t="shared" si="22"/>
        <v>9</v>
      </c>
      <c r="H147" s="120">
        <f>SUMIFS('Выгрузка из 1С - от 11.12.2025'!C:C, 'Выгрузка из 1С - от 11.12.2025'!A:A,C147,
'Выгрузка из 1С - от 11.12.2025'!B:B,F147)</f>
        <v>3</v>
      </c>
      <c r="I147" s="121">
        <v>6.0</v>
      </c>
      <c r="J147" s="122">
        <v>3.0</v>
      </c>
      <c r="K147" s="114">
        <v>0.0</v>
      </c>
      <c r="L147" s="122">
        <v>0.0</v>
      </c>
      <c r="M147" s="122"/>
      <c r="N147" s="122"/>
      <c r="O147" s="123"/>
      <c r="P147" s="124">
        <v>1.0</v>
      </c>
      <c r="Q147" s="122"/>
      <c r="R147" s="122"/>
      <c r="S147" s="125"/>
      <c r="T147" s="126"/>
      <c r="U147" s="74">
        <v>2990.0</v>
      </c>
      <c r="V147" s="73">
        <v>0.0</v>
      </c>
      <c r="W147" s="75" t="str">
        <f t="shared" si="23"/>
        <v>#DIV/0!</v>
      </c>
      <c r="X147" s="76">
        <f t="shared" si="24"/>
        <v>0</v>
      </c>
      <c r="Y147" s="77">
        <f t="shared" si="25"/>
        <v>26910</v>
      </c>
      <c r="Z147" s="95"/>
      <c r="AB147" s="95"/>
      <c r="AC147" s="95"/>
      <c r="AD147" s="95"/>
    </row>
    <row r="148" ht="26.25" customHeight="1" outlineLevel="1">
      <c r="A148" s="60"/>
      <c r="B148" s="60"/>
      <c r="C148" s="248" t="s">
        <v>78</v>
      </c>
      <c r="D148" s="80"/>
      <c r="E148" s="230"/>
      <c r="F148" s="97" t="s">
        <v>38</v>
      </c>
      <c r="G148" s="83">
        <f t="shared" si="22"/>
        <v>6</v>
      </c>
      <c r="H148" s="120">
        <f>SUMIFS('Выгрузка из 1С - от 11.12.2025'!C:C, 'Выгрузка из 1С - от 11.12.2025'!A:A,C148,
'Выгрузка из 1С - от 11.12.2025'!B:B,F148)</f>
        <v>2</v>
      </c>
      <c r="I148" s="121">
        <v>3.0</v>
      </c>
      <c r="J148" s="122">
        <v>3.0</v>
      </c>
      <c r="K148" s="114">
        <v>0.0</v>
      </c>
      <c r="L148" s="122">
        <v>0.0</v>
      </c>
      <c r="M148" s="122"/>
      <c r="N148" s="122"/>
      <c r="O148" s="123"/>
      <c r="P148" s="124">
        <v>1.0</v>
      </c>
      <c r="Q148" s="122"/>
      <c r="R148" s="122"/>
      <c r="S148" s="125"/>
      <c r="T148" s="126"/>
      <c r="U148" s="74">
        <v>2990.0</v>
      </c>
      <c r="V148" s="73">
        <v>0.0</v>
      </c>
      <c r="W148" s="75" t="str">
        <f t="shared" si="23"/>
        <v>#DIV/0!</v>
      </c>
      <c r="X148" s="76">
        <f t="shared" si="24"/>
        <v>0</v>
      </c>
      <c r="Y148" s="77">
        <f t="shared" si="25"/>
        <v>17940</v>
      </c>
      <c r="Z148" s="95"/>
      <c r="AB148" s="95"/>
      <c r="AC148" s="95"/>
      <c r="AD148" s="95"/>
    </row>
    <row r="149" ht="26.25" customHeight="1" outlineLevel="1">
      <c r="A149" s="60"/>
      <c r="B149" s="60"/>
      <c r="C149" s="248" t="s">
        <v>78</v>
      </c>
      <c r="D149" s="98"/>
      <c r="E149" s="99"/>
      <c r="F149" s="97" t="s">
        <v>39</v>
      </c>
      <c r="G149" s="100">
        <f t="shared" si="22"/>
        <v>6</v>
      </c>
      <c r="H149" s="134">
        <f>SUMIFS('Выгрузка из 1С - от 11.12.2025'!C:C, 'Выгрузка из 1С - от 11.12.2025'!A:A,C149,
'Выгрузка из 1С - от 11.12.2025'!B:B,F149)</f>
        <v>5</v>
      </c>
      <c r="I149" s="135">
        <v>4.0</v>
      </c>
      <c r="J149" s="136">
        <v>2.0</v>
      </c>
      <c r="K149" s="136">
        <v>0.0</v>
      </c>
      <c r="L149" s="136">
        <v>0.0</v>
      </c>
      <c r="M149" s="136"/>
      <c r="N149" s="136"/>
      <c r="O149" s="137"/>
      <c r="P149" s="138"/>
      <c r="Q149" s="136"/>
      <c r="R149" s="136"/>
      <c r="S149" s="139"/>
      <c r="T149" s="106"/>
      <c r="U149" s="74">
        <v>2990.0</v>
      </c>
      <c r="V149" s="73">
        <v>0.0</v>
      </c>
      <c r="W149" s="75" t="str">
        <f t="shared" si="23"/>
        <v>#DIV/0!</v>
      </c>
      <c r="X149" s="76">
        <f t="shared" si="24"/>
        <v>0</v>
      </c>
      <c r="Y149" s="77">
        <f t="shared" si="25"/>
        <v>17940</v>
      </c>
      <c r="Z149" s="95"/>
      <c r="AB149" s="95"/>
      <c r="AC149" s="95"/>
      <c r="AD149" s="95"/>
    </row>
    <row r="150" ht="26.25" customHeight="1" outlineLevel="1">
      <c r="A150" s="60"/>
      <c r="B150" s="60"/>
      <c r="C150" s="248" t="s">
        <v>79</v>
      </c>
      <c r="D150" s="271"/>
      <c r="E150" s="249"/>
      <c r="F150" s="64" t="s">
        <v>34</v>
      </c>
      <c r="G150" s="65">
        <f t="shared" si="22"/>
        <v>5</v>
      </c>
      <c r="H150" s="272">
        <f>SUMIFS('Выгрузка из 1С - от 11.12.2025'!C:C, 'Выгрузка из 1С - от 11.12.2025'!A:A,C150,
'Выгрузка из 1С - от 11.12.2025'!B:B,F150)</f>
        <v>4</v>
      </c>
      <c r="I150" s="273">
        <v>2.0</v>
      </c>
      <c r="J150" s="274">
        <v>3.0</v>
      </c>
      <c r="K150" s="129">
        <v>0.0</v>
      </c>
      <c r="L150" s="274">
        <v>0.0</v>
      </c>
      <c r="M150" s="274"/>
      <c r="N150" s="274"/>
      <c r="O150" s="275"/>
      <c r="P150" s="276"/>
      <c r="Q150" s="274"/>
      <c r="R150" s="274"/>
      <c r="S150" s="277"/>
      <c r="T150" s="255"/>
      <c r="U150" s="74">
        <v>2990.0</v>
      </c>
      <c r="V150" s="73">
        <v>0.0</v>
      </c>
      <c r="W150" s="75" t="str">
        <f t="shared" si="23"/>
        <v>#DIV/0!</v>
      </c>
      <c r="X150" s="76">
        <f t="shared" si="24"/>
        <v>0</v>
      </c>
      <c r="Y150" s="77">
        <f t="shared" si="25"/>
        <v>14950</v>
      </c>
      <c r="Z150" s="95"/>
      <c r="AB150" s="95"/>
      <c r="AC150" s="95"/>
      <c r="AD150" s="95"/>
    </row>
    <row r="151" ht="26.25" customHeight="1" outlineLevel="1">
      <c r="A151" s="60"/>
      <c r="B151" s="60"/>
      <c r="C151" s="248" t="s">
        <v>79</v>
      </c>
      <c r="D151" s="80"/>
      <c r="E151" s="230"/>
      <c r="F151" s="82" t="s">
        <v>35</v>
      </c>
      <c r="G151" s="83">
        <f t="shared" si="22"/>
        <v>6</v>
      </c>
      <c r="H151" s="120">
        <f>SUMIFS('Выгрузка из 1С - от 11.12.2025'!C:C, 'Выгрузка из 1С - от 11.12.2025'!A:A,C151,
'Выгрузка из 1С - от 11.12.2025'!B:B,F151)</f>
        <v>5</v>
      </c>
      <c r="I151" s="121">
        <v>3.0</v>
      </c>
      <c r="J151" s="122">
        <v>3.0</v>
      </c>
      <c r="K151" s="129">
        <v>0.0</v>
      </c>
      <c r="L151" s="122">
        <v>0.0</v>
      </c>
      <c r="M151" s="122"/>
      <c r="N151" s="122"/>
      <c r="O151" s="123"/>
      <c r="P151" s="124"/>
      <c r="Q151" s="122"/>
      <c r="R151" s="122"/>
      <c r="S151" s="125"/>
      <c r="T151" s="126"/>
      <c r="U151" s="74">
        <v>2990.0</v>
      </c>
      <c r="V151" s="73">
        <v>0.0</v>
      </c>
      <c r="W151" s="75" t="str">
        <f t="shared" si="23"/>
        <v>#DIV/0!</v>
      </c>
      <c r="X151" s="76">
        <f t="shared" si="24"/>
        <v>0</v>
      </c>
      <c r="Y151" s="77">
        <f t="shared" si="25"/>
        <v>17940</v>
      </c>
      <c r="Z151" s="95"/>
      <c r="AB151" s="95"/>
      <c r="AC151" s="95"/>
      <c r="AD151" s="95"/>
    </row>
    <row r="152" ht="26.25" customHeight="1" outlineLevel="1">
      <c r="A152" s="60"/>
      <c r="B152" s="60"/>
      <c r="C152" s="248" t="s">
        <v>79</v>
      </c>
      <c r="D152" s="80"/>
      <c r="E152" s="230"/>
      <c r="F152" s="96" t="s">
        <v>36</v>
      </c>
      <c r="G152" s="83">
        <f t="shared" si="22"/>
        <v>3</v>
      </c>
      <c r="H152" s="120">
        <f>SUMIFS('Выгрузка из 1С - от 11.12.2025'!C:C, 'Выгрузка из 1С - от 11.12.2025'!A:A,C152,
'Выгрузка из 1С - от 11.12.2025'!B:B,F152)</f>
        <v>0</v>
      </c>
      <c r="I152" s="121">
        <v>0.0</v>
      </c>
      <c r="J152" s="122">
        <v>3.0</v>
      </c>
      <c r="K152" s="129">
        <v>0.0</v>
      </c>
      <c r="L152" s="122">
        <v>0.0</v>
      </c>
      <c r="M152" s="122"/>
      <c r="N152" s="122"/>
      <c r="O152" s="123"/>
      <c r="P152" s="124"/>
      <c r="Q152" s="122"/>
      <c r="R152" s="122"/>
      <c r="S152" s="125"/>
      <c r="T152" s="126"/>
      <c r="U152" s="74">
        <v>2990.0</v>
      </c>
      <c r="V152" s="73">
        <v>0.0</v>
      </c>
      <c r="W152" s="75" t="str">
        <f t="shared" si="23"/>
        <v>#DIV/0!</v>
      </c>
      <c r="X152" s="76">
        <f t="shared" si="24"/>
        <v>0</v>
      </c>
      <c r="Y152" s="77">
        <f t="shared" si="25"/>
        <v>8970</v>
      </c>
      <c r="Z152" s="95"/>
      <c r="AB152" s="95"/>
      <c r="AC152" s="95"/>
      <c r="AD152" s="95"/>
    </row>
    <row r="153" ht="26.25" customHeight="1" outlineLevel="1">
      <c r="A153" s="60"/>
      <c r="B153" s="60"/>
      <c r="C153" s="248" t="s">
        <v>79</v>
      </c>
      <c r="D153" s="80"/>
      <c r="E153" s="230"/>
      <c r="F153" s="82" t="s">
        <v>37</v>
      </c>
      <c r="G153" s="83">
        <f t="shared" si="22"/>
        <v>4</v>
      </c>
      <c r="H153" s="120">
        <f>SUMIFS('Выгрузка из 1С - от 11.12.2025'!C:C, 'Выгрузка из 1С - от 11.12.2025'!A:A,C153,
'Выгрузка из 1С - от 11.12.2025'!B:B,F153)</f>
        <v>0</v>
      </c>
      <c r="I153" s="121">
        <v>2.0</v>
      </c>
      <c r="J153" s="122">
        <v>2.0</v>
      </c>
      <c r="K153" s="129">
        <v>0.0</v>
      </c>
      <c r="L153" s="122">
        <v>0.0</v>
      </c>
      <c r="M153" s="122"/>
      <c r="N153" s="122"/>
      <c r="O153" s="123"/>
      <c r="P153" s="124"/>
      <c r="Q153" s="122"/>
      <c r="R153" s="122"/>
      <c r="S153" s="125"/>
      <c r="T153" s="126"/>
      <c r="U153" s="74">
        <v>2990.0</v>
      </c>
      <c r="V153" s="73">
        <v>0.0</v>
      </c>
      <c r="W153" s="75" t="str">
        <f t="shared" si="23"/>
        <v>#DIV/0!</v>
      </c>
      <c r="X153" s="76">
        <f t="shared" si="24"/>
        <v>0</v>
      </c>
      <c r="Y153" s="77">
        <f t="shared" si="25"/>
        <v>11960</v>
      </c>
      <c r="Z153" s="95"/>
      <c r="AB153" s="95"/>
      <c r="AC153" s="95"/>
      <c r="AD153" s="95"/>
    </row>
    <row r="154" ht="26.25" customHeight="1" outlineLevel="1">
      <c r="A154" s="60"/>
      <c r="B154" s="60"/>
      <c r="C154" s="248" t="s">
        <v>79</v>
      </c>
      <c r="D154" s="80"/>
      <c r="E154" s="230"/>
      <c r="F154" s="97" t="s">
        <v>38</v>
      </c>
      <c r="G154" s="83">
        <f t="shared" si="22"/>
        <v>7</v>
      </c>
      <c r="H154" s="120">
        <f>SUMIFS('Выгрузка из 1С - от 11.12.2025'!C:C, 'Выгрузка из 1С - от 11.12.2025'!A:A,C154,
'Выгрузка из 1С - от 11.12.2025'!B:B,F154)</f>
        <v>4</v>
      </c>
      <c r="I154" s="121">
        <v>4.0</v>
      </c>
      <c r="J154" s="122">
        <v>3.0</v>
      </c>
      <c r="K154" s="114">
        <v>0.0</v>
      </c>
      <c r="L154" s="122">
        <v>0.0</v>
      </c>
      <c r="M154" s="122"/>
      <c r="N154" s="122"/>
      <c r="O154" s="123"/>
      <c r="P154" s="124"/>
      <c r="Q154" s="122"/>
      <c r="R154" s="122"/>
      <c r="S154" s="125"/>
      <c r="T154" s="126"/>
      <c r="U154" s="74">
        <v>2990.0</v>
      </c>
      <c r="V154" s="73">
        <v>0.0</v>
      </c>
      <c r="W154" s="75" t="str">
        <f t="shared" si="23"/>
        <v>#DIV/0!</v>
      </c>
      <c r="X154" s="76">
        <f t="shared" si="24"/>
        <v>0</v>
      </c>
      <c r="Y154" s="77">
        <f t="shared" si="25"/>
        <v>20930</v>
      </c>
      <c r="Z154" s="95"/>
      <c r="AB154" s="95"/>
      <c r="AC154" s="95"/>
      <c r="AD154" s="95"/>
    </row>
    <row r="155" ht="26.25" customHeight="1" outlineLevel="1">
      <c r="A155" s="60"/>
      <c r="B155" s="60"/>
      <c r="C155" s="248" t="s">
        <v>79</v>
      </c>
      <c r="D155" s="98"/>
      <c r="E155" s="99"/>
      <c r="F155" s="97" t="s">
        <v>39</v>
      </c>
      <c r="G155" s="100">
        <f t="shared" si="22"/>
        <v>3</v>
      </c>
      <c r="H155" s="134">
        <f>SUMIFS('Выгрузка из 1С - от 11.12.2025'!C:C, 'Выгрузка из 1С - от 11.12.2025'!A:A,C155,
'Выгрузка из 1С - от 11.12.2025'!B:B,F155)</f>
        <v>3</v>
      </c>
      <c r="I155" s="135">
        <v>1.0</v>
      </c>
      <c r="J155" s="136">
        <v>2.0</v>
      </c>
      <c r="K155" s="114">
        <v>0.0</v>
      </c>
      <c r="L155" s="136">
        <v>0.0</v>
      </c>
      <c r="M155" s="136"/>
      <c r="N155" s="136"/>
      <c r="O155" s="137"/>
      <c r="P155" s="138"/>
      <c r="Q155" s="136"/>
      <c r="R155" s="136"/>
      <c r="S155" s="139"/>
      <c r="T155" s="106"/>
      <c r="U155" s="74">
        <v>2990.0</v>
      </c>
      <c r="V155" s="73">
        <v>0.0</v>
      </c>
      <c r="W155" s="75" t="str">
        <f t="shared" si="23"/>
        <v>#DIV/0!</v>
      </c>
      <c r="X155" s="76">
        <f t="shared" si="24"/>
        <v>0</v>
      </c>
      <c r="Y155" s="77">
        <f t="shared" si="25"/>
        <v>8970</v>
      </c>
      <c r="Z155" s="95"/>
      <c r="AB155" s="95"/>
      <c r="AC155" s="95"/>
      <c r="AD155" s="95"/>
    </row>
    <row r="156" ht="26.25" customHeight="1" outlineLevel="1">
      <c r="A156" s="60"/>
      <c r="B156" s="60"/>
      <c r="C156" s="248" t="s">
        <v>80</v>
      </c>
      <c r="D156" s="271"/>
      <c r="E156" s="249"/>
      <c r="F156" s="64" t="s">
        <v>34</v>
      </c>
      <c r="G156" s="65">
        <f t="shared" si="22"/>
        <v>1</v>
      </c>
      <c r="H156" s="272">
        <f>SUMIFS('Выгрузка из 1С - от 11.12.2025'!C:C, 'Выгрузка из 1С - от 11.12.2025'!A:A,C156,
'Выгрузка из 1С - от 11.12.2025'!B:B,F156)</f>
        <v>0</v>
      </c>
      <c r="I156" s="273">
        <v>0.0</v>
      </c>
      <c r="J156" s="274">
        <v>1.0</v>
      </c>
      <c r="K156" s="114">
        <v>0.0</v>
      </c>
      <c r="L156" s="274">
        <v>0.0</v>
      </c>
      <c r="M156" s="274"/>
      <c r="N156" s="274"/>
      <c r="O156" s="275"/>
      <c r="P156" s="276"/>
      <c r="Q156" s="274"/>
      <c r="R156" s="274"/>
      <c r="S156" s="277"/>
      <c r="T156" s="255"/>
      <c r="U156" s="74">
        <v>2990.0</v>
      </c>
      <c r="V156" s="73">
        <v>0.0</v>
      </c>
      <c r="W156" s="75" t="str">
        <f t="shared" si="23"/>
        <v>#DIV/0!</v>
      </c>
      <c r="X156" s="76">
        <f t="shared" si="24"/>
        <v>0</v>
      </c>
      <c r="Y156" s="77">
        <f t="shared" si="25"/>
        <v>2990</v>
      </c>
      <c r="Z156" s="95"/>
      <c r="AB156" s="95"/>
      <c r="AC156" s="95"/>
      <c r="AD156" s="95"/>
    </row>
    <row r="157" ht="26.25" customHeight="1" outlineLevel="1">
      <c r="A157" s="60"/>
      <c r="B157" s="60"/>
      <c r="C157" s="248" t="s">
        <v>80</v>
      </c>
      <c r="D157" s="80"/>
      <c r="E157" s="230"/>
      <c r="F157" s="82" t="s">
        <v>35</v>
      </c>
      <c r="G157" s="83">
        <f t="shared" si="22"/>
        <v>4</v>
      </c>
      <c r="H157" s="120">
        <f>SUMIFS('Выгрузка из 1С - от 11.12.2025'!C:C, 'Выгрузка из 1С - от 11.12.2025'!A:A,C157,
'Выгрузка из 1С - от 11.12.2025'!B:B,F157)</f>
        <v>3</v>
      </c>
      <c r="I157" s="121">
        <v>1.0</v>
      </c>
      <c r="J157" s="122">
        <v>3.0</v>
      </c>
      <c r="K157" s="114">
        <v>0.0</v>
      </c>
      <c r="L157" s="122">
        <v>0.0</v>
      </c>
      <c r="M157" s="122"/>
      <c r="N157" s="122"/>
      <c r="O157" s="123"/>
      <c r="P157" s="124"/>
      <c r="Q157" s="122"/>
      <c r="R157" s="122"/>
      <c r="S157" s="125"/>
      <c r="T157" s="126"/>
      <c r="U157" s="74">
        <v>2990.0</v>
      </c>
      <c r="V157" s="73">
        <v>0.0</v>
      </c>
      <c r="W157" s="75" t="str">
        <f t="shared" si="23"/>
        <v>#DIV/0!</v>
      </c>
      <c r="X157" s="76">
        <f t="shared" si="24"/>
        <v>0</v>
      </c>
      <c r="Y157" s="77">
        <f t="shared" si="25"/>
        <v>11960</v>
      </c>
      <c r="Z157" s="95"/>
      <c r="AB157" s="95"/>
      <c r="AC157" s="95"/>
      <c r="AD157" s="95"/>
    </row>
    <row r="158" ht="26.25" customHeight="1" outlineLevel="1">
      <c r="A158" s="60"/>
      <c r="B158" s="60"/>
      <c r="C158" s="248" t="s">
        <v>80</v>
      </c>
      <c r="D158" s="80"/>
      <c r="E158" s="230"/>
      <c r="F158" s="96" t="s">
        <v>36</v>
      </c>
      <c r="G158" s="83">
        <f t="shared" si="22"/>
        <v>3</v>
      </c>
      <c r="H158" s="120">
        <f>SUMIFS('Выгрузка из 1С - от 11.12.2025'!C:C, 'Выгрузка из 1С - от 11.12.2025'!A:A,C158,
'Выгрузка из 1С - от 11.12.2025'!B:B,F158)</f>
        <v>0</v>
      </c>
      <c r="I158" s="121">
        <v>0.0</v>
      </c>
      <c r="J158" s="122">
        <v>3.0</v>
      </c>
      <c r="K158" s="136">
        <v>0.0</v>
      </c>
      <c r="L158" s="122">
        <v>0.0</v>
      </c>
      <c r="M158" s="122"/>
      <c r="N158" s="122"/>
      <c r="O158" s="123"/>
      <c r="P158" s="124"/>
      <c r="Q158" s="122"/>
      <c r="R158" s="122"/>
      <c r="S158" s="125"/>
      <c r="T158" s="126"/>
      <c r="U158" s="74">
        <v>2990.0</v>
      </c>
      <c r="V158" s="73">
        <v>0.0</v>
      </c>
      <c r="W158" s="75" t="str">
        <f t="shared" si="23"/>
        <v>#DIV/0!</v>
      </c>
      <c r="X158" s="76">
        <f t="shared" si="24"/>
        <v>0</v>
      </c>
      <c r="Y158" s="77">
        <f t="shared" si="25"/>
        <v>8970</v>
      </c>
      <c r="Z158" s="95"/>
      <c r="AB158" s="95"/>
      <c r="AC158" s="95"/>
      <c r="AD158" s="95"/>
    </row>
    <row r="159" ht="26.25" customHeight="1" outlineLevel="1">
      <c r="A159" s="60"/>
      <c r="B159" s="60"/>
      <c r="C159" s="248" t="s">
        <v>80</v>
      </c>
      <c r="D159" s="80"/>
      <c r="E159" s="230"/>
      <c r="F159" s="82" t="s">
        <v>37</v>
      </c>
      <c r="G159" s="83">
        <f t="shared" si="22"/>
        <v>3</v>
      </c>
      <c r="H159" s="120">
        <f>SUMIFS('Выгрузка из 1С - от 11.12.2025'!C:C, 'Выгрузка из 1С - от 11.12.2025'!A:A,C159,
'Выгрузка из 1С - от 11.12.2025'!B:B,F159)</f>
        <v>1</v>
      </c>
      <c r="I159" s="121">
        <v>1.0</v>
      </c>
      <c r="J159" s="122">
        <v>2.0</v>
      </c>
      <c r="K159" s="129">
        <v>0.0</v>
      </c>
      <c r="L159" s="122">
        <v>0.0</v>
      </c>
      <c r="M159" s="122"/>
      <c r="N159" s="122"/>
      <c r="O159" s="123"/>
      <c r="P159" s="124"/>
      <c r="Q159" s="122"/>
      <c r="R159" s="122"/>
      <c r="S159" s="125"/>
      <c r="T159" s="126"/>
      <c r="U159" s="74">
        <v>2990.0</v>
      </c>
      <c r="V159" s="73">
        <v>0.0</v>
      </c>
      <c r="W159" s="75" t="str">
        <f t="shared" si="23"/>
        <v>#DIV/0!</v>
      </c>
      <c r="X159" s="76">
        <f t="shared" si="24"/>
        <v>0</v>
      </c>
      <c r="Y159" s="77">
        <f t="shared" si="25"/>
        <v>8970</v>
      </c>
      <c r="Z159" s="95"/>
      <c r="AB159" s="95"/>
      <c r="AC159" s="95"/>
      <c r="AD159" s="95"/>
    </row>
    <row r="160" ht="26.25" customHeight="1" outlineLevel="1">
      <c r="A160" s="60"/>
      <c r="B160" s="60"/>
      <c r="C160" s="248" t="s">
        <v>80</v>
      </c>
      <c r="D160" s="80"/>
      <c r="E160" s="230"/>
      <c r="F160" s="97" t="s">
        <v>38</v>
      </c>
      <c r="G160" s="83">
        <f t="shared" si="22"/>
        <v>6</v>
      </c>
      <c r="H160" s="120">
        <f>SUMIFS('Выгрузка из 1С - от 11.12.2025'!C:C, 'Выгрузка из 1С - от 11.12.2025'!A:A,C160,
'Выгрузка из 1С - от 11.12.2025'!B:B,F160)</f>
        <v>4</v>
      </c>
      <c r="I160" s="121">
        <v>3.0</v>
      </c>
      <c r="J160" s="122">
        <v>3.0</v>
      </c>
      <c r="K160" s="114">
        <v>0.0</v>
      </c>
      <c r="L160" s="122">
        <v>0.0</v>
      </c>
      <c r="M160" s="122"/>
      <c r="N160" s="122"/>
      <c r="O160" s="123"/>
      <c r="P160" s="124"/>
      <c r="Q160" s="122"/>
      <c r="R160" s="122"/>
      <c r="S160" s="125"/>
      <c r="T160" s="126"/>
      <c r="U160" s="74">
        <v>2990.0</v>
      </c>
      <c r="V160" s="73">
        <v>0.0</v>
      </c>
      <c r="W160" s="75" t="str">
        <f t="shared" si="23"/>
        <v>#DIV/0!</v>
      </c>
      <c r="X160" s="76">
        <f t="shared" si="24"/>
        <v>0</v>
      </c>
      <c r="Y160" s="77">
        <f t="shared" si="25"/>
        <v>17940</v>
      </c>
      <c r="Z160" s="95"/>
      <c r="AB160" s="95"/>
      <c r="AC160" s="95"/>
      <c r="AD160" s="95"/>
    </row>
    <row r="161" ht="26.25" customHeight="1" outlineLevel="1">
      <c r="A161" s="60"/>
      <c r="B161" s="60"/>
      <c r="C161" s="248" t="s">
        <v>80</v>
      </c>
      <c r="D161" s="98"/>
      <c r="E161" s="99"/>
      <c r="F161" s="97" t="s">
        <v>39</v>
      </c>
      <c r="G161" s="100">
        <f t="shared" si="22"/>
        <v>4</v>
      </c>
      <c r="H161" s="134">
        <f>SUMIFS('Выгрузка из 1С - от 11.12.2025'!C:C, 'Выгрузка из 1С - от 11.12.2025'!A:A,C161,
'Выгрузка из 1С - от 11.12.2025'!B:B,F161)</f>
        <v>2</v>
      </c>
      <c r="I161" s="135">
        <v>2.0</v>
      </c>
      <c r="J161" s="136">
        <v>2.0</v>
      </c>
      <c r="K161" s="114">
        <v>0.0</v>
      </c>
      <c r="L161" s="136">
        <v>0.0</v>
      </c>
      <c r="M161" s="136"/>
      <c r="N161" s="136"/>
      <c r="O161" s="137"/>
      <c r="P161" s="138"/>
      <c r="Q161" s="136"/>
      <c r="R161" s="136"/>
      <c r="S161" s="139"/>
      <c r="T161" s="106"/>
      <c r="U161" s="74">
        <v>2990.0</v>
      </c>
      <c r="V161" s="73">
        <v>0.0</v>
      </c>
      <c r="W161" s="75" t="str">
        <f t="shared" si="23"/>
        <v>#DIV/0!</v>
      </c>
      <c r="X161" s="76">
        <f t="shared" si="24"/>
        <v>0</v>
      </c>
      <c r="Y161" s="77">
        <f t="shared" si="25"/>
        <v>11960</v>
      </c>
      <c r="Z161" s="95"/>
      <c r="AB161" s="95"/>
      <c r="AC161" s="95"/>
      <c r="AD161" s="95"/>
    </row>
    <row r="162" ht="26.25" customHeight="1" outlineLevel="1">
      <c r="A162" s="60"/>
      <c r="B162" s="60"/>
      <c r="C162" s="61" t="s">
        <v>81</v>
      </c>
      <c r="D162" s="62"/>
      <c r="E162" s="230"/>
      <c r="F162" s="64" t="s">
        <v>34</v>
      </c>
      <c r="G162" s="65">
        <f t="shared" si="22"/>
        <v>8</v>
      </c>
      <c r="H162" s="120">
        <f>SUMIFS('Выгрузка из 1С - от 11.12.2025'!C:C, 'Выгрузка из 1С - от 11.12.2025'!A:A,C162,
'Выгрузка из 1С - от 11.12.2025'!B:B,F162)</f>
        <v>1</v>
      </c>
      <c r="I162" s="121">
        <v>5.0</v>
      </c>
      <c r="J162" s="122">
        <v>3.0</v>
      </c>
      <c r="K162" s="114">
        <v>0.0</v>
      </c>
      <c r="L162" s="122">
        <v>0.0</v>
      </c>
      <c r="M162" s="122"/>
      <c r="N162" s="122"/>
      <c r="O162" s="123"/>
      <c r="P162" s="124">
        <v>1.0</v>
      </c>
      <c r="Q162" s="122"/>
      <c r="R162" s="122"/>
      <c r="S162" s="125"/>
      <c r="T162" s="126"/>
      <c r="U162" s="74">
        <v>2990.0</v>
      </c>
      <c r="V162" s="73">
        <v>0.0</v>
      </c>
      <c r="W162" s="75" t="str">
        <f t="shared" si="23"/>
        <v>#DIV/0!</v>
      </c>
      <c r="X162" s="76">
        <f t="shared" si="24"/>
        <v>0</v>
      </c>
      <c r="Y162" s="77">
        <f t="shared" si="25"/>
        <v>23920</v>
      </c>
      <c r="Z162" s="95"/>
      <c r="AB162" s="95"/>
      <c r="AC162" s="95"/>
      <c r="AD162" s="95"/>
    </row>
    <row r="163" ht="26.25" customHeight="1" outlineLevel="1">
      <c r="A163" s="60"/>
      <c r="B163" s="60"/>
      <c r="C163" s="262" t="s">
        <v>81</v>
      </c>
      <c r="D163" s="80"/>
      <c r="E163" s="230"/>
      <c r="F163" s="82" t="s">
        <v>35</v>
      </c>
      <c r="G163" s="83">
        <f t="shared" si="22"/>
        <v>14</v>
      </c>
      <c r="H163" s="120">
        <f>SUMIFS('Выгрузка из 1С - от 11.12.2025'!C:C, 'Выгрузка из 1С - от 11.12.2025'!A:A,C163,
'Выгрузка из 1С - от 11.12.2025'!B:B,F163)</f>
        <v>5</v>
      </c>
      <c r="I163" s="121">
        <v>11.0</v>
      </c>
      <c r="J163" s="122">
        <v>3.0</v>
      </c>
      <c r="K163" s="114">
        <v>0.0</v>
      </c>
      <c r="L163" s="122">
        <v>0.0</v>
      </c>
      <c r="M163" s="122"/>
      <c r="N163" s="122"/>
      <c r="O163" s="123"/>
      <c r="P163" s="124">
        <v>1.0</v>
      </c>
      <c r="Q163" s="122"/>
      <c r="R163" s="122"/>
      <c r="S163" s="125"/>
      <c r="T163" s="126"/>
      <c r="U163" s="74">
        <v>2990.0</v>
      </c>
      <c r="V163" s="73">
        <v>0.0</v>
      </c>
      <c r="W163" s="75" t="str">
        <f t="shared" si="23"/>
        <v>#DIV/0!</v>
      </c>
      <c r="X163" s="76">
        <f t="shared" si="24"/>
        <v>0</v>
      </c>
      <c r="Y163" s="77">
        <f t="shared" si="25"/>
        <v>41860</v>
      </c>
      <c r="Z163" s="95"/>
      <c r="AB163" s="95"/>
      <c r="AC163" s="95"/>
      <c r="AD163" s="95"/>
    </row>
    <row r="164" ht="26.25" customHeight="1" outlineLevel="1">
      <c r="A164" s="60"/>
      <c r="B164" s="60"/>
      <c r="C164" s="262" t="s">
        <v>81</v>
      </c>
      <c r="D164" s="80"/>
      <c r="E164" s="230"/>
      <c r="F164" s="96" t="s">
        <v>36</v>
      </c>
      <c r="G164" s="83">
        <f t="shared" si="22"/>
        <v>11</v>
      </c>
      <c r="H164" s="120">
        <f>SUMIFS('Выгрузка из 1С - от 11.12.2025'!C:C, 'Выгрузка из 1С - от 11.12.2025'!A:A,C164,
'Выгрузка из 1С - от 11.12.2025'!B:B,F164)</f>
        <v>0</v>
      </c>
      <c r="I164" s="121">
        <v>8.0</v>
      </c>
      <c r="J164" s="122">
        <v>3.0</v>
      </c>
      <c r="K164" s="136">
        <v>0.0</v>
      </c>
      <c r="L164" s="122">
        <v>0.0</v>
      </c>
      <c r="M164" s="122"/>
      <c r="N164" s="122"/>
      <c r="O164" s="123"/>
      <c r="P164" s="124">
        <v>1.0</v>
      </c>
      <c r="Q164" s="122"/>
      <c r="R164" s="122"/>
      <c r="S164" s="125"/>
      <c r="T164" s="126"/>
      <c r="U164" s="74">
        <v>2990.0</v>
      </c>
      <c r="V164" s="73">
        <v>0.0</v>
      </c>
      <c r="W164" s="75" t="str">
        <f t="shared" si="23"/>
        <v>#DIV/0!</v>
      </c>
      <c r="X164" s="76">
        <f t="shared" si="24"/>
        <v>0</v>
      </c>
      <c r="Y164" s="77">
        <f t="shared" si="25"/>
        <v>32890</v>
      </c>
      <c r="Z164" s="95"/>
      <c r="AB164" s="95"/>
      <c r="AC164" s="95"/>
      <c r="AD164" s="95"/>
    </row>
    <row r="165" ht="26.25" customHeight="1" outlineLevel="1">
      <c r="A165" s="60"/>
      <c r="B165" s="60"/>
      <c r="C165" s="262" t="s">
        <v>81</v>
      </c>
      <c r="D165" s="80"/>
      <c r="E165" s="230"/>
      <c r="F165" s="82" t="s">
        <v>37</v>
      </c>
      <c r="G165" s="83">
        <f t="shared" si="22"/>
        <v>4</v>
      </c>
      <c r="H165" s="120">
        <f>SUMIFS('Выгрузка из 1С - от 11.12.2025'!C:C, 'Выгрузка из 1С - от 11.12.2025'!A:A,C165,
'Выгрузка из 1С - от 11.12.2025'!B:B,F165)</f>
        <v>1</v>
      </c>
      <c r="I165" s="121">
        <v>1.0</v>
      </c>
      <c r="J165" s="122">
        <v>3.0</v>
      </c>
      <c r="K165" s="129">
        <v>0.0</v>
      </c>
      <c r="L165" s="122">
        <v>0.0</v>
      </c>
      <c r="M165" s="122"/>
      <c r="N165" s="122"/>
      <c r="O165" s="123"/>
      <c r="P165" s="124">
        <v>1.0</v>
      </c>
      <c r="Q165" s="122"/>
      <c r="R165" s="122"/>
      <c r="S165" s="125"/>
      <c r="T165" s="126"/>
      <c r="U165" s="74">
        <v>2990.0</v>
      </c>
      <c r="V165" s="73">
        <v>0.0</v>
      </c>
      <c r="W165" s="75" t="str">
        <f t="shared" si="23"/>
        <v>#DIV/0!</v>
      </c>
      <c r="X165" s="76">
        <f t="shared" si="24"/>
        <v>0</v>
      </c>
      <c r="Y165" s="77">
        <f t="shared" si="25"/>
        <v>11960</v>
      </c>
      <c r="Z165" s="95"/>
      <c r="AB165" s="95"/>
      <c r="AC165" s="95"/>
      <c r="AD165" s="95"/>
    </row>
    <row r="166" ht="26.25" customHeight="1" outlineLevel="1">
      <c r="A166" s="60"/>
      <c r="B166" s="60"/>
      <c r="C166" s="262" t="s">
        <v>81</v>
      </c>
      <c r="D166" s="80"/>
      <c r="E166" s="230"/>
      <c r="F166" s="97" t="s">
        <v>38</v>
      </c>
      <c r="G166" s="83">
        <f t="shared" si="22"/>
        <v>6</v>
      </c>
      <c r="H166" s="120">
        <f>SUMIFS('Выгрузка из 1С - от 11.12.2025'!C:C, 'Выгрузка из 1С - от 11.12.2025'!A:A,C166,
'Выгрузка из 1С - от 11.12.2025'!B:B,F166)</f>
        <v>0</v>
      </c>
      <c r="I166" s="121">
        <v>4.0</v>
      </c>
      <c r="J166" s="122">
        <v>2.0</v>
      </c>
      <c r="K166" s="114">
        <v>0.0</v>
      </c>
      <c r="L166" s="122">
        <v>0.0</v>
      </c>
      <c r="M166" s="122"/>
      <c r="N166" s="122"/>
      <c r="O166" s="123"/>
      <c r="P166" s="124">
        <v>1.0</v>
      </c>
      <c r="Q166" s="122"/>
      <c r="R166" s="122"/>
      <c r="S166" s="125"/>
      <c r="T166" s="126"/>
      <c r="U166" s="74">
        <v>2990.0</v>
      </c>
      <c r="V166" s="73">
        <v>0.0</v>
      </c>
      <c r="W166" s="75" t="str">
        <f t="shared" si="23"/>
        <v>#DIV/0!</v>
      </c>
      <c r="X166" s="76">
        <f t="shared" si="24"/>
        <v>0</v>
      </c>
      <c r="Y166" s="77">
        <f t="shared" si="25"/>
        <v>17940</v>
      </c>
      <c r="Z166" s="95"/>
      <c r="AB166" s="95"/>
      <c r="AC166" s="95"/>
      <c r="AD166" s="95"/>
    </row>
    <row r="167" ht="26.25" customHeight="1" outlineLevel="1">
      <c r="A167" s="60"/>
      <c r="B167" s="60"/>
      <c r="C167" s="262" t="s">
        <v>81</v>
      </c>
      <c r="D167" s="98"/>
      <c r="E167" s="230"/>
      <c r="F167" s="97" t="s">
        <v>39</v>
      </c>
      <c r="G167" s="100">
        <f t="shared" si="22"/>
        <v>8</v>
      </c>
      <c r="H167" s="120">
        <f>SUMIFS('Выгрузка из 1С - от 11.12.2025'!C:C, 'Выгрузка из 1С - от 11.12.2025'!A:A,C167,
'Выгрузка из 1С - от 11.12.2025'!B:B,F167)</f>
        <v>2</v>
      </c>
      <c r="I167" s="121">
        <v>6.0</v>
      </c>
      <c r="J167" s="122">
        <v>2.0</v>
      </c>
      <c r="K167" s="114">
        <v>0.0</v>
      </c>
      <c r="L167" s="122">
        <v>0.0</v>
      </c>
      <c r="M167" s="122"/>
      <c r="N167" s="122"/>
      <c r="O167" s="123"/>
      <c r="P167" s="124"/>
      <c r="Q167" s="122"/>
      <c r="R167" s="122"/>
      <c r="S167" s="125"/>
      <c r="T167" s="126"/>
      <c r="U167" s="74">
        <v>2990.0</v>
      </c>
      <c r="V167" s="73">
        <v>0.0</v>
      </c>
      <c r="W167" s="75" t="str">
        <f t="shared" si="23"/>
        <v>#DIV/0!</v>
      </c>
      <c r="X167" s="76">
        <f t="shared" si="24"/>
        <v>0</v>
      </c>
      <c r="Y167" s="77">
        <f t="shared" si="25"/>
        <v>23920</v>
      </c>
      <c r="Z167" s="95"/>
      <c r="AB167" s="95"/>
      <c r="AC167" s="95"/>
      <c r="AD167" s="95"/>
    </row>
    <row r="168" ht="26.25" customHeight="1" outlineLevel="1">
      <c r="A168" s="59">
        <f>SUM(B168:B173)</f>
        <v>230</v>
      </c>
      <c r="B168" s="60">
        <v>30.0</v>
      </c>
      <c r="C168" s="111" t="s">
        <v>82</v>
      </c>
      <c r="D168" s="62"/>
      <c r="E168" s="63" t="s">
        <v>83</v>
      </c>
      <c r="F168" s="64" t="s">
        <v>34</v>
      </c>
      <c r="G168" s="65">
        <f t="shared" si="22"/>
        <v>16</v>
      </c>
      <c r="H168" s="272">
        <f>SUMIFS('Выгрузка из 1С - от 11.12.2025'!C:C, 'Выгрузка из 1С - от 11.12.2025'!A:A,C168,
'Выгрузка из 1С - от 11.12.2025'!B:B,F168)</f>
        <v>15</v>
      </c>
      <c r="I168" s="273">
        <v>10.0</v>
      </c>
      <c r="J168" s="129">
        <v>4.0</v>
      </c>
      <c r="K168" s="114">
        <v>0.0</v>
      </c>
      <c r="L168" s="129">
        <v>2.0</v>
      </c>
      <c r="M168" s="129">
        <v>0.0</v>
      </c>
      <c r="N168" s="129">
        <v>0.0</v>
      </c>
      <c r="O168" s="130">
        <v>0.0</v>
      </c>
      <c r="P168" s="131">
        <v>2.0</v>
      </c>
      <c r="Q168" s="129"/>
      <c r="R168" s="129"/>
      <c r="S168" s="132"/>
      <c r="T168" s="72">
        <v>0.0</v>
      </c>
      <c r="U168" s="74">
        <v>2990.0</v>
      </c>
      <c r="V168" s="74">
        <v>912.0</v>
      </c>
      <c r="W168" s="75">
        <f t="shared" si="23"/>
        <v>3.278508772</v>
      </c>
      <c r="X168" s="76">
        <f t="shared" si="24"/>
        <v>14592</v>
      </c>
      <c r="Y168" s="77">
        <f t="shared" si="25"/>
        <v>47840</v>
      </c>
      <c r="Z168" s="95"/>
      <c r="AB168" s="95"/>
      <c r="AC168" s="95"/>
      <c r="AD168" s="95"/>
    </row>
    <row r="169" ht="26.25" customHeight="1" outlineLevel="1">
      <c r="A169" s="60" t="s">
        <v>42</v>
      </c>
      <c r="B169" s="60">
        <v>50.0</v>
      </c>
      <c r="C169" s="119" t="s">
        <v>82</v>
      </c>
      <c r="D169" s="80"/>
      <c r="E169" s="81" t="s">
        <v>83</v>
      </c>
      <c r="F169" s="82" t="s">
        <v>35</v>
      </c>
      <c r="G169" s="83">
        <f t="shared" si="22"/>
        <v>14</v>
      </c>
      <c r="H169" s="120">
        <f>SUMIFS('Выгрузка из 1С - от 11.12.2025'!C:C, 'Выгрузка из 1С - от 11.12.2025'!A:A,C169,
'Выгрузка из 1С - от 11.12.2025'!B:B,F169)</f>
        <v>11</v>
      </c>
      <c r="I169" s="121">
        <v>6.0</v>
      </c>
      <c r="J169" s="114">
        <v>5.0</v>
      </c>
      <c r="K169" s="114">
        <v>0.0</v>
      </c>
      <c r="L169" s="114">
        <v>1.0</v>
      </c>
      <c r="M169" s="114">
        <v>0.0</v>
      </c>
      <c r="N169" s="114">
        <v>0.0</v>
      </c>
      <c r="O169" s="115">
        <v>2.0</v>
      </c>
      <c r="P169" s="116">
        <v>2.0</v>
      </c>
      <c r="Q169" s="117"/>
      <c r="R169" s="117"/>
      <c r="S169" s="118"/>
      <c r="T169" s="90">
        <v>0.0</v>
      </c>
      <c r="U169" s="91">
        <v>2990.0</v>
      </c>
      <c r="V169" s="91">
        <v>912.0</v>
      </c>
      <c r="W169" s="92">
        <f t="shared" si="23"/>
        <v>3.278508772</v>
      </c>
      <c r="X169" s="93">
        <f t="shared" si="24"/>
        <v>12768</v>
      </c>
      <c r="Y169" s="94">
        <f t="shared" si="25"/>
        <v>41860</v>
      </c>
      <c r="Z169" s="95"/>
      <c r="AB169" s="95"/>
      <c r="AC169" s="95"/>
      <c r="AD169" s="95"/>
    </row>
    <row r="170" ht="26.25" customHeight="1" outlineLevel="1">
      <c r="A170" s="78"/>
      <c r="B170" s="60">
        <v>50.0</v>
      </c>
      <c r="C170" s="119" t="s">
        <v>82</v>
      </c>
      <c r="D170" s="80"/>
      <c r="E170" s="81" t="s">
        <v>83</v>
      </c>
      <c r="F170" s="96" t="s">
        <v>36</v>
      </c>
      <c r="G170" s="83">
        <f t="shared" si="22"/>
        <v>4</v>
      </c>
      <c r="H170" s="120">
        <v>2.0</v>
      </c>
      <c r="I170" s="121">
        <v>1.0</v>
      </c>
      <c r="J170" s="114">
        <v>1.0</v>
      </c>
      <c r="K170" s="136">
        <v>0.0</v>
      </c>
      <c r="L170" s="114">
        <v>0.0</v>
      </c>
      <c r="M170" s="114">
        <v>0.0</v>
      </c>
      <c r="N170" s="114">
        <v>0.0</v>
      </c>
      <c r="O170" s="115">
        <v>2.0</v>
      </c>
      <c r="P170" s="116">
        <v>1.0</v>
      </c>
      <c r="Q170" s="117"/>
      <c r="R170" s="117"/>
      <c r="S170" s="118"/>
      <c r="T170" s="72">
        <v>0.0</v>
      </c>
      <c r="U170" s="91">
        <v>2990.0</v>
      </c>
      <c r="V170" s="91">
        <v>912.0</v>
      </c>
      <c r="W170" s="92">
        <f t="shared" si="23"/>
        <v>3.278508772</v>
      </c>
      <c r="X170" s="93">
        <f t="shared" si="24"/>
        <v>3648</v>
      </c>
      <c r="Y170" s="94">
        <f t="shared" si="25"/>
        <v>11960</v>
      </c>
      <c r="Z170" s="217"/>
      <c r="AB170" s="95"/>
      <c r="AC170" s="95"/>
      <c r="AD170" s="95"/>
    </row>
    <row r="171" ht="26.25" customHeight="1" outlineLevel="1">
      <c r="A171" s="78"/>
      <c r="B171" s="60">
        <v>50.0</v>
      </c>
      <c r="C171" s="119" t="s">
        <v>82</v>
      </c>
      <c r="D171" s="80"/>
      <c r="E171" s="81" t="s">
        <v>83</v>
      </c>
      <c r="F171" s="82" t="s">
        <v>37</v>
      </c>
      <c r="G171" s="83">
        <f t="shared" si="22"/>
        <v>3</v>
      </c>
      <c r="H171" s="120">
        <v>1.0</v>
      </c>
      <c r="I171" s="121">
        <v>2.0</v>
      </c>
      <c r="J171" s="114">
        <v>1.0</v>
      </c>
      <c r="K171" s="114">
        <v>0.0</v>
      </c>
      <c r="L171" s="114">
        <v>0.0</v>
      </c>
      <c r="M171" s="114">
        <v>0.0</v>
      </c>
      <c r="N171" s="114">
        <v>0.0</v>
      </c>
      <c r="O171" s="115">
        <v>0.0</v>
      </c>
      <c r="P171" s="116">
        <v>2.0</v>
      </c>
      <c r="Q171" s="117"/>
      <c r="R171" s="117"/>
      <c r="S171" s="118"/>
      <c r="T171" s="90">
        <v>0.0</v>
      </c>
      <c r="U171" s="91">
        <v>2990.0</v>
      </c>
      <c r="V171" s="91">
        <v>912.0</v>
      </c>
      <c r="W171" s="92">
        <f t="shared" si="23"/>
        <v>3.278508772</v>
      </c>
      <c r="X171" s="93">
        <f t="shared" si="24"/>
        <v>2736</v>
      </c>
      <c r="Y171" s="94">
        <f t="shared" si="25"/>
        <v>8970</v>
      </c>
      <c r="Z171" s="216"/>
      <c r="AB171" s="95"/>
      <c r="AC171" s="95"/>
      <c r="AD171" s="95"/>
    </row>
    <row r="172" ht="26.25" customHeight="1" outlineLevel="1">
      <c r="A172" s="78"/>
      <c r="B172" s="60">
        <v>30.0</v>
      </c>
      <c r="C172" s="119" t="s">
        <v>82</v>
      </c>
      <c r="D172" s="80"/>
      <c r="E172" s="81" t="s">
        <v>83</v>
      </c>
      <c r="F172" s="97" t="s">
        <v>38</v>
      </c>
      <c r="G172" s="83">
        <f t="shared" si="22"/>
        <v>7</v>
      </c>
      <c r="H172" s="120">
        <f>SUMIFS('Выгрузка из 1С - от 11.12.2025'!C:C, 'Выгрузка из 1С - от 11.12.2025'!A:A,C172,
'Выгрузка из 1С - от 11.12.2025'!B:B,F172)</f>
        <v>3</v>
      </c>
      <c r="I172" s="121">
        <v>2.0</v>
      </c>
      <c r="J172" s="114">
        <v>3.0</v>
      </c>
      <c r="K172" s="114">
        <v>0.0</v>
      </c>
      <c r="L172" s="114">
        <v>1.0</v>
      </c>
      <c r="M172" s="114">
        <v>0.0</v>
      </c>
      <c r="N172" s="114">
        <v>0.0</v>
      </c>
      <c r="O172" s="115">
        <v>1.0</v>
      </c>
      <c r="P172" s="116">
        <v>2.0</v>
      </c>
      <c r="Q172" s="117"/>
      <c r="R172" s="117"/>
      <c r="S172" s="118"/>
      <c r="T172" s="72">
        <v>0.0</v>
      </c>
      <c r="U172" s="91">
        <v>2990.0</v>
      </c>
      <c r="V172" s="91">
        <v>912.0</v>
      </c>
      <c r="W172" s="92">
        <f t="shared" si="23"/>
        <v>3.278508772</v>
      </c>
      <c r="X172" s="93">
        <f t="shared" si="24"/>
        <v>6384</v>
      </c>
      <c r="Y172" s="94">
        <f t="shared" si="25"/>
        <v>20930</v>
      </c>
      <c r="Z172" s="95"/>
      <c r="AB172" s="95"/>
      <c r="AC172" s="95"/>
      <c r="AD172" s="95"/>
    </row>
    <row r="173" ht="26.25" customHeight="1" outlineLevel="1">
      <c r="A173" s="78"/>
      <c r="B173" s="60">
        <v>20.0</v>
      </c>
      <c r="C173" s="140" t="s">
        <v>82</v>
      </c>
      <c r="D173" s="98"/>
      <c r="E173" s="99" t="s">
        <v>83</v>
      </c>
      <c r="F173" s="97" t="s">
        <v>39</v>
      </c>
      <c r="G173" s="100">
        <f t="shared" si="22"/>
        <v>14</v>
      </c>
      <c r="H173" s="134">
        <f>SUMIFS('Выгрузка из 1С - от 11.12.2025'!C:C, 'Выгрузка из 1С - от 11.12.2025'!A:A,C173,
'Выгрузка из 1С - от 11.12.2025'!B:B,F173)</f>
        <v>14</v>
      </c>
      <c r="I173" s="135">
        <v>9.0</v>
      </c>
      <c r="J173" s="136">
        <v>2.0</v>
      </c>
      <c r="K173" s="136">
        <v>0.0</v>
      </c>
      <c r="L173" s="136">
        <v>2.0</v>
      </c>
      <c r="M173" s="136">
        <v>0.0</v>
      </c>
      <c r="N173" s="136">
        <v>0.0</v>
      </c>
      <c r="O173" s="137">
        <v>1.0</v>
      </c>
      <c r="P173" s="124"/>
      <c r="Q173" s="122"/>
      <c r="R173" s="122"/>
      <c r="S173" s="125"/>
      <c r="T173" s="90">
        <v>0.0</v>
      </c>
      <c r="U173" s="107">
        <v>2990.0</v>
      </c>
      <c r="V173" s="107">
        <v>912.0</v>
      </c>
      <c r="W173" s="108">
        <f t="shared" si="23"/>
        <v>3.278508772</v>
      </c>
      <c r="X173" s="109">
        <f t="shared" si="24"/>
        <v>12768</v>
      </c>
      <c r="Y173" s="110">
        <f t="shared" si="25"/>
        <v>41860</v>
      </c>
      <c r="Z173" s="95"/>
      <c r="AB173" s="95"/>
      <c r="AC173" s="95"/>
      <c r="AD173" s="95"/>
    </row>
    <row r="174" ht="26.25" customHeight="1" outlineLevel="1">
      <c r="A174" s="59">
        <f>SUM(B174:B179)</f>
        <v>230</v>
      </c>
      <c r="B174" s="60">
        <v>30.0</v>
      </c>
      <c r="C174" s="111" t="s">
        <v>84</v>
      </c>
      <c r="D174" s="62"/>
      <c r="E174" s="63" t="s">
        <v>85</v>
      </c>
      <c r="F174" s="64" t="s">
        <v>34</v>
      </c>
      <c r="G174" s="65">
        <f t="shared" si="22"/>
        <v>14</v>
      </c>
      <c r="H174" s="120">
        <f>SUMIFS('Выгрузка из 1С - от 11.12.2025'!C:C, 'Выгрузка из 1С - от 11.12.2025'!A:A,C174,
'Выгрузка из 1С - от 11.12.2025'!B:B,F174)</f>
        <v>11</v>
      </c>
      <c r="I174" s="121">
        <v>10.0</v>
      </c>
      <c r="J174" s="68">
        <v>3.0</v>
      </c>
      <c r="K174" s="68">
        <v>0.0</v>
      </c>
      <c r="L174" s="68">
        <v>1.0</v>
      </c>
      <c r="M174" s="68">
        <v>0.0</v>
      </c>
      <c r="N174" s="68">
        <v>0.0</v>
      </c>
      <c r="O174" s="278">
        <v>0.0</v>
      </c>
      <c r="P174" s="131">
        <v>2.0</v>
      </c>
      <c r="Q174" s="279"/>
      <c r="R174" s="279"/>
      <c r="S174" s="280"/>
      <c r="T174" s="72">
        <v>0.0</v>
      </c>
      <c r="U174" s="74">
        <v>2990.0</v>
      </c>
      <c r="V174" s="74">
        <v>912.0</v>
      </c>
      <c r="W174" s="75">
        <f t="shared" si="23"/>
        <v>3.278508772</v>
      </c>
      <c r="X174" s="76">
        <f t="shared" si="24"/>
        <v>12768</v>
      </c>
      <c r="Y174" s="77">
        <f t="shared" si="25"/>
        <v>41860</v>
      </c>
      <c r="Z174" s="95"/>
      <c r="AB174" s="95"/>
      <c r="AC174" s="95"/>
      <c r="AD174" s="95"/>
    </row>
    <row r="175" ht="26.25" customHeight="1" outlineLevel="1">
      <c r="A175" s="60" t="s">
        <v>42</v>
      </c>
      <c r="B175" s="60">
        <v>50.0</v>
      </c>
      <c r="C175" s="119" t="s">
        <v>84</v>
      </c>
      <c r="D175" s="80"/>
      <c r="E175" s="81" t="s">
        <v>85</v>
      </c>
      <c r="F175" s="82" t="s">
        <v>35</v>
      </c>
      <c r="G175" s="83">
        <f t="shared" si="22"/>
        <v>14</v>
      </c>
      <c r="H175" s="120">
        <f>SUMIFS('Выгрузка из 1С - от 11.12.2025'!C:C, 'Выгрузка из 1С - от 11.12.2025'!A:A,C175,
'Выгрузка из 1С - от 11.12.2025'!B:B,F175)</f>
        <v>14</v>
      </c>
      <c r="I175" s="121">
        <v>10.0</v>
      </c>
      <c r="J175" s="86">
        <v>3.0</v>
      </c>
      <c r="K175" s="129">
        <v>0.0</v>
      </c>
      <c r="L175" s="86">
        <v>0.0</v>
      </c>
      <c r="M175" s="86">
        <v>0.0</v>
      </c>
      <c r="N175" s="86">
        <v>0.0</v>
      </c>
      <c r="O175" s="87">
        <v>1.0</v>
      </c>
      <c r="P175" s="116">
        <v>2.0</v>
      </c>
      <c r="Q175" s="86"/>
      <c r="R175" s="86"/>
      <c r="S175" s="89"/>
      <c r="T175" s="90">
        <v>0.0</v>
      </c>
      <c r="U175" s="91">
        <v>2990.0</v>
      </c>
      <c r="V175" s="91">
        <v>912.0</v>
      </c>
      <c r="W175" s="92">
        <f t="shared" si="23"/>
        <v>3.278508772</v>
      </c>
      <c r="X175" s="93">
        <f t="shared" si="24"/>
        <v>12768</v>
      </c>
      <c r="Y175" s="94">
        <f t="shared" si="25"/>
        <v>41860</v>
      </c>
      <c r="Z175" s="95"/>
      <c r="AB175" s="95"/>
      <c r="AC175" s="95"/>
      <c r="AD175" s="95"/>
    </row>
    <row r="176" ht="26.25" customHeight="1" outlineLevel="1">
      <c r="A176" s="78"/>
      <c r="B176" s="60">
        <v>50.0</v>
      </c>
      <c r="C176" s="119" t="s">
        <v>84</v>
      </c>
      <c r="D176" s="80"/>
      <c r="E176" s="81" t="s">
        <v>85</v>
      </c>
      <c r="F176" s="96" t="s">
        <v>36</v>
      </c>
      <c r="G176" s="83">
        <f t="shared" si="22"/>
        <v>12</v>
      </c>
      <c r="H176" s="120">
        <f>SUMIFS('Выгрузка из 1С - от 11.12.2025'!C:C, 'Выгрузка из 1С - от 11.12.2025'!A:A,C176,
'Выгрузка из 1С - от 11.12.2025'!B:B,F176)</f>
        <v>8</v>
      </c>
      <c r="I176" s="121">
        <v>10.0</v>
      </c>
      <c r="J176" s="86">
        <v>2.0</v>
      </c>
      <c r="K176" s="114">
        <v>0.0</v>
      </c>
      <c r="L176" s="86">
        <v>0.0</v>
      </c>
      <c r="M176" s="86">
        <v>0.0</v>
      </c>
      <c r="N176" s="86">
        <v>0.0</v>
      </c>
      <c r="O176" s="281">
        <v>0.0</v>
      </c>
      <c r="P176" s="116">
        <v>2.0</v>
      </c>
      <c r="Q176" s="282"/>
      <c r="R176" s="282"/>
      <c r="S176" s="283"/>
      <c r="T176" s="72">
        <v>0.0</v>
      </c>
      <c r="U176" s="91">
        <v>2990.0</v>
      </c>
      <c r="V176" s="91">
        <v>912.0</v>
      </c>
      <c r="W176" s="92">
        <f t="shared" si="23"/>
        <v>3.278508772</v>
      </c>
      <c r="X176" s="93">
        <f t="shared" si="24"/>
        <v>10944</v>
      </c>
      <c r="Y176" s="94">
        <f t="shared" si="25"/>
        <v>35880</v>
      </c>
      <c r="Z176" s="217"/>
      <c r="AB176" s="95"/>
      <c r="AC176" s="95"/>
      <c r="AD176" s="95"/>
    </row>
    <row r="177" ht="26.25" customHeight="1" outlineLevel="1">
      <c r="A177" s="78"/>
      <c r="B177" s="60">
        <v>50.0</v>
      </c>
      <c r="C177" s="119" t="s">
        <v>84</v>
      </c>
      <c r="D177" s="80"/>
      <c r="E177" s="81" t="s">
        <v>85</v>
      </c>
      <c r="F177" s="82" t="s">
        <v>37</v>
      </c>
      <c r="G177" s="83">
        <f t="shared" si="22"/>
        <v>14</v>
      </c>
      <c r="H177" s="120">
        <f>SUMIFS('Выгрузка из 1С - от 11.12.2025'!C:C, 'Выгрузка из 1С - от 11.12.2025'!A:A,C177,
'Выгрузка из 1С - от 11.12.2025'!B:B,F177)</f>
        <v>3</v>
      </c>
      <c r="I177" s="121">
        <v>10.0</v>
      </c>
      <c r="J177" s="86">
        <v>3.0</v>
      </c>
      <c r="K177" s="114">
        <v>0.0</v>
      </c>
      <c r="L177" s="86">
        <v>0.0</v>
      </c>
      <c r="M177" s="86">
        <v>0.0</v>
      </c>
      <c r="N177" s="86">
        <v>0.0</v>
      </c>
      <c r="O177" s="87">
        <v>1.0</v>
      </c>
      <c r="P177" s="116">
        <v>2.0</v>
      </c>
      <c r="Q177" s="86"/>
      <c r="R177" s="86"/>
      <c r="S177" s="89"/>
      <c r="T177" s="90">
        <v>0.0</v>
      </c>
      <c r="U177" s="91">
        <v>2990.0</v>
      </c>
      <c r="V177" s="91">
        <v>912.0</v>
      </c>
      <c r="W177" s="92">
        <f t="shared" si="23"/>
        <v>3.278508772</v>
      </c>
      <c r="X177" s="93">
        <f t="shared" si="24"/>
        <v>12768</v>
      </c>
      <c r="Y177" s="94">
        <f t="shared" si="25"/>
        <v>41860</v>
      </c>
      <c r="Z177" s="216"/>
      <c r="AB177" s="95"/>
      <c r="AC177" s="95"/>
      <c r="AD177" s="95"/>
    </row>
    <row r="178" ht="26.25" customHeight="1" outlineLevel="1">
      <c r="A178" s="78"/>
      <c r="B178" s="60">
        <v>30.0</v>
      </c>
      <c r="C178" s="119" t="s">
        <v>84</v>
      </c>
      <c r="D178" s="80"/>
      <c r="E178" s="81" t="s">
        <v>85</v>
      </c>
      <c r="F178" s="97" t="s">
        <v>38</v>
      </c>
      <c r="G178" s="83">
        <f t="shared" si="22"/>
        <v>10</v>
      </c>
      <c r="H178" s="120">
        <f>SUMIFS('Выгрузка из 1С - от 11.12.2025'!C:C, 'Выгрузка из 1С - от 11.12.2025'!A:A,C178,
'Выгрузка из 1С - от 11.12.2025'!B:B,F178)</f>
        <v>3</v>
      </c>
      <c r="I178" s="121">
        <v>7.0</v>
      </c>
      <c r="J178" s="86">
        <v>3.0</v>
      </c>
      <c r="K178" s="114">
        <v>0.0</v>
      </c>
      <c r="L178" s="86">
        <v>0.0</v>
      </c>
      <c r="M178" s="86">
        <v>0.0</v>
      </c>
      <c r="N178" s="86">
        <v>0.0</v>
      </c>
      <c r="O178" s="281">
        <v>0.0</v>
      </c>
      <c r="P178" s="116">
        <v>2.0</v>
      </c>
      <c r="Q178" s="282"/>
      <c r="R178" s="282"/>
      <c r="S178" s="283"/>
      <c r="T178" s="72">
        <v>0.0</v>
      </c>
      <c r="U178" s="91">
        <v>2990.0</v>
      </c>
      <c r="V178" s="91">
        <v>912.0</v>
      </c>
      <c r="W178" s="92">
        <f t="shared" si="23"/>
        <v>3.278508772</v>
      </c>
      <c r="X178" s="93">
        <f t="shared" si="24"/>
        <v>9120</v>
      </c>
      <c r="Y178" s="94">
        <f t="shared" si="25"/>
        <v>29900</v>
      </c>
      <c r="Z178" s="95"/>
      <c r="AB178" s="95"/>
      <c r="AC178" s="95"/>
      <c r="AD178" s="95"/>
    </row>
    <row r="179" ht="26.25" customHeight="1" outlineLevel="1">
      <c r="A179" s="78"/>
      <c r="B179" s="60">
        <v>20.0</v>
      </c>
      <c r="C179" s="140" t="s">
        <v>84</v>
      </c>
      <c r="D179" s="98"/>
      <c r="E179" s="99" t="s">
        <v>85</v>
      </c>
      <c r="F179" s="97" t="s">
        <v>39</v>
      </c>
      <c r="G179" s="100">
        <f t="shared" si="22"/>
        <v>19</v>
      </c>
      <c r="H179" s="120">
        <f>SUMIFS('Выгрузка из 1С - от 11.12.2025'!C:C, 'Выгрузка из 1С - от 11.12.2025'!A:A,C179,
'Выгрузка из 1С - от 11.12.2025'!B:B,F179)</f>
        <v>16</v>
      </c>
      <c r="I179" s="121">
        <v>13.0</v>
      </c>
      <c r="J179" s="102">
        <v>5.0</v>
      </c>
      <c r="K179" s="114">
        <v>0.0</v>
      </c>
      <c r="L179" s="102">
        <v>1.0</v>
      </c>
      <c r="M179" s="102">
        <v>0.0</v>
      </c>
      <c r="N179" s="102">
        <v>0.0</v>
      </c>
      <c r="O179" s="103">
        <v>0.0</v>
      </c>
      <c r="P179" s="173"/>
      <c r="Q179" s="221"/>
      <c r="R179" s="221"/>
      <c r="S179" s="284"/>
      <c r="T179" s="90">
        <v>0.0</v>
      </c>
      <c r="U179" s="107">
        <v>2990.0</v>
      </c>
      <c r="V179" s="107">
        <v>912.0</v>
      </c>
      <c r="W179" s="108">
        <f t="shared" si="23"/>
        <v>3.278508772</v>
      </c>
      <c r="X179" s="109">
        <f t="shared" si="24"/>
        <v>17328</v>
      </c>
      <c r="Y179" s="110">
        <f t="shared" si="25"/>
        <v>56810</v>
      </c>
      <c r="AB179" s="95"/>
      <c r="AC179" s="95"/>
      <c r="AD179" s="95"/>
    </row>
    <row r="180" outlineLevel="1">
      <c r="A180" s="59"/>
      <c r="B180" s="60"/>
      <c r="C180" s="61" t="s">
        <v>86</v>
      </c>
      <c r="D180" s="62"/>
      <c r="E180" s="63" t="s">
        <v>87</v>
      </c>
      <c r="F180" s="64" t="s">
        <v>34</v>
      </c>
      <c r="G180" s="65">
        <f t="shared" si="22"/>
        <v>44</v>
      </c>
      <c r="H180" s="112">
        <f>SUMIFS('Выгрузка из 1С - от 11.12.2025'!C:C, 'Выгрузка из 1С - от 11.12.2025'!A:A,C180,
'Выгрузка из 1С - от 11.12.2025'!B:B,F180)</f>
        <v>37</v>
      </c>
      <c r="I180" s="113">
        <v>39.0</v>
      </c>
      <c r="J180" s="114">
        <v>4.0</v>
      </c>
      <c r="K180" s="129">
        <v>0.0</v>
      </c>
      <c r="L180" s="114">
        <v>0.0</v>
      </c>
      <c r="M180" s="114">
        <v>0.0</v>
      </c>
      <c r="N180" s="114">
        <v>0.0</v>
      </c>
      <c r="O180" s="115">
        <v>1.0</v>
      </c>
      <c r="P180" s="116">
        <v>1.0</v>
      </c>
      <c r="Q180" s="117"/>
      <c r="R180" s="117"/>
      <c r="S180" s="118"/>
      <c r="T180" s="72">
        <v>0.0</v>
      </c>
      <c r="U180" s="74">
        <v>3490.0</v>
      </c>
      <c r="V180" s="74">
        <v>833.5</v>
      </c>
      <c r="W180" s="75">
        <f t="shared" si="23"/>
        <v>4.187162567</v>
      </c>
      <c r="X180" s="76">
        <f t="shared" si="24"/>
        <v>36674</v>
      </c>
      <c r="Y180" s="77">
        <f t="shared" si="25"/>
        <v>153560</v>
      </c>
      <c r="AB180" s="95"/>
      <c r="AC180" s="95"/>
      <c r="AD180" s="95"/>
    </row>
    <row r="181" outlineLevel="1">
      <c r="A181" s="60"/>
      <c r="B181" s="60"/>
      <c r="C181" s="61" t="s">
        <v>86</v>
      </c>
      <c r="D181" s="80"/>
      <c r="E181" s="81" t="s">
        <v>87</v>
      </c>
      <c r="F181" s="82" t="s">
        <v>35</v>
      </c>
      <c r="G181" s="83">
        <f t="shared" si="22"/>
        <v>39</v>
      </c>
      <c r="H181" s="112">
        <f>SUMIFS('Выгрузка из 1С - от 11.12.2025'!C:C, 'Выгрузка из 1С - от 11.12.2025'!A:A,C181,
'Выгрузка из 1С - от 11.12.2025'!B:B,F181)</f>
        <v>35</v>
      </c>
      <c r="I181" s="113">
        <v>35.0</v>
      </c>
      <c r="J181" s="114">
        <v>2.0</v>
      </c>
      <c r="K181" s="114">
        <v>0.0</v>
      </c>
      <c r="L181" s="114">
        <v>1.0</v>
      </c>
      <c r="M181" s="114">
        <v>1.0</v>
      </c>
      <c r="N181" s="114">
        <v>0.0</v>
      </c>
      <c r="O181" s="115">
        <v>0.0</v>
      </c>
      <c r="P181" s="116">
        <v>2.0</v>
      </c>
      <c r="Q181" s="117"/>
      <c r="R181" s="117"/>
      <c r="S181" s="118"/>
      <c r="T181" s="90">
        <v>0.0</v>
      </c>
      <c r="U181" s="91">
        <v>3490.0</v>
      </c>
      <c r="V181" s="91">
        <v>833.5</v>
      </c>
      <c r="W181" s="92">
        <f t="shared" si="23"/>
        <v>4.187162567</v>
      </c>
      <c r="X181" s="93">
        <f t="shared" si="24"/>
        <v>32506.5</v>
      </c>
      <c r="Y181" s="94">
        <f t="shared" si="25"/>
        <v>136110</v>
      </c>
      <c r="AB181" s="95"/>
      <c r="AC181" s="95"/>
      <c r="AD181" s="95"/>
    </row>
    <row r="182" outlineLevel="1">
      <c r="A182" s="78"/>
      <c r="B182" s="60"/>
      <c r="C182" s="61" t="s">
        <v>86</v>
      </c>
      <c r="D182" s="80"/>
      <c r="E182" s="81" t="s">
        <v>87</v>
      </c>
      <c r="F182" s="96" t="s">
        <v>36</v>
      </c>
      <c r="G182" s="83">
        <f t="shared" si="22"/>
        <v>52</v>
      </c>
      <c r="H182" s="112">
        <f>SUMIFS('Выгрузка из 1С - от 11.12.2025'!C:C, 'Выгрузка из 1С - от 11.12.2025'!A:A,C182,
'Выгрузка из 1С - от 11.12.2025'!B:B,F182)</f>
        <v>31</v>
      </c>
      <c r="I182" s="113">
        <v>45.0</v>
      </c>
      <c r="J182" s="114">
        <v>3.0</v>
      </c>
      <c r="K182" s="114">
        <v>0.0</v>
      </c>
      <c r="L182" s="114">
        <v>1.0</v>
      </c>
      <c r="M182" s="114">
        <v>1.0</v>
      </c>
      <c r="N182" s="114">
        <v>0.0</v>
      </c>
      <c r="O182" s="115">
        <v>2.0</v>
      </c>
      <c r="P182" s="116">
        <v>2.0</v>
      </c>
      <c r="Q182" s="117"/>
      <c r="R182" s="117"/>
      <c r="S182" s="118"/>
      <c r="T182" s="72">
        <v>0.0</v>
      </c>
      <c r="U182" s="91">
        <v>3490.0</v>
      </c>
      <c r="V182" s="91">
        <v>833.5</v>
      </c>
      <c r="W182" s="92">
        <f t="shared" si="23"/>
        <v>4.187162567</v>
      </c>
      <c r="X182" s="93">
        <f t="shared" si="24"/>
        <v>43342</v>
      </c>
      <c r="Y182" s="94">
        <f t="shared" si="25"/>
        <v>181480</v>
      </c>
      <c r="AB182" s="95"/>
      <c r="AC182" s="95"/>
      <c r="AD182" s="95"/>
    </row>
    <row r="183" outlineLevel="1">
      <c r="A183" s="78"/>
      <c r="B183" s="60"/>
      <c r="C183" s="61" t="s">
        <v>86</v>
      </c>
      <c r="D183" s="80"/>
      <c r="E183" s="81" t="s">
        <v>87</v>
      </c>
      <c r="F183" s="82" t="s">
        <v>37</v>
      </c>
      <c r="G183" s="83">
        <f t="shared" si="22"/>
        <v>46</v>
      </c>
      <c r="H183" s="112">
        <f>SUMIFS('Выгрузка из 1С - от 11.12.2025'!C:C, 'Выгрузка из 1С - от 11.12.2025'!A:A,C183,
'Выгрузка из 1С - от 11.12.2025'!B:B,F183)</f>
        <v>36</v>
      </c>
      <c r="I183" s="113">
        <v>42.0</v>
      </c>
      <c r="J183" s="114">
        <v>3.0</v>
      </c>
      <c r="K183" s="114">
        <v>0.0</v>
      </c>
      <c r="L183" s="114">
        <v>0.0</v>
      </c>
      <c r="M183" s="114">
        <v>0.0</v>
      </c>
      <c r="N183" s="114">
        <v>0.0</v>
      </c>
      <c r="O183" s="115">
        <v>1.0</v>
      </c>
      <c r="P183" s="116">
        <v>2.0</v>
      </c>
      <c r="Q183" s="117"/>
      <c r="R183" s="117"/>
      <c r="S183" s="118"/>
      <c r="T183" s="90">
        <v>0.0</v>
      </c>
      <c r="U183" s="91">
        <v>3490.0</v>
      </c>
      <c r="V183" s="91">
        <v>833.5</v>
      </c>
      <c r="W183" s="92">
        <f t="shared" si="23"/>
        <v>4.187162567</v>
      </c>
      <c r="X183" s="93">
        <f t="shared" si="24"/>
        <v>38341</v>
      </c>
      <c r="Y183" s="94">
        <f t="shared" si="25"/>
        <v>160540</v>
      </c>
      <c r="AB183" s="95"/>
      <c r="AC183" s="95"/>
      <c r="AD183" s="95"/>
    </row>
    <row r="184" outlineLevel="1">
      <c r="A184" s="78"/>
      <c r="B184" s="60"/>
      <c r="C184" s="61" t="s">
        <v>86</v>
      </c>
      <c r="D184" s="80"/>
      <c r="E184" s="81" t="s">
        <v>87</v>
      </c>
      <c r="F184" s="97" t="s">
        <v>38</v>
      </c>
      <c r="G184" s="83">
        <f t="shared" si="22"/>
        <v>32</v>
      </c>
      <c r="H184" s="112">
        <f>SUMIFS('Выгрузка из 1С - от 11.12.2025'!C:C, 'Выгрузка из 1С - от 11.12.2025'!A:A,C184,
'Выгрузка из 1С - от 11.12.2025'!B:B,F184)</f>
        <v>21</v>
      </c>
      <c r="I184" s="113">
        <v>28.0</v>
      </c>
      <c r="J184" s="114">
        <v>4.0</v>
      </c>
      <c r="K184" s="114">
        <v>0.0</v>
      </c>
      <c r="L184" s="114">
        <v>0.0</v>
      </c>
      <c r="M184" s="114">
        <v>0.0</v>
      </c>
      <c r="N184" s="114">
        <v>0.0</v>
      </c>
      <c r="O184" s="115">
        <v>0.0</v>
      </c>
      <c r="P184" s="116">
        <v>2.0</v>
      </c>
      <c r="Q184" s="117"/>
      <c r="R184" s="117"/>
      <c r="S184" s="118"/>
      <c r="T184" s="72">
        <v>0.0</v>
      </c>
      <c r="U184" s="91">
        <v>3490.0</v>
      </c>
      <c r="V184" s="226">
        <v>833.5</v>
      </c>
      <c r="W184" s="92">
        <f t="shared" si="23"/>
        <v>4.187162567</v>
      </c>
      <c r="X184" s="228">
        <f t="shared" si="24"/>
        <v>26672</v>
      </c>
      <c r="Y184" s="94">
        <f t="shared" si="25"/>
        <v>111680</v>
      </c>
      <c r="AB184" s="95"/>
      <c r="AC184" s="95"/>
      <c r="AD184" s="95"/>
    </row>
    <row r="185" outlineLevel="1">
      <c r="A185" s="78"/>
      <c r="B185" s="60"/>
      <c r="C185" s="61" t="s">
        <v>86</v>
      </c>
      <c r="D185" s="80"/>
      <c r="E185" s="81" t="s">
        <v>87</v>
      </c>
      <c r="F185" s="97" t="s">
        <v>39</v>
      </c>
      <c r="G185" s="83">
        <f t="shared" si="22"/>
        <v>13</v>
      </c>
      <c r="H185" s="112">
        <f>SUMIFS('Выгрузка из 1С - от 11.12.2025'!C:C, 'Выгрузка из 1С - от 11.12.2025'!A:A,C185,
'Выгрузка из 1С - от 11.12.2025'!B:B,F185)</f>
        <v>9</v>
      </c>
      <c r="I185" s="209">
        <v>11.0</v>
      </c>
      <c r="J185" s="117">
        <v>2.0</v>
      </c>
      <c r="K185" s="136">
        <v>0.0</v>
      </c>
      <c r="L185" s="117">
        <v>0.0</v>
      </c>
      <c r="M185" s="117">
        <v>0.0</v>
      </c>
      <c r="N185" s="117">
        <v>0.0</v>
      </c>
      <c r="O185" s="210">
        <v>0.0</v>
      </c>
      <c r="P185" s="116">
        <v>2.0</v>
      </c>
      <c r="Q185" s="117"/>
      <c r="R185" s="117"/>
      <c r="S185" s="118"/>
      <c r="T185" s="90">
        <v>0.0</v>
      </c>
      <c r="U185" s="91">
        <v>3490.0</v>
      </c>
      <c r="V185" s="91">
        <v>833.5</v>
      </c>
      <c r="W185" s="92">
        <f t="shared" si="23"/>
        <v>4.187162567</v>
      </c>
      <c r="X185" s="93">
        <f t="shared" si="24"/>
        <v>10835.5</v>
      </c>
      <c r="Y185" s="94">
        <f t="shared" si="25"/>
        <v>45370</v>
      </c>
      <c r="AB185" s="95"/>
      <c r="AC185" s="95"/>
      <c r="AD185" s="95"/>
    </row>
    <row r="186" outlineLevel="1">
      <c r="A186" s="78"/>
      <c r="B186" s="78"/>
      <c r="C186" s="61" t="s">
        <v>86</v>
      </c>
      <c r="D186" s="80"/>
      <c r="E186" s="81" t="s">
        <v>87</v>
      </c>
      <c r="F186" s="97" t="s">
        <v>70</v>
      </c>
      <c r="G186" s="83">
        <f t="shared" si="22"/>
        <v>6</v>
      </c>
      <c r="H186" s="112">
        <f>SUMIFS('Выгрузка из 1С - от 11.12.2025'!C:C, 'Выгрузка из 1С - от 11.12.2025'!A:A,C186,
'Выгрузка из 1С - от 11.12.2025'!B:B,F186)</f>
        <v>2</v>
      </c>
      <c r="I186" s="209">
        <v>3.0</v>
      </c>
      <c r="J186" s="117">
        <v>3.0</v>
      </c>
      <c r="K186" s="117">
        <v>0.0</v>
      </c>
      <c r="L186" s="117">
        <v>0.0</v>
      </c>
      <c r="M186" s="117">
        <v>0.0</v>
      </c>
      <c r="N186" s="117">
        <v>0.0</v>
      </c>
      <c r="O186" s="210">
        <v>0.0</v>
      </c>
      <c r="P186" s="116">
        <v>1.0</v>
      </c>
      <c r="Q186" s="117"/>
      <c r="R186" s="117"/>
      <c r="S186" s="118"/>
      <c r="T186" s="72">
        <v>0.0</v>
      </c>
      <c r="U186" s="91">
        <v>3490.0</v>
      </c>
      <c r="V186" s="91">
        <v>833.5</v>
      </c>
      <c r="W186" s="92">
        <f t="shared" si="23"/>
        <v>4.187162567</v>
      </c>
      <c r="X186" s="93">
        <f t="shared" si="24"/>
        <v>5001</v>
      </c>
      <c r="Y186" s="94">
        <f t="shared" si="25"/>
        <v>20940</v>
      </c>
      <c r="AB186" s="95"/>
      <c r="AC186" s="95"/>
      <c r="AD186" s="95"/>
    </row>
    <row r="187" outlineLevel="1">
      <c r="A187" s="78"/>
      <c r="B187" s="78"/>
      <c r="C187" s="61" t="s">
        <v>86</v>
      </c>
      <c r="D187" s="98"/>
      <c r="E187" s="99" t="s">
        <v>87</v>
      </c>
      <c r="F187" s="97" t="s">
        <v>88</v>
      </c>
      <c r="G187" s="100">
        <f t="shared" si="22"/>
        <v>6</v>
      </c>
      <c r="H187" s="120">
        <f>SUMIFS('Выгрузка из 1С - от 11.12.2025'!C:C, 'Выгрузка из 1С - от 11.12.2025'!A:A,C187,
'Выгрузка из 1С - от 11.12.2025'!B:B,F187)</f>
        <v>5</v>
      </c>
      <c r="I187" s="121">
        <v>5.0</v>
      </c>
      <c r="J187" s="122">
        <v>1.0</v>
      </c>
      <c r="K187" s="122">
        <v>0.0</v>
      </c>
      <c r="L187" s="122">
        <v>0.0</v>
      </c>
      <c r="M187" s="122">
        <v>0.0</v>
      </c>
      <c r="N187" s="122">
        <v>0.0</v>
      </c>
      <c r="O187" s="123">
        <v>0.0</v>
      </c>
      <c r="P187" s="124">
        <v>1.0</v>
      </c>
      <c r="Q187" s="122"/>
      <c r="R187" s="122"/>
      <c r="S187" s="125"/>
      <c r="T187" s="90">
        <v>0.0</v>
      </c>
      <c r="U187" s="107">
        <v>3490.0</v>
      </c>
      <c r="V187" s="107">
        <v>833.5</v>
      </c>
      <c r="W187" s="108">
        <f t="shared" si="23"/>
        <v>4.187162567</v>
      </c>
      <c r="X187" s="109">
        <f t="shared" si="24"/>
        <v>5001</v>
      </c>
      <c r="Y187" s="110">
        <f t="shared" si="25"/>
        <v>20940</v>
      </c>
      <c r="AB187" s="95"/>
      <c r="AC187" s="95"/>
      <c r="AD187" s="95"/>
    </row>
    <row r="188" outlineLevel="1">
      <c r="A188" s="59"/>
      <c r="B188" s="60"/>
      <c r="C188" s="111" t="s">
        <v>89</v>
      </c>
      <c r="D188" s="62"/>
      <c r="E188" s="63" t="s">
        <v>90</v>
      </c>
      <c r="F188" s="64" t="s">
        <v>34</v>
      </c>
      <c r="G188" s="65">
        <f t="shared" si="22"/>
        <v>43</v>
      </c>
      <c r="H188" s="127">
        <f>SUMIFS('Выгрузка из 1С - от 11.12.2025'!C:C, 'Выгрузка из 1С - от 11.12.2025'!A:A,C188,
'Выгрузка из 1С - от 11.12.2025'!B:B,F188)</f>
        <v>35</v>
      </c>
      <c r="I188" s="128">
        <v>35.0</v>
      </c>
      <c r="J188" s="129">
        <v>3.0</v>
      </c>
      <c r="K188" s="129">
        <v>0.0</v>
      </c>
      <c r="L188" s="129">
        <v>0.0</v>
      </c>
      <c r="M188" s="129">
        <v>0.0</v>
      </c>
      <c r="N188" s="129">
        <v>4.0</v>
      </c>
      <c r="O188" s="130">
        <v>1.0</v>
      </c>
      <c r="P188" s="116">
        <v>1.0</v>
      </c>
      <c r="Q188" s="129"/>
      <c r="R188" s="129"/>
      <c r="S188" s="132"/>
      <c r="T188" s="72">
        <v>4.0</v>
      </c>
      <c r="U188" s="74">
        <v>3490.0</v>
      </c>
      <c r="V188" s="74">
        <v>833.5</v>
      </c>
      <c r="W188" s="75">
        <f t="shared" si="23"/>
        <v>4.187162567</v>
      </c>
      <c r="X188" s="76">
        <f t="shared" si="24"/>
        <v>35840.5</v>
      </c>
      <c r="Y188" s="77">
        <f t="shared" si="25"/>
        <v>150070</v>
      </c>
      <c r="AB188" s="95"/>
      <c r="AC188" s="95"/>
      <c r="AD188" s="95"/>
    </row>
    <row r="189" outlineLevel="1">
      <c r="A189" s="60"/>
      <c r="B189" s="60"/>
      <c r="C189" s="119" t="s">
        <v>89</v>
      </c>
      <c r="D189" s="80"/>
      <c r="E189" s="81" t="s">
        <v>90</v>
      </c>
      <c r="F189" s="82" t="s">
        <v>35</v>
      </c>
      <c r="G189" s="83">
        <f t="shared" si="22"/>
        <v>43</v>
      </c>
      <c r="H189" s="112">
        <f>SUMIFS('Выгрузка из 1С - от 11.12.2025'!C:C, 'Выгрузка из 1С - от 11.12.2025'!A:A,C189,
'Выгрузка из 1С - от 11.12.2025'!B:B,F189)</f>
        <v>34</v>
      </c>
      <c r="I189" s="113">
        <v>38.0</v>
      </c>
      <c r="J189" s="114">
        <v>3.0</v>
      </c>
      <c r="K189" s="114">
        <v>0.0</v>
      </c>
      <c r="L189" s="114">
        <v>0.0</v>
      </c>
      <c r="M189" s="114">
        <v>1.0</v>
      </c>
      <c r="N189" s="114">
        <v>0.0</v>
      </c>
      <c r="O189" s="115">
        <v>1.0</v>
      </c>
      <c r="P189" s="116">
        <v>2.0</v>
      </c>
      <c r="Q189" s="117"/>
      <c r="R189" s="117"/>
      <c r="S189" s="118"/>
      <c r="T189" s="90">
        <v>2.0</v>
      </c>
      <c r="U189" s="91">
        <v>3490.0</v>
      </c>
      <c r="V189" s="91">
        <v>833.5</v>
      </c>
      <c r="W189" s="92">
        <f t="shared" si="23"/>
        <v>4.187162567</v>
      </c>
      <c r="X189" s="93">
        <f t="shared" si="24"/>
        <v>35840.5</v>
      </c>
      <c r="Y189" s="94">
        <f t="shared" si="25"/>
        <v>150070</v>
      </c>
      <c r="AB189" s="95"/>
      <c r="AC189" s="95"/>
      <c r="AD189" s="95"/>
    </row>
    <row r="190" outlineLevel="1">
      <c r="A190" s="78"/>
      <c r="B190" s="60"/>
      <c r="C190" s="119" t="s">
        <v>89</v>
      </c>
      <c r="D190" s="80"/>
      <c r="E190" s="81" t="s">
        <v>90</v>
      </c>
      <c r="F190" s="96" t="s">
        <v>36</v>
      </c>
      <c r="G190" s="83">
        <f t="shared" si="22"/>
        <v>50</v>
      </c>
      <c r="H190" s="112">
        <f>SUMIFS('Выгрузка из 1С - от 11.12.2025'!C:C, 'Выгрузка из 1С - от 11.12.2025'!A:A,C190,
'Выгрузка из 1С - от 11.12.2025'!B:B,F190)</f>
        <v>39</v>
      </c>
      <c r="I190" s="113">
        <v>45.0</v>
      </c>
      <c r="J190" s="114">
        <v>3.0</v>
      </c>
      <c r="K190" s="114">
        <v>0.0</v>
      </c>
      <c r="L190" s="114">
        <v>1.0</v>
      </c>
      <c r="M190" s="114">
        <v>0.0</v>
      </c>
      <c r="N190" s="114">
        <v>0.0</v>
      </c>
      <c r="O190" s="115">
        <v>1.0</v>
      </c>
      <c r="P190" s="116">
        <v>2.0</v>
      </c>
      <c r="Q190" s="117"/>
      <c r="R190" s="117"/>
      <c r="S190" s="118"/>
      <c r="T190" s="90">
        <v>1.0</v>
      </c>
      <c r="U190" s="91">
        <v>3490.0</v>
      </c>
      <c r="V190" s="91">
        <v>833.5</v>
      </c>
      <c r="W190" s="92">
        <f t="shared" si="23"/>
        <v>4.187162567</v>
      </c>
      <c r="X190" s="93">
        <f t="shared" si="24"/>
        <v>41675</v>
      </c>
      <c r="Y190" s="94">
        <f t="shared" si="25"/>
        <v>174500</v>
      </c>
      <c r="AB190" s="95"/>
      <c r="AC190" s="95"/>
      <c r="AD190" s="95"/>
    </row>
    <row r="191" outlineLevel="1">
      <c r="A191" s="78"/>
      <c r="B191" s="60"/>
      <c r="C191" s="119" t="s">
        <v>89</v>
      </c>
      <c r="D191" s="80"/>
      <c r="E191" s="81" t="s">
        <v>90</v>
      </c>
      <c r="F191" s="82" t="s">
        <v>37</v>
      </c>
      <c r="G191" s="83">
        <f t="shared" si="22"/>
        <v>61</v>
      </c>
      <c r="H191" s="112">
        <f>SUMIFS('Выгрузка из 1С - от 11.12.2025'!C:C, 'Выгрузка из 1С - от 11.12.2025'!A:A,C191,
'Выгрузка из 1С - от 11.12.2025'!B:B,F191)</f>
        <v>51</v>
      </c>
      <c r="I191" s="113">
        <v>53.0</v>
      </c>
      <c r="J191" s="114">
        <v>3.0</v>
      </c>
      <c r="K191" s="114">
        <v>0.0</v>
      </c>
      <c r="L191" s="114">
        <v>0.0</v>
      </c>
      <c r="M191" s="114">
        <v>0.0</v>
      </c>
      <c r="N191" s="114">
        <v>5.0</v>
      </c>
      <c r="O191" s="115">
        <v>0.0</v>
      </c>
      <c r="P191" s="116">
        <v>2.0</v>
      </c>
      <c r="Q191" s="117"/>
      <c r="R191" s="117"/>
      <c r="S191" s="118"/>
      <c r="T191" s="90">
        <v>5.0</v>
      </c>
      <c r="U191" s="91">
        <v>3490.0</v>
      </c>
      <c r="V191" s="91">
        <v>833.5</v>
      </c>
      <c r="W191" s="92">
        <f t="shared" si="23"/>
        <v>4.187162567</v>
      </c>
      <c r="X191" s="93">
        <f t="shared" si="24"/>
        <v>50843.5</v>
      </c>
      <c r="Y191" s="94">
        <f t="shared" si="25"/>
        <v>212890</v>
      </c>
      <c r="AB191" s="95"/>
      <c r="AC191" s="95"/>
      <c r="AD191" s="95"/>
    </row>
    <row r="192" outlineLevel="1">
      <c r="A192" s="78"/>
      <c r="B192" s="60"/>
      <c r="C192" s="119" t="s">
        <v>89</v>
      </c>
      <c r="D192" s="80"/>
      <c r="E192" s="81" t="s">
        <v>90</v>
      </c>
      <c r="F192" s="97" t="s">
        <v>38</v>
      </c>
      <c r="G192" s="83">
        <f t="shared" si="22"/>
        <v>27</v>
      </c>
      <c r="H192" s="112">
        <f>SUMIFS('Выгрузка из 1С - от 11.12.2025'!C:C, 'Выгрузка из 1С - от 11.12.2025'!A:A,C192,
'Выгрузка из 1С - от 11.12.2025'!B:B,F192)</f>
        <v>17</v>
      </c>
      <c r="I192" s="113">
        <v>17.0</v>
      </c>
      <c r="J192" s="114">
        <v>3.0</v>
      </c>
      <c r="K192" s="114">
        <v>0.0</v>
      </c>
      <c r="L192" s="114">
        <v>1.0</v>
      </c>
      <c r="M192" s="114">
        <v>1.0</v>
      </c>
      <c r="N192" s="114">
        <v>4.0</v>
      </c>
      <c r="O192" s="115">
        <v>1.0</v>
      </c>
      <c r="P192" s="116">
        <v>2.0</v>
      </c>
      <c r="Q192" s="117"/>
      <c r="R192" s="117"/>
      <c r="S192" s="118"/>
      <c r="T192" s="90">
        <v>4.0</v>
      </c>
      <c r="U192" s="91">
        <v>3490.0</v>
      </c>
      <c r="V192" s="226">
        <v>833.5</v>
      </c>
      <c r="W192" s="92">
        <f t="shared" si="23"/>
        <v>4.187162567</v>
      </c>
      <c r="X192" s="228">
        <f t="shared" si="24"/>
        <v>22504.5</v>
      </c>
      <c r="Y192" s="94">
        <f t="shared" si="25"/>
        <v>94230</v>
      </c>
      <c r="AB192" s="95"/>
      <c r="AC192" s="95"/>
      <c r="AD192" s="95"/>
    </row>
    <row r="193" outlineLevel="1">
      <c r="A193" s="78"/>
      <c r="B193" s="60"/>
      <c r="C193" s="119" t="s">
        <v>89</v>
      </c>
      <c r="D193" s="80"/>
      <c r="E193" s="81" t="s">
        <v>90</v>
      </c>
      <c r="F193" s="97" t="s">
        <v>39</v>
      </c>
      <c r="G193" s="83">
        <f t="shared" si="22"/>
        <v>19</v>
      </c>
      <c r="H193" s="112">
        <f>SUMIFS('Выгрузка из 1С - от 11.12.2025'!C:C, 'Выгрузка из 1С - от 11.12.2025'!A:A,C193,
'Выгрузка из 1С - от 11.12.2025'!B:B,F193)</f>
        <v>15</v>
      </c>
      <c r="I193" s="209">
        <v>16.0</v>
      </c>
      <c r="J193" s="117">
        <v>2.0</v>
      </c>
      <c r="K193" s="136">
        <v>0.0</v>
      </c>
      <c r="L193" s="117">
        <v>0.0</v>
      </c>
      <c r="M193" s="117">
        <v>0.0</v>
      </c>
      <c r="N193" s="117">
        <v>1.0</v>
      </c>
      <c r="O193" s="210">
        <v>0.0</v>
      </c>
      <c r="P193" s="116">
        <v>2.0</v>
      </c>
      <c r="Q193" s="117"/>
      <c r="R193" s="117"/>
      <c r="S193" s="118"/>
      <c r="T193" s="90">
        <v>1.0</v>
      </c>
      <c r="U193" s="91">
        <v>3490.0</v>
      </c>
      <c r="V193" s="91">
        <v>833.5</v>
      </c>
      <c r="W193" s="92">
        <f t="shared" si="23"/>
        <v>4.187162567</v>
      </c>
      <c r="X193" s="93">
        <f t="shared" si="24"/>
        <v>15836.5</v>
      </c>
      <c r="Y193" s="94">
        <f t="shared" si="25"/>
        <v>66310</v>
      </c>
      <c r="AB193" s="95"/>
      <c r="AC193" s="95"/>
      <c r="AD193" s="95"/>
    </row>
    <row r="194" outlineLevel="1">
      <c r="A194" s="78"/>
      <c r="B194" s="78"/>
      <c r="C194" s="119" t="s">
        <v>89</v>
      </c>
      <c r="D194" s="80"/>
      <c r="E194" s="81" t="s">
        <v>87</v>
      </c>
      <c r="F194" s="97" t="s">
        <v>70</v>
      </c>
      <c r="G194" s="83">
        <f t="shared" si="22"/>
        <v>7</v>
      </c>
      <c r="H194" s="112">
        <f>SUMIFS('Выгрузка из 1С - от 11.12.2025'!C:C, 'Выгрузка из 1С - от 11.12.2025'!A:A,C194,
'Выгрузка из 1С - от 11.12.2025'!B:B,F194)</f>
        <v>6</v>
      </c>
      <c r="I194" s="209">
        <v>5.0</v>
      </c>
      <c r="J194" s="117">
        <v>2.0</v>
      </c>
      <c r="K194" s="117">
        <v>0.0</v>
      </c>
      <c r="L194" s="117">
        <v>0.0</v>
      </c>
      <c r="M194" s="117">
        <v>0.0</v>
      </c>
      <c r="N194" s="117">
        <v>0.0</v>
      </c>
      <c r="O194" s="210">
        <v>0.0</v>
      </c>
      <c r="P194" s="116">
        <v>1.0</v>
      </c>
      <c r="Q194" s="117"/>
      <c r="R194" s="117"/>
      <c r="S194" s="118"/>
      <c r="T194" s="90">
        <v>0.0</v>
      </c>
      <c r="U194" s="91">
        <v>3490.0</v>
      </c>
      <c r="V194" s="91">
        <v>833.5</v>
      </c>
      <c r="W194" s="92">
        <f t="shared" si="23"/>
        <v>4.187162567</v>
      </c>
      <c r="X194" s="93">
        <f t="shared" si="24"/>
        <v>5834.5</v>
      </c>
      <c r="Y194" s="94">
        <f t="shared" si="25"/>
        <v>24430</v>
      </c>
      <c r="AB194" s="95"/>
      <c r="AC194" s="95"/>
      <c r="AD194" s="95"/>
    </row>
    <row r="195" outlineLevel="1">
      <c r="A195" s="78"/>
      <c r="B195" s="78"/>
      <c r="C195" s="119" t="s">
        <v>89</v>
      </c>
      <c r="D195" s="98"/>
      <c r="E195" s="99" t="s">
        <v>87</v>
      </c>
      <c r="F195" s="97" t="s">
        <v>88</v>
      </c>
      <c r="G195" s="100">
        <f t="shared" si="22"/>
        <v>6</v>
      </c>
      <c r="H195" s="134">
        <f>SUMIFS('Выгрузка из 1С - от 11.12.2025'!C:C, 'Выгрузка из 1С - от 11.12.2025'!A:A,C195,
'Выгрузка из 1С - от 11.12.2025'!B:B,F195)</f>
        <v>5</v>
      </c>
      <c r="I195" s="135">
        <v>5.0</v>
      </c>
      <c r="J195" s="136">
        <v>1.0</v>
      </c>
      <c r="K195" s="136">
        <v>0.0</v>
      </c>
      <c r="L195" s="136">
        <v>0.0</v>
      </c>
      <c r="M195" s="136">
        <v>0.0</v>
      </c>
      <c r="N195" s="136">
        <v>0.0</v>
      </c>
      <c r="O195" s="137">
        <v>0.0</v>
      </c>
      <c r="P195" s="124">
        <v>1.0</v>
      </c>
      <c r="Q195" s="136"/>
      <c r="R195" s="136"/>
      <c r="S195" s="139"/>
      <c r="T195" s="106">
        <v>0.0</v>
      </c>
      <c r="U195" s="107">
        <v>3490.0</v>
      </c>
      <c r="V195" s="107">
        <v>833.5</v>
      </c>
      <c r="W195" s="108">
        <f t="shared" si="23"/>
        <v>4.187162567</v>
      </c>
      <c r="X195" s="109">
        <f t="shared" si="24"/>
        <v>5001</v>
      </c>
      <c r="Y195" s="110">
        <f t="shared" si="25"/>
        <v>20940</v>
      </c>
      <c r="AB195" s="95"/>
      <c r="AC195" s="95"/>
      <c r="AD195" s="95"/>
    </row>
    <row r="196" outlineLevel="1">
      <c r="A196" s="60"/>
      <c r="B196" s="60"/>
      <c r="C196" s="61" t="s">
        <v>91</v>
      </c>
      <c r="D196" s="62"/>
      <c r="E196" s="249"/>
      <c r="F196" s="64" t="s">
        <v>34</v>
      </c>
      <c r="G196" s="65">
        <f t="shared" si="22"/>
        <v>5</v>
      </c>
      <c r="H196" s="272">
        <f>SUMIFS('Выгрузка из 1С - от 11.12.2025'!C:C, 'Выгрузка из 1С - от 11.12.2025'!A:A,C196,
'Выгрузка из 1С - от 11.12.2025'!B:B,F196)</f>
        <v>1</v>
      </c>
      <c r="I196" s="273">
        <v>1.0</v>
      </c>
      <c r="J196" s="274">
        <v>4.0</v>
      </c>
      <c r="K196" s="274">
        <v>0.0</v>
      </c>
      <c r="L196" s="274">
        <v>0.0</v>
      </c>
      <c r="M196" s="274">
        <v>0.0</v>
      </c>
      <c r="N196" s="274">
        <v>0.0</v>
      </c>
      <c r="O196" s="275">
        <v>0.0</v>
      </c>
      <c r="P196" s="276"/>
      <c r="Q196" s="274"/>
      <c r="R196" s="274"/>
      <c r="S196" s="277"/>
      <c r="T196" s="255"/>
      <c r="U196" s="74">
        <v>3490.0</v>
      </c>
      <c r="V196" s="285">
        <v>0.0</v>
      </c>
      <c r="W196" s="108" t="str">
        <f t="shared" si="23"/>
        <v>#DIV/0!</v>
      </c>
      <c r="X196" s="109">
        <f t="shared" si="24"/>
        <v>0</v>
      </c>
      <c r="Y196" s="110">
        <f t="shared" si="25"/>
        <v>17450</v>
      </c>
      <c r="AB196" s="95"/>
      <c r="AC196" s="95"/>
      <c r="AD196" s="95"/>
    </row>
    <row r="197" outlineLevel="1">
      <c r="A197" s="60"/>
      <c r="B197" s="60"/>
      <c r="C197" s="79" t="s">
        <v>91</v>
      </c>
      <c r="D197" s="80"/>
      <c r="E197" s="230"/>
      <c r="F197" s="82" t="s">
        <v>35</v>
      </c>
      <c r="G197" s="83">
        <f t="shared" si="22"/>
        <v>13</v>
      </c>
      <c r="H197" s="120">
        <f>SUMIFS('Выгрузка из 1С - от 11.12.2025'!C:C, 'Выгрузка из 1С - от 11.12.2025'!A:A,C197,
'Выгрузка из 1С - от 11.12.2025'!B:B,F197)</f>
        <v>8</v>
      </c>
      <c r="I197" s="121">
        <v>8.0</v>
      </c>
      <c r="J197" s="122">
        <v>5.0</v>
      </c>
      <c r="K197" s="122">
        <v>0.0</v>
      </c>
      <c r="L197" s="122">
        <v>0.0</v>
      </c>
      <c r="M197" s="122">
        <v>0.0</v>
      </c>
      <c r="N197" s="122">
        <v>0.0</v>
      </c>
      <c r="O197" s="123">
        <v>0.0</v>
      </c>
      <c r="P197" s="124">
        <v>1.0</v>
      </c>
      <c r="Q197" s="122"/>
      <c r="R197" s="122"/>
      <c r="S197" s="125"/>
      <c r="T197" s="126"/>
      <c r="U197" s="91">
        <v>3490.0</v>
      </c>
      <c r="V197" s="285">
        <v>0.0</v>
      </c>
      <c r="W197" s="108" t="str">
        <f t="shared" si="23"/>
        <v>#DIV/0!</v>
      </c>
      <c r="X197" s="109">
        <f t="shared" si="24"/>
        <v>0</v>
      </c>
      <c r="Y197" s="110">
        <f t="shared" si="25"/>
        <v>45370</v>
      </c>
      <c r="AB197" s="95"/>
      <c r="AC197" s="95"/>
      <c r="AD197" s="95"/>
    </row>
    <row r="198" outlineLevel="1">
      <c r="A198" s="60"/>
      <c r="B198" s="60"/>
      <c r="C198" s="79" t="s">
        <v>91</v>
      </c>
      <c r="D198" s="80"/>
      <c r="E198" s="230"/>
      <c r="F198" s="96" t="s">
        <v>36</v>
      </c>
      <c r="G198" s="83">
        <f t="shared" si="22"/>
        <v>12</v>
      </c>
      <c r="H198" s="120">
        <f>SUMIFS('Выгрузка из 1С - от 11.12.2025'!C:C, 'Выгрузка из 1С - от 11.12.2025'!A:A,C198,
'Выгрузка из 1С - от 11.12.2025'!B:B,F198)</f>
        <v>3</v>
      </c>
      <c r="I198" s="121">
        <v>7.0</v>
      </c>
      <c r="J198" s="122">
        <v>5.0</v>
      </c>
      <c r="K198" s="122">
        <v>0.0</v>
      </c>
      <c r="L198" s="122">
        <v>0.0</v>
      </c>
      <c r="M198" s="122">
        <v>0.0</v>
      </c>
      <c r="N198" s="122">
        <v>0.0</v>
      </c>
      <c r="O198" s="123">
        <v>0.0</v>
      </c>
      <c r="P198" s="124">
        <v>1.0</v>
      </c>
      <c r="Q198" s="122"/>
      <c r="R198" s="122"/>
      <c r="S198" s="125"/>
      <c r="T198" s="126"/>
      <c r="U198" s="91">
        <v>3490.0</v>
      </c>
      <c r="V198" s="285">
        <v>0.0</v>
      </c>
      <c r="W198" s="108" t="str">
        <f t="shared" si="23"/>
        <v>#DIV/0!</v>
      </c>
      <c r="X198" s="109">
        <f t="shared" si="24"/>
        <v>0</v>
      </c>
      <c r="Y198" s="110">
        <f t="shared" si="25"/>
        <v>41880</v>
      </c>
      <c r="AB198" s="95"/>
      <c r="AC198" s="95"/>
      <c r="AD198" s="95"/>
    </row>
    <row r="199" outlineLevel="1">
      <c r="A199" s="60"/>
      <c r="B199" s="60"/>
      <c r="C199" s="79" t="s">
        <v>91</v>
      </c>
      <c r="D199" s="80"/>
      <c r="E199" s="230"/>
      <c r="F199" s="82" t="s">
        <v>37</v>
      </c>
      <c r="G199" s="83">
        <f t="shared" si="22"/>
        <v>10</v>
      </c>
      <c r="H199" s="120">
        <f>SUMIFS('Выгрузка из 1С - от 11.12.2025'!C:C, 'Выгрузка из 1С - от 11.12.2025'!A:A,C199,
'Выгрузка из 1С - от 11.12.2025'!B:B,F199)</f>
        <v>6</v>
      </c>
      <c r="I199" s="121">
        <v>6.0</v>
      </c>
      <c r="J199" s="122">
        <v>4.0</v>
      </c>
      <c r="K199" s="122">
        <v>0.0</v>
      </c>
      <c r="L199" s="122">
        <v>0.0</v>
      </c>
      <c r="M199" s="122">
        <v>0.0</v>
      </c>
      <c r="N199" s="122">
        <v>0.0</v>
      </c>
      <c r="O199" s="123">
        <v>0.0</v>
      </c>
      <c r="P199" s="124">
        <v>1.0</v>
      </c>
      <c r="Q199" s="122"/>
      <c r="R199" s="122"/>
      <c r="S199" s="125"/>
      <c r="T199" s="126"/>
      <c r="U199" s="91">
        <v>3490.0</v>
      </c>
      <c r="V199" s="285">
        <v>0.0</v>
      </c>
      <c r="W199" s="108" t="str">
        <f t="shared" si="23"/>
        <v>#DIV/0!</v>
      </c>
      <c r="X199" s="109">
        <f t="shared" si="24"/>
        <v>0</v>
      </c>
      <c r="Y199" s="110">
        <f t="shared" si="25"/>
        <v>34900</v>
      </c>
      <c r="AB199" s="95"/>
      <c r="AC199" s="95"/>
      <c r="AD199" s="95"/>
    </row>
    <row r="200" outlineLevel="1">
      <c r="A200" s="60"/>
      <c r="B200" s="60"/>
      <c r="C200" s="79" t="s">
        <v>91</v>
      </c>
      <c r="D200" s="80"/>
      <c r="E200" s="230"/>
      <c r="F200" s="97" t="s">
        <v>38</v>
      </c>
      <c r="G200" s="83">
        <f t="shared" si="22"/>
        <v>6</v>
      </c>
      <c r="H200" s="120">
        <f>SUMIFS('Выгрузка из 1С - от 11.12.2025'!C:C, 'Выгрузка из 1С - от 11.12.2025'!A:A,C200,
'Выгрузка из 1С - от 11.12.2025'!B:B,F200)</f>
        <v>1</v>
      </c>
      <c r="I200" s="121">
        <v>4.0</v>
      </c>
      <c r="J200" s="122">
        <v>2.0</v>
      </c>
      <c r="K200" s="122">
        <v>0.0</v>
      </c>
      <c r="L200" s="122">
        <v>0.0</v>
      </c>
      <c r="M200" s="122">
        <v>0.0</v>
      </c>
      <c r="N200" s="122">
        <v>0.0</v>
      </c>
      <c r="O200" s="123">
        <v>0.0</v>
      </c>
      <c r="P200" s="124">
        <v>1.0</v>
      </c>
      <c r="Q200" s="122"/>
      <c r="R200" s="122"/>
      <c r="S200" s="125"/>
      <c r="T200" s="126"/>
      <c r="U200" s="91">
        <v>3490.0</v>
      </c>
      <c r="V200" s="285">
        <v>0.0</v>
      </c>
      <c r="W200" s="108" t="str">
        <f t="shared" si="23"/>
        <v>#DIV/0!</v>
      </c>
      <c r="X200" s="109">
        <f t="shared" si="24"/>
        <v>0</v>
      </c>
      <c r="Y200" s="110">
        <f t="shared" si="25"/>
        <v>20940</v>
      </c>
      <c r="AB200" s="95"/>
      <c r="AC200" s="95"/>
      <c r="AD200" s="95"/>
    </row>
    <row r="201" outlineLevel="1">
      <c r="A201" s="60"/>
      <c r="B201" s="60"/>
      <c r="C201" s="79" t="s">
        <v>91</v>
      </c>
      <c r="D201" s="80"/>
      <c r="E201" s="230"/>
      <c r="F201" s="97" t="s">
        <v>39</v>
      </c>
      <c r="G201" s="83">
        <f t="shared" si="22"/>
        <v>2</v>
      </c>
      <c r="H201" s="120">
        <f>SUMIFS('Выгрузка из 1С - от 11.12.2025'!C:C, 'Выгрузка из 1С - от 11.12.2025'!A:A,C201,
'Выгрузка из 1С - от 11.12.2025'!B:B,F201)</f>
        <v>0</v>
      </c>
      <c r="I201" s="121">
        <v>0.0</v>
      </c>
      <c r="J201" s="122">
        <v>2.0</v>
      </c>
      <c r="K201" s="122">
        <v>0.0</v>
      </c>
      <c r="L201" s="122">
        <v>0.0</v>
      </c>
      <c r="M201" s="122">
        <v>0.0</v>
      </c>
      <c r="N201" s="122">
        <v>0.0</v>
      </c>
      <c r="O201" s="123">
        <v>0.0</v>
      </c>
      <c r="P201" s="124"/>
      <c r="Q201" s="122"/>
      <c r="R201" s="122"/>
      <c r="S201" s="125"/>
      <c r="T201" s="126"/>
      <c r="U201" s="91">
        <v>3490.0</v>
      </c>
      <c r="V201" s="285">
        <v>0.0</v>
      </c>
      <c r="W201" s="108" t="str">
        <f t="shared" si="23"/>
        <v>#DIV/0!</v>
      </c>
      <c r="X201" s="109">
        <f t="shared" si="24"/>
        <v>0</v>
      </c>
      <c r="Y201" s="110">
        <f t="shared" si="25"/>
        <v>6980</v>
      </c>
      <c r="AB201" s="95"/>
      <c r="AC201" s="95"/>
      <c r="AD201" s="95"/>
    </row>
    <row r="202" outlineLevel="1">
      <c r="A202" s="60"/>
      <c r="B202" s="60"/>
      <c r="C202" s="79" t="s">
        <v>91</v>
      </c>
      <c r="D202" s="80"/>
      <c r="E202" s="230"/>
      <c r="F202" s="97" t="s">
        <v>70</v>
      </c>
      <c r="G202" s="83">
        <f t="shared" si="22"/>
        <v>0</v>
      </c>
      <c r="H202" s="120">
        <f>SUMIFS('Выгрузка из 1С - от 11.12.2025'!C:C, 'Выгрузка из 1С - от 11.12.2025'!A:A,C202,
'Выгрузка из 1С - от 11.12.2025'!B:B,F202)</f>
        <v>0</v>
      </c>
      <c r="I202" s="121">
        <v>0.0</v>
      </c>
      <c r="J202" s="122">
        <v>0.0</v>
      </c>
      <c r="K202" s="122">
        <v>0.0</v>
      </c>
      <c r="L202" s="122">
        <v>0.0</v>
      </c>
      <c r="M202" s="122">
        <v>0.0</v>
      </c>
      <c r="N202" s="122">
        <v>0.0</v>
      </c>
      <c r="O202" s="123">
        <v>0.0</v>
      </c>
      <c r="P202" s="124"/>
      <c r="Q202" s="122"/>
      <c r="R202" s="122"/>
      <c r="S202" s="125"/>
      <c r="T202" s="126"/>
      <c r="U202" s="91">
        <v>3490.0</v>
      </c>
      <c r="V202" s="285">
        <v>0.0</v>
      </c>
      <c r="W202" s="108" t="str">
        <f t="shared" si="23"/>
        <v>#DIV/0!</v>
      </c>
      <c r="X202" s="109">
        <f t="shared" si="24"/>
        <v>0</v>
      </c>
      <c r="Y202" s="110">
        <f t="shared" si="25"/>
        <v>0</v>
      </c>
      <c r="AB202" s="95"/>
      <c r="AC202" s="95"/>
      <c r="AD202" s="95"/>
    </row>
    <row r="203" outlineLevel="1">
      <c r="A203" s="60"/>
      <c r="B203" s="60"/>
      <c r="C203" s="133" t="s">
        <v>91</v>
      </c>
      <c r="D203" s="98"/>
      <c r="E203" s="99"/>
      <c r="F203" s="97" t="s">
        <v>88</v>
      </c>
      <c r="G203" s="100">
        <f t="shared" si="22"/>
        <v>0</v>
      </c>
      <c r="H203" s="134">
        <f>SUMIFS('Выгрузка из 1С - от 11.12.2025'!C:C, 'Выгрузка из 1С - от 11.12.2025'!A:A,C203,
'Выгрузка из 1С - от 11.12.2025'!B:B,F203)</f>
        <v>0</v>
      </c>
      <c r="I203" s="135">
        <v>0.0</v>
      </c>
      <c r="J203" s="136">
        <v>0.0</v>
      </c>
      <c r="K203" s="136">
        <v>0.0</v>
      </c>
      <c r="L203" s="136">
        <v>0.0</v>
      </c>
      <c r="M203" s="136">
        <v>0.0</v>
      </c>
      <c r="N203" s="136">
        <v>0.0</v>
      </c>
      <c r="O203" s="137">
        <v>0.0</v>
      </c>
      <c r="P203" s="138"/>
      <c r="Q203" s="136"/>
      <c r="R203" s="136"/>
      <c r="S203" s="139"/>
      <c r="T203" s="106"/>
      <c r="U203" s="107">
        <v>3490.0</v>
      </c>
      <c r="V203" s="285">
        <v>0.0</v>
      </c>
      <c r="W203" s="108" t="str">
        <f t="shared" si="23"/>
        <v>#DIV/0!</v>
      </c>
      <c r="X203" s="109">
        <f t="shared" si="24"/>
        <v>0</v>
      </c>
      <c r="Y203" s="110">
        <f t="shared" si="25"/>
        <v>0</v>
      </c>
      <c r="AB203" s="95"/>
      <c r="AC203" s="95"/>
      <c r="AD203" s="95"/>
    </row>
    <row r="204" outlineLevel="1">
      <c r="A204" s="60"/>
      <c r="B204" s="60"/>
      <c r="C204" s="61" t="s">
        <v>92</v>
      </c>
      <c r="D204" s="62"/>
      <c r="E204" s="230"/>
      <c r="F204" s="64" t="s">
        <v>34</v>
      </c>
      <c r="G204" s="65">
        <f t="shared" si="22"/>
        <v>5</v>
      </c>
      <c r="H204" s="120">
        <f>SUMIFS('Выгрузка из 1С - от 11.12.2025'!C:C, 'Выгрузка из 1С - от 11.12.2025'!A:A,C204,
'Выгрузка из 1С - от 11.12.2025'!B:B,F204)</f>
        <v>2</v>
      </c>
      <c r="I204" s="121">
        <v>2.0</v>
      </c>
      <c r="J204" s="274">
        <v>3.0</v>
      </c>
      <c r="K204" s="274">
        <v>0.0</v>
      </c>
      <c r="L204" s="274">
        <v>0.0</v>
      </c>
      <c r="M204" s="274">
        <v>0.0</v>
      </c>
      <c r="N204" s="274">
        <v>0.0</v>
      </c>
      <c r="O204" s="275">
        <v>0.0</v>
      </c>
      <c r="P204" s="124"/>
      <c r="Q204" s="122"/>
      <c r="R204" s="122"/>
      <c r="S204" s="125"/>
      <c r="T204" s="126"/>
      <c r="U204" s="74">
        <v>3490.0</v>
      </c>
      <c r="V204" s="285">
        <v>0.0</v>
      </c>
      <c r="W204" s="108" t="str">
        <f t="shared" si="23"/>
        <v>#DIV/0!</v>
      </c>
      <c r="X204" s="109">
        <f t="shared" si="24"/>
        <v>0</v>
      </c>
      <c r="Y204" s="110">
        <f t="shared" si="25"/>
        <v>17450</v>
      </c>
      <c r="AB204" s="95"/>
      <c r="AC204" s="95"/>
      <c r="AD204" s="95"/>
    </row>
    <row r="205" outlineLevel="1">
      <c r="A205" s="60"/>
      <c r="B205" s="60"/>
      <c r="C205" s="79" t="s">
        <v>92</v>
      </c>
      <c r="D205" s="80"/>
      <c r="E205" s="230"/>
      <c r="F205" s="82" t="s">
        <v>35</v>
      </c>
      <c r="G205" s="83">
        <f t="shared" si="22"/>
        <v>12</v>
      </c>
      <c r="H205" s="120">
        <f>SUMIFS('Выгрузка из 1С - от 11.12.2025'!C:C, 'Выгрузка из 1С - от 11.12.2025'!A:A,C205,
'Выгрузка из 1С - от 11.12.2025'!B:B,F205)</f>
        <v>8</v>
      </c>
      <c r="I205" s="121">
        <v>8.0</v>
      </c>
      <c r="J205" s="122">
        <v>4.0</v>
      </c>
      <c r="K205" s="122">
        <v>0.0</v>
      </c>
      <c r="L205" s="122">
        <v>0.0</v>
      </c>
      <c r="M205" s="122">
        <v>0.0</v>
      </c>
      <c r="N205" s="122">
        <v>0.0</v>
      </c>
      <c r="O205" s="123">
        <v>0.0</v>
      </c>
      <c r="P205" s="124">
        <v>1.0</v>
      </c>
      <c r="Q205" s="122"/>
      <c r="R205" s="122"/>
      <c r="S205" s="125"/>
      <c r="T205" s="126"/>
      <c r="U205" s="91">
        <v>3490.0</v>
      </c>
      <c r="V205" s="285">
        <v>0.0</v>
      </c>
      <c r="W205" s="108" t="str">
        <f t="shared" si="23"/>
        <v>#DIV/0!</v>
      </c>
      <c r="X205" s="109">
        <f t="shared" si="24"/>
        <v>0</v>
      </c>
      <c r="Y205" s="110">
        <f t="shared" si="25"/>
        <v>41880</v>
      </c>
      <c r="AB205" s="95"/>
      <c r="AC205" s="95"/>
      <c r="AD205" s="95"/>
    </row>
    <row r="206" outlineLevel="1">
      <c r="A206" s="60"/>
      <c r="B206" s="60"/>
      <c r="C206" s="79" t="s">
        <v>92</v>
      </c>
      <c r="D206" s="80"/>
      <c r="E206" s="230"/>
      <c r="F206" s="96" t="s">
        <v>36</v>
      </c>
      <c r="G206" s="83">
        <f t="shared" si="22"/>
        <v>11</v>
      </c>
      <c r="H206" s="120">
        <f>SUMIFS('Выгрузка из 1С - от 11.12.2025'!C:C, 'Выгрузка из 1С - от 11.12.2025'!A:A,C206,
'Выгрузка из 1С - от 11.12.2025'!B:B,F206)</f>
        <v>6</v>
      </c>
      <c r="I206" s="121">
        <v>7.0</v>
      </c>
      <c r="J206" s="122">
        <v>4.0</v>
      </c>
      <c r="K206" s="122">
        <v>0.0</v>
      </c>
      <c r="L206" s="122">
        <v>0.0</v>
      </c>
      <c r="M206" s="122">
        <v>0.0</v>
      </c>
      <c r="N206" s="122">
        <v>0.0</v>
      </c>
      <c r="O206" s="123">
        <v>0.0</v>
      </c>
      <c r="P206" s="124">
        <v>1.0</v>
      </c>
      <c r="Q206" s="122"/>
      <c r="R206" s="122"/>
      <c r="S206" s="125"/>
      <c r="T206" s="126"/>
      <c r="U206" s="91">
        <v>3490.0</v>
      </c>
      <c r="V206" s="285">
        <v>0.0</v>
      </c>
      <c r="W206" s="108" t="str">
        <f t="shared" si="23"/>
        <v>#DIV/0!</v>
      </c>
      <c r="X206" s="109">
        <f t="shared" si="24"/>
        <v>0</v>
      </c>
      <c r="Y206" s="110">
        <f t="shared" si="25"/>
        <v>38390</v>
      </c>
      <c r="AB206" s="95"/>
      <c r="AC206" s="95"/>
      <c r="AD206" s="95"/>
    </row>
    <row r="207" outlineLevel="1">
      <c r="A207" s="60"/>
      <c r="B207" s="60"/>
      <c r="C207" s="79" t="s">
        <v>92</v>
      </c>
      <c r="D207" s="80"/>
      <c r="E207" s="230"/>
      <c r="F207" s="82" t="s">
        <v>37</v>
      </c>
      <c r="G207" s="83">
        <f t="shared" si="22"/>
        <v>10</v>
      </c>
      <c r="H207" s="120">
        <f>SUMIFS('Выгрузка из 1С - от 11.12.2025'!C:C, 'Выгрузка из 1С - от 11.12.2025'!A:A,C207,
'Выгрузка из 1С - от 11.12.2025'!B:B,F207)</f>
        <v>7</v>
      </c>
      <c r="I207" s="121">
        <v>6.0</v>
      </c>
      <c r="J207" s="122">
        <v>4.0</v>
      </c>
      <c r="K207" s="122">
        <v>0.0</v>
      </c>
      <c r="L207" s="122">
        <v>0.0</v>
      </c>
      <c r="M207" s="122">
        <v>0.0</v>
      </c>
      <c r="N207" s="122">
        <v>0.0</v>
      </c>
      <c r="O207" s="123">
        <v>0.0</v>
      </c>
      <c r="P207" s="124">
        <v>1.0</v>
      </c>
      <c r="Q207" s="122"/>
      <c r="R207" s="122"/>
      <c r="S207" s="125"/>
      <c r="T207" s="126"/>
      <c r="U207" s="91">
        <v>3490.0</v>
      </c>
      <c r="V207" s="285">
        <v>0.0</v>
      </c>
      <c r="W207" s="108" t="str">
        <f t="shared" si="23"/>
        <v>#DIV/0!</v>
      </c>
      <c r="X207" s="109">
        <f t="shared" si="24"/>
        <v>0</v>
      </c>
      <c r="Y207" s="110">
        <f t="shared" si="25"/>
        <v>34900</v>
      </c>
      <c r="AB207" s="95"/>
      <c r="AC207" s="95"/>
      <c r="AD207" s="95"/>
    </row>
    <row r="208" outlineLevel="1">
      <c r="A208" s="60"/>
      <c r="B208" s="60"/>
      <c r="C208" s="79" t="s">
        <v>92</v>
      </c>
      <c r="D208" s="80"/>
      <c r="E208" s="230"/>
      <c r="F208" s="97" t="s">
        <v>38</v>
      </c>
      <c r="G208" s="83">
        <f t="shared" si="22"/>
        <v>6</v>
      </c>
      <c r="H208" s="120">
        <f>SUMIFS('Выгрузка из 1С - от 11.12.2025'!C:C, 'Выгрузка из 1С - от 11.12.2025'!A:A,C208,
'Выгрузка из 1С - от 11.12.2025'!B:B,F208)</f>
        <v>0</v>
      </c>
      <c r="I208" s="121">
        <v>4.0</v>
      </c>
      <c r="J208" s="122">
        <v>2.0</v>
      </c>
      <c r="K208" s="122">
        <v>0.0</v>
      </c>
      <c r="L208" s="122">
        <v>0.0</v>
      </c>
      <c r="M208" s="122">
        <v>0.0</v>
      </c>
      <c r="N208" s="122">
        <v>0.0</v>
      </c>
      <c r="O208" s="123">
        <v>0.0</v>
      </c>
      <c r="P208" s="124">
        <v>1.0</v>
      </c>
      <c r="Q208" s="122"/>
      <c r="R208" s="122"/>
      <c r="S208" s="125"/>
      <c r="T208" s="126"/>
      <c r="U208" s="91">
        <v>3490.0</v>
      </c>
      <c r="V208" s="285">
        <v>0.0</v>
      </c>
      <c r="W208" s="108" t="str">
        <f t="shared" si="23"/>
        <v>#DIV/0!</v>
      </c>
      <c r="X208" s="109">
        <f t="shared" si="24"/>
        <v>0</v>
      </c>
      <c r="Y208" s="110">
        <f t="shared" si="25"/>
        <v>20940</v>
      </c>
      <c r="AB208" s="95"/>
      <c r="AC208" s="95"/>
      <c r="AD208" s="95"/>
    </row>
    <row r="209" outlineLevel="1">
      <c r="A209" s="60"/>
      <c r="B209" s="60"/>
      <c r="C209" s="79" t="s">
        <v>92</v>
      </c>
      <c r="D209" s="80"/>
      <c r="E209" s="230"/>
      <c r="F209" s="97" t="s">
        <v>39</v>
      </c>
      <c r="G209" s="83">
        <f t="shared" si="22"/>
        <v>2</v>
      </c>
      <c r="H209" s="120">
        <f>SUMIFS('Выгрузка из 1С - от 11.12.2025'!C:C, 'Выгрузка из 1С - от 11.12.2025'!A:A,C209,
'Выгрузка из 1С - от 11.12.2025'!B:B,F209)</f>
        <v>0</v>
      </c>
      <c r="I209" s="121">
        <v>0.0</v>
      </c>
      <c r="J209" s="122">
        <v>2.0</v>
      </c>
      <c r="K209" s="122">
        <v>0.0</v>
      </c>
      <c r="L209" s="122">
        <v>0.0</v>
      </c>
      <c r="M209" s="122">
        <v>0.0</v>
      </c>
      <c r="N209" s="122">
        <v>0.0</v>
      </c>
      <c r="O209" s="123">
        <v>0.0</v>
      </c>
      <c r="P209" s="124">
        <v>1.0</v>
      </c>
      <c r="Q209" s="122"/>
      <c r="R209" s="122"/>
      <c r="S209" s="125"/>
      <c r="T209" s="126"/>
      <c r="U209" s="91">
        <v>3490.0</v>
      </c>
      <c r="V209" s="285">
        <v>0.0</v>
      </c>
      <c r="W209" s="108" t="str">
        <f t="shared" si="23"/>
        <v>#DIV/0!</v>
      </c>
      <c r="X209" s="109">
        <f t="shared" si="24"/>
        <v>0</v>
      </c>
      <c r="Y209" s="110">
        <f t="shared" si="25"/>
        <v>6980</v>
      </c>
      <c r="AB209" s="95"/>
      <c r="AC209" s="95"/>
      <c r="AD209" s="95"/>
    </row>
    <row r="210" outlineLevel="1">
      <c r="A210" s="60"/>
      <c r="B210" s="60"/>
      <c r="C210" s="79" t="s">
        <v>92</v>
      </c>
      <c r="D210" s="80"/>
      <c r="E210" s="230"/>
      <c r="F210" s="97" t="s">
        <v>70</v>
      </c>
      <c r="G210" s="83">
        <f t="shared" si="22"/>
        <v>0</v>
      </c>
      <c r="H210" s="120">
        <f>SUMIFS('Выгрузка из 1С - от 11.12.2025'!C:C, 'Выгрузка из 1С - от 11.12.2025'!A:A,C210,
'Выгрузка из 1С - от 11.12.2025'!B:B,F210)</f>
        <v>0</v>
      </c>
      <c r="I210" s="121">
        <v>0.0</v>
      </c>
      <c r="J210" s="122">
        <v>0.0</v>
      </c>
      <c r="K210" s="122">
        <v>0.0</v>
      </c>
      <c r="L210" s="122">
        <v>0.0</v>
      </c>
      <c r="M210" s="122">
        <v>0.0</v>
      </c>
      <c r="N210" s="122">
        <v>0.0</v>
      </c>
      <c r="O210" s="123">
        <v>0.0</v>
      </c>
      <c r="P210" s="124"/>
      <c r="Q210" s="122"/>
      <c r="R210" s="122"/>
      <c r="S210" s="125"/>
      <c r="T210" s="126"/>
      <c r="U210" s="91">
        <v>3490.0</v>
      </c>
      <c r="V210" s="285">
        <v>0.0</v>
      </c>
      <c r="W210" s="108" t="str">
        <f t="shared" si="23"/>
        <v>#DIV/0!</v>
      </c>
      <c r="X210" s="109">
        <f t="shared" si="24"/>
        <v>0</v>
      </c>
      <c r="Y210" s="110">
        <f t="shared" si="25"/>
        <v>0</v>
      </c>
      <c r="AB210" s="95"/>
      <c r="AC210" s="95"/>
      <c r="AD210" s="95"/>
    </row>
    <row r="211" outlineLevel="1">
      <c r="A211" s="60"/>
      <c r="B211" s="60"/>
      <c r="C211" s="133" t="s">
        <v>92</v>
      </c>
      <c r="D211" s="98"/>
      <c r="E211" s="230"/>
      <c r="F211" s="97" t="s">
        <v>88</v>
      </c>
      <c r="G211" s="100">
        <f t="shared" si="22"/>
        <v>0</v>
      </c>
      <c r="H211" s="120">
        <f>SUMIFS('Выгрузка из 1С - от 11.12.2025'!C:C, 'Выгрузка из 1С - от 11.12.2025'!A:A,C211,
'Выгрузка из 1С - от 11.12.2025'!B:B,F211)</f>
        <v>0</v>
      </c>
      <c r="I211" s="121">
        <v>0.0</v>
      </c>
      <c r="J211" s="136">
        <v>0.0</v>
      </c>
      <c r="K211" s="136">
        <v>0.0</v>
      </c>
      <c r="L211" s="136">
        <v>0.0</v>
      </c>
      <c r="M211" s="136">
        <v>0.0</v>
      </c>
      <c r="N211" s="136">
        <v>0.0</v>
      </c>
      <c r="O211" s="137">
        <v>0.0</v>
      </c>
      <c r="P211" s="124"/>
      <c r="Q211" s="122"/>
      <c r="R211" s="122"/>
      <c r="S211" s="125"/>
      <c r="T211" s="126"/>
      <c r="U211" s="107">
        <v>3490.0</v>
      </c>
      <c r="V211" s="285">
        <v>0.0</v>
      </c>
      <c r="W211" s="108" t="str">
        <f t="shared" si="23"/>
        <v>#DIV/0!</v>
      </c>
      <c r="X211" s="109">
        <f t="shared" si="24"/>
        <v>0</v>
      </c>
      <c r="Y211" s="110">
        <f t="shared" si="25"/>
        <v>0</v>
      </c>
      <c r="AB211" s="95"/>
      <c r="AC211" s="95"/>
      <c r="AD211" s="95"/>
    </row>
    <row r="212" ht="26.25" customHeight="1" outlineLevel="1">
      <c r="A212" s="60"/>
      <c r="B212" s="60"/>
      <c r="C212" s="286" t="s">
        <v>93</v>
      </c>
      <c r="D212" s="271"/>
      <c r="E212" s="249"/>
      <c r="F212" s="64" t="s">
        <v>34</v>
      </c>
      <c r="G212" s="65">
        <f t="shared" si="22"/>
        <v>5</v>
      </c>
      <c r="H212" s="272">
        <f>SUMIFS('Выгрузка из 1С - от 11.12.2025'!C:C, 'Выгрузка из 1С - от 11.12.2025'!A:A,C212,
'Выгрузка из 1С - от 11.12.2025'!B:B,F212)</f>
        <v>2</v>
      </c>
      <c r="I212" s="273">
        <v>2.0</v>
      </c>
      <c r="J212" s="274">
        <v>3.0</v>
      </c>
      <c r="K212" s="274">
        <v>0.0</v>
      </c>
      <c r="L212" s="274">
        <v>0.0</v>
      </c>
      <c r="M212" s="274">
        <v>0.0</v>
      </c>
      <c r="N212" s="274">
        <v>0.0</v>
      </c>
      <c r="O212" s="275">
        <v>0.0</v>
      </c>
      <c r="P212" s="276"/>
      <c r="Q212" s="274"/>
      <c r="R212" s="274"/>
      <c r="S212" s="277"/>
      <c r="T212" s="255"/>
      <c r="U212" s="107">
        <v>3490.0</v>
      </c>
      <c r="V212" s="285">
        <v>0.0</v>
      </c>
      <c r="W212" s="108" t="str">
        <f t="shared" si="23"/>
        <v>#DIV/0!</v>
      </c>
      <c r="X212" s="109">
        <f t="shared" si="24"/>
        <v>0</v>
      </c>
      <c r="Y212" s="110">
        <f t="shared" si="25"/>
        <v>17450</v>
      </c>
      <c r="Z212" s="260"/>
      <c r="AA212" s="260"/>
      <c r="AB212" s="216"/>
      <c r="AC212" s="216"/>
      <c r="AD212" s="216"/>
      <c r="AE212" s="260"/>
      <c r="AF212" s="260"/>
      <c r="AG212" s="261"/>
    </row>
    <row r="213" ht="26.25" customHeight="1" outlineLevel="1">
      <c r="A213" s="60"/>
      <c r="B213" s="60"/>
      <c r="C213" s="287" t="s">
        <v>93</v>
      </c>
      <c r="D213" s="80"/>
      <c r="E213" s="230"/>
      <c r="F213" s="82" t="s">
        <v>35</v>
      </c>
      <c r="G213" s="83">
        <f t="shared" si="22"/>
        <v>6</v>
      </c>
      <c r="H213" s="120">
        <f>SUMIFS('Выгрузка из 1С - от 11.12.2025'!C:C, 'Выгрузка из 1С - от 11.12.2025'!A:A,C213,
'Выгрузка из 1С - от 11.12.2025'!B:B,F213)</f>
        <v>1</v>
      </c>
      <c r="I213" s="121">
        <v>3.0</v>
      </c>
      <c r="J213" s="122">
        <v>3.0</v>
      </c>
      <c r="K213" s="122">
        <v>0.0</v>
      </c>
      <c r="L213" s="122">
        <v>0.0</v>
      </c>
      <c r="M213" s="122">
        <v>0.0</v>
      </c>
      <c r="N213" s="122">
        <v>0.0</v>
      </c>
      <c r="O213" s="123">
        <v>0.0</v>
      </c>
      <c r="P213" s="124"/>
      <c r="Q213" s="122"/>
      <c r="R213" s="122"/>
      <c r="S213" s="125"/>
      <c r="T213" s="126"/>
      <c r="U213" s="107">
        <v>3490.0</v>
      </c>
      <c r="V213" s="285">
        <v>0.0</v>
      </c>
      <c r="W213" s="108" t="str">
        <f t="shared" si="23"/>
        <v>#DIV/0!</v>
      </c>
      <c r="X213" s="109">
        <f t="shared" si="24"/>
        <v>0</v>
      </c>
      <c r="Y213" s="110">
        <f t="shared" si="25"/>
        <v>20940</v>
      </c>
      <c r="AB213" s="95"/>
      <c r="AC213" s="95"/>
      <c r="AD213" s="95"/>
      <c r="AG213" s="265"/>
    </row>
    <row r="214" ht="26.25" customHeight="1" outlineLevel="1">
      <c r="A214" s="60"/>
      <c r="B214" s="60"/>
      <c r="C214" s="287" t="s">
        <v>93</v>
      </c>
      <c r="D214" s="80"/>
      <c r="E214" s="230"/>
      <c r="F214" s="96" t="s">
        <v>36</v>
      </c>
      <c r="G214" s="83">
        <f t="shared" si="22"/>
        <v>4</v>
      </c>
      <c r="H214" s="120">
        <f>SUMIFS('Выгрузка из 1С - от 11.12.2025'!C:C, 'Выгрузка из 1С - от 11.12.2025'!A:A,C214,
'Выгрузка из 1С - от 11.12.2025'!B:B,F214)</f>
        <v>0</v>
      </c>
      <c r="I214" s="121">
        <v>1.0</v>
      </c>
      <c r="J214" s="122">
        <v>3.0</v>
      </c>
      <c r="K214" s="122">
        <v>0.0</v>
      </c>
      <c r="L214" s="122">
        <v>0.0</v>
      </c>
      <c r="M214" s="122">
        <v>0.0</v>
      </c>
      <c r="N214" s="122">
        <v>0.0</v>
      </c>
      <c r="O214" s="123">
        <v>0.0</v>
      </c>
      <c r="P214" s="124"/>
      <c r="Q214" s="122"/>
      <c r="R214" s="122"/>
      <c r="S214" s="125"/>
      <c r="T214" s="126"/>
      <c r="U214" s="107">
        <v>3490.0</v>
      </c>
      <c r="V214" s="285">
        <v>0.0</v>
      </c>
      <c r="W214" s="108" t="str">
        <f t="shared" si="23"/>
        <v>#DIV/0!</v>
      </c>
      <c r="X214" s="109">
        <f t="shared" si="24"/>
        <v>0</v>
      </c>
      <c r="Y214" s="110">
        <f t="shared" si="25"/>
        <v>13960</v>
      </c>
      <c r="AB214" s="95"/>
      <c r="AC214" s="95"/>
      <c r="AD214" s="95"/>
      <c r="AG214" s="265"/>
    </row>
    <row r="215" ht="26.25" customHeight="1" outlineLevel="1">
      <c r="A215" s="60"/>
      <c r="B215" s="60"/>
      <c r="C215" s="287" t="s">
        <v>93</v>
      </c>
      <c r="D215" s="80"/>
      <c r="E215" s="230"/>
      <c r="F215" s="82" t="s">
        <v>37</v>
      </c>
      <c r="G215" s="83">
        <f t="shared" si="22"/>
        <v>8</v>
      </c>
      <c r="H215" s="120">
        <f>SUMIFS('Выгрузка из 1С - от 11.12.2025'!C:C, 'Выгрузка из 1С - от 11.12.2025'!A:A,C215,
'Выгрузка из 1С - от 11.12.2025'!B:B,F215)</f>
        <v>2</v>
      </c>
      <c r="I215" s="121">
        <v>5.0</v>
      </c>
      <c r="J215" s="122">
        <v>3.0</v>
      </c>
      <c r="K215" s="122">
        <v>0.0</v>
      </c>
      <c r="L215" s="122">
        <v>0.0</v>
      </c>
      <c r="M215" s="122">
        <v>0.0</v>
      </c>
      <c r="N215" s="122">
        <v>0.0</v>
      </c>
      <c r="O215" s="123">
        <v>0.0</v>
      </c>
      <c r="P215" s="124"/>
      <c r="Q215" s="122"/>
      <c r="R215" s="122"/>
      <c r="S215" s="125"/>
      <c r="T215" s="126"/>
      <c r="U215" s="107">
        <v>3490.0</v>
      </c>
      <c r="V215" s="285">
        <v>0.0</v>
      </c>
      <c r="W215" s="108" t="str">
        <f t="shared" si="23"/>
        <v>#DIV/0!</v>
      </c>
      <c r="X215" s="109">
        <f t="shared" si="24"/>
        <v>0</v>
      </c>
      <c r="Y215" s="110">
        <f t="shared" si="25"/>
        <v>27920</v>
      </c>
      <c r="AB215" s="95"/>
      <c r="AC215" s="95"/>
      <c r="AD215" s="95"/>
      <c r="AG215" s="265"/>
    </row>
    <row r="216" ht="26.25" customHeight="1" outlineLevel="1">
      <c r="A216" s="60"/>
      <c r="B216" s="60"/>
      <c r="C216" s="287" t="s">
        <v>93</v>
      </c>
      <c r="D216" s="80"/>
      <c r="E216" s="288" t="s">
        <v>94</v>
      </c>
      <c r="F216" s="97" t="s">
        <v>38</v>
      </c>
      <c r="G216" s="83">
        <f t="shared" si="22"/>
        <v>3</v>
      </c>
      <c r="H216" s="120">
        <f>SUMIFS('Выгрузка из 1С - от 11.12.2025'!C:C, 'Выгрузка из 1С - от 11.12.2025'!A:A,C216,
'Выгрузка из 1С - от 11.12.2025'!B:B,F216)</f>
        <v>0</v>
      </c>
      <c r="I216" s="121">
        <v>0.0</v>
      </c>
      <c r="J216" s="122">
        <v>3.0</v>
      </c>
      <c r="K216" s="122">
        <v>0.0</v>
      </c>
      <c r="L216" s="122">
        <v>0.0</v>
      </c>
      <c r="M216" s="122">
        <v>0.0</v>
      </c>
      <c r="N216" s="122">
        <v>0.0</v>
      </c>
      <c r="O216" s="123">
        <v>0.0</v>
      </c>
      <c r="P216" s="124"/>
      <c r="Q216" s="122"/>
      <c r="R216" s="122"/>
      <c r="S216" s="125"/>
      <c r="T216" s="126"/>
      <c r="U216" s="107">
        <v>3490.0</v>
      </c>
      <c r="V216" s="285">
        <v>0.0</v>
      </c>
      <c r="W216" s="108" t="str">
        <f t="shared" si="23"/>
        <v>#DIV/0!</v>
      </c>
      <c r="X216" s="109">
        <f t="shared" si="24"/>
        <v>0</v>
      </c>
      <c r="Y216" s="110">
        <f t="shared" si="25"/>
        <v>10470</v>
      </c>
      <c r="AB216" s="95"/>
      <c r="AC216" s="95"/>
      <c r="AD216" s="95"/>
      <c r="AG216" s="265"/>
    </row>
    <row r="217" ht="26.25" customHeight="1" outlineLevel="1">
      <c r="A217" s="60"/>
      <c r="B217" s="60"/>
      <c r="C217" s="287" t="s">
        <v>93</v>
      </c>
      <c r="D217" s="80"/>
      <c r="E217" s="230"/>
      <c r="F217" s="97" t="s">
        <v>39</v>
      </c>
      <c r="G217" s="83">
        <f t="shared" si="22"/>
        <v>1</v>
      </c>
      <c r="H217" s="120">
        <f>SUMIFS('Выгрузка из 1С - от 11.12.2025'!C:C, 'Выгрузка из 1С - от 11.12.2025'!A:A,C217,
'Выгрузка из 1С - от 11.12.2025'!B:B,F217)</f>
        <v>0</v>
      </c>
      <c r="I217" s="121">
        <v>0.0</v>
      </c>
      <c r="J217" s="122">
        <v>1.0</v>
      </c>
      <c r="K217" s="122">
        <v>0.0</v>
      </c>
      <c r="L217" s="122">
        <v>0.0</v>
      </c>
      <c r="M217" s="122">
        <v>0.0</v>
      </c>
      <c r="N217" s="122">
        <v>0.0</v>
      </c>
      <c r="O217" s="123">
        <v>0.0</v>
      </c>
      <c r="P217" s="124"/>
      <c r="Q217" s="122"/>
      <c r="R217" s="122"/>
      <c r="S217" s="125"/>
      <c r="T217" s="126"/>
      <c r="U217" s="107">
        <v>3490.0</v>
      </c>
      <c r="V217" s="285">
        <v>0.0</v>
      </c>
      <c r="W217" s="108" t="str">
        <f t="shared" si="23"/>
        <v>#DIV/0!</v>
      </c>
      <c r="X217" s="109">
        <f t="shared" si="24"/>
        <v>0</v>
      </c>
      <c r="Y217" s="110">
        <f t="shared" si="25"/>
        <v>3490</v>
      </c>
      <c r="AB217" s="95"/>
      <c r="AC217" s="95"/>
      <c r="AD217" s="95"/>
      <c r="AG217" s="265"/>
    </row>
    <row r="218" ht="26.25" customHeight="1" outlineLevel="1">
      <c r="A218" s="60"/>
      <c r="B218" s="60"/>
      <c r="C218" s="287" t="s">
        <v>93</v>
      </c>
      <c r="D218" s="80"/>
      <c r="E218" s="230"/>
      <c r="F218" s="97" t="s">
        <v>70</v>
      </c>
      <c r="G218" s="83">
        <f t="shared" si="22"/>
        <v>0</v>
      </c>
      <c r="H218" s="120">
        <f>SUMIFS('Выгрузка из 1С - от 11.12.2025'!C:C, 'Выгрузка из 1С - от 11.12.2025'!A:A,C218,
'Выгрузка из 1С - от 11.12.2025'!B:B,F218)</f>
        <v>0</v>
      </c>
      <c r="I218" s="121">
        <v>0.0</v>
      </c>
      <c r="J218" s="122">
        <v>0.0</v>
      </c>
      <c r="K218" s="122">
        <v>0.0</v>
      </c>
      <c r="L218" s="122">
        <v>0.0</v>
      </c>
      <c r="M218" s="122">
        <v>0.0</v>
      </c>
      <c r="N218" s="122">
        <v>0.0</v>
      </c>
      <c r="O218" s="123">
        <v>0.0</v>
      </c>
      <c r="P218" s="124"/>
      <c r="Q218" s="122"/>
      <c r="R218" s="122"/>
      <c r="S218" s="125"/>
      <c r="T218" s="126"/>
      <c r="U218" s="107">
        <v>3490.0</v>
      </c>
      <c r="V218" s="285">
        <v>0.0</v>
      </c>
      <c r="W218" s="108" t="str">
        <f t="shared" si="23"/>
        <v>#DIV/0!</v>
      </c>
      <c r="X218" s="109">
        <f t="shared" si="24"/>
        <v>0</v>
      </c>
      <c r="Y218" s="110">
        <f t="shared" si="25"/>
        <v>0</v>
      </c>
      <c r="AB218" s="95"/>
      <c r="AC218" s="95"/>
      <c r="AD218" s="95"/>
      <c r="AG218" s="265"/>
    </row>
    <row r="219" ht="26.25" customHeight="1" outlineLevel="1">
      <c r="A219" s="60"/>
      <c r="B219" s="60"/>
      <c r="C219" s="289" t="s">
        <v>93</v>
      </c>
      <c r="D219" s="98"/>
      <c r="E219" s="99"/>
      <c r="F219" s="97" t="s">
        <v>88</v>
      </c>
      <c r="G219" s="100">
        <f t="shared" si="22"/>
        <v>0</v>
      </c>
      <c r="H219" s="134">
        <f>SUMIFS('Выгрузка из 1С - от 11.12.2025'!C:C, 'Выгрузка из 1С - от 11.12.2025'!A:A,C219,
'Выгрузка из 1С - от 11.12.2025'!B:B,F219)</f>
        <v>0</v>
      </c>
      <c r="I219" s="135">
        <v>0.0</v>
      </c>
      <c r="J219" s="136">
        <v>0.0</v>
      </c>
      <c r="K219" s="136">
        <v>0.0</v>
      </c>
      <c r="L219" s="136">
        <v>0.0</v>
      </c>
      <c r="M219" s="136">
        <v>0.0</v>
      </c>
      <c r="N219" s="136">
        <v>0.0</v>
      </c>
      <c r="O219" s="137">
        <v>0.0</v>
      </c>
      <c r="P219" s="138"/>
      <c r="Q219" s="136"/>
      <c r="R219" s="136"/>
      <c r="S219" s="139"/>
      <c r="T219" s="106"/>
      <c r="U219" s="107">
        <v>3490.0</v>
      </c>
      <c r="V219" s="285">
        <v>0.0</v>
      </c>
      <c r="W219" s="108" t="str">
        <f t="shared" si="23"/>
        <v>#DIV/0!</v>
      </c>
      <c r="X219" s="109">
        <f t="shared" si="24"/>
        <v>0</v>
      </c>
      <c r="Y219" s="110">
        <f t="shared" si="25"/>
        <v>0</v>
      </c>
      <c r="Z219" s="269"/>
      <c r="AA219" s="269"/>
      <c r="AB219" s="217"/>
      <c r="AC219" s="217"/>
      <c r="AD219" s="217"/>
      <c r="AE219" s="269"/>
      <c r="AF219" s="269"/>
      <c r="AG219" s="270"/>
    </row>
    <row r="220" ht="26.25" customHeight="1" outlineLevel="1">
      <c r="A220" s="60"/>
      <c r="B220" s="60"/>
      <c r="C220" s="286" t="s">
        <v>95</v>
      </c>
      <c r="D220" s="271"/>
      <c r="E220" s="249"/>
      <c r="F220" s="64" t="s">
        <v>34</v>
      </c>
      <c r="G220" s="65">
        <f t="shared" si="22"/>
        <v>4</v>
      </c>
      <c r="H220" s="272">
        <f>SUMIFS('Выгрузка из 1С - от 11.12.2025'!C:C, 'Выгрузка из 1С - от 11.12.2025'!A:A,C220,
'Выгрузка из 1С - от 11.12.2025'!B:B,F220)</f>
        <v>1</v>
      </c>
      <c r="I220" s="273">
        <v>1.0</v>
      </c>
      <c r="J220" s="274">
        <v>3.0</v>
      </c>
      <c r="K220" s="274">
        <v>0.0</v>
      </c>
      <c r="L220" s="274">
        <v>0.0</v>
      </c>
      <c r="M220" s="274">
        <v>0.0</v>
      </c>
      <c r="N220" s="274">
        <v>0.0</v>
      </c>
      <c r="O220" s="275">
        <v>0.0</v>
      </c>
      <c r="P220" s="276">
        <v>1.0</v>
      </c>
      <c r="Q220" s="274"/>
      <c r="R220" s="274"/>
      <c r="S220" s="277"/>
      <c r="T220" s="255"/>
      <c r="U220" s="107">
        <v>3490.0</v>
      </c>
      <c r="V220" s="285">
        <v>0.0</v>
      </c>
      <c r="W220" s="108" t="str">
        <f t="shared" si="23"/>
        <v>#DIV/0!</v>
      </c>
      <c r="X220" s="109">
        <f t="shared" si="24"/>
        <v>0</v>
      </c>
      <c r="Y220" s="110">
        <f t="shared" si="25"/>
        <v>13960</v>
      </c>
      <c r="Z220" s="260"/>
      <c r="AA220" s="260"/>
      <c r="AB220" s="216"/>
      <c r="AC220" s="216"/>
      <c r="AD220" s="216"/>
      <c r="AE220" s="260"/>
      <c r="AF220" s="260"/>
      <c r="AG220" s="261"/>
    </row>
    <row r="221" ht="26.25" customHeight="1" outlineLevel="1">
      <c r="A221" s="60"/>
      <c r="B221" s="60"/>
      <c r="C221" s="287" t="s">
        <v>95</v>
      </c>
      <c r="D221" s="80"/>
      <c r="E221" s="230"/>
      <c r="F221" s="82" t="s">
        <v>35</v>
      </c>
      <c r="G221" s="83">
        <f t="shared" si="22"/>
        <v>12</v>
      </c>
      <c r="H221" s="120">
        <f>SUMIFS('Выгрузка из 1С - от 11.12.2025'!C:C, 'Выгрузка из 1С - от 11.12.2025'!A:A,C221,
'Выгрузка из 1С - от 11.12.2025'!B:B,F221)</f>
        <v>11</v>
      </c>
      <c r="I221" s="121">
        <v>9.0</v>
      </c>
      <c r="J221" s="122">
        <v>3.0</v>
      </c>
      <c r="K221" s="122">
        <v>0.0</v>
      </c>
      <c r="L221" s="122">
        <v>0.0</v>
      </c>
      <c r="M221" s="122">
        <v>0.0</v>
      </c>
      <c r="N221" s="122">
        <v>0.0</v>
      </c>
      <c r="O221" s="123">
        <v>0.0</v>
      </c>
      <c r="P221" s="124">
        <v>1.0</v>
      </c>
      <c r="Q221" s="122"/>
      <c r="R221" s="122"/>
      <c r="S221" s="125"/>
      <c r="T221" s="126"/>
      <c r="U221" s="107">
        <v>3490.0</v>
      </c>
      <c r="V221" s="285">
        <v>0.0</v>
      </c>
      <c r="W221" s="108" t="str">
        <f t="shared" si="23"/>
        <v>#DIV/0!</v>
      </c>
      <c r="X221" s="109">
        <f t="shared" si="24"/>
        <v>0</v>
      </c>
      <c r="Y221" s="110">
        <f t="shared" si="25"/>
        <v>41880</v>
      </c>
      <c r="AB221" s="95"/>
      <c r="AC221" s="95"/>
      <c r="AD221" s="95"/>
      <c r="AG221" s="265"/>
    </row>
    <row r="222" ht="26.25" customHeight="1" outlineLevel="1">
      <c r="A222" s="60"/>
      <c r="B222" s="60"/>
      <c r="C222" s="287" t="s">
        <v>95</v>
      </c>
      <c r="D222" s="80"/>
      <c r="E222" s="230"/>
      <c r="F222" s="96" t="s">
        <v>36</v>
      </c>
      <c r="G222" s="83">
        <f t="shared" si="22"/>
        <v>7</v>
      </c>
      <c r="H222" s="120">
        <f>SUMIFS('Выгрузка из 1С - от 11.12.2025'!C:C, 'Выгрузка из 1С - от 11.12.2025'!A:A,C222,
'Выгрузка из 1С - от 11.12.2025'!B:B,F222)</f>
        <v>3</v>
      </c>
      <c r="I222" s="121">
        <v>4.0</v>
      </c>
      <c r="J222" s="122">
        <v>3.0</v>
      </c>
      <c r="K222" s="122">
        <v>0.0</v>
      </c>
      <c r="L222" s="122">
        <v>0.0</v>
      </c>
      <c r="M222" s="122">
        <v>0.0</v>
      </c>
      <c r="N222" s="122">
        <v>0.0</v>
      </c>
      <c r="O222" s="123">
        <v>0.0</v>
      </c>
      <c r="P222" s="124">
        <v>1.0</v>
      </c>
      <c r="Q222" s="122"/>
      <c r="R222" s="122"/>
      <c r="S222" s="125"/>
      <c r="T222" s="126"/>
      <c r="U222" s="107">
        <v>3490.0</v>
      </c>
      <c r="V222" s="285">
        <v>0.0</v>
      </c>
      <c r="W222" s="108" t="str">
        <f t="shared" si="23"/>
        <v>#DIV/0!</v>
      </c>
      <c r="X222" s="109">
        <f t="shared" si="24"/>
        <v>0</v>
      </c>
      <c r="Y222" s="110">
        <f t="shared" si="25"/>
        <v>24430</v>
      </c>
      <c r="AB222" s="95"/>
      <c r="AC222" s="95"/>
      <c r="AD222" s="95"/>
      <c r="AG222" s="265"/>
    </row>
    <row r="223" ht="26.25" customHeight="1" outlineLevel="1">
      <c r="A223" s="60"/>
      <c r="B223" s="60"/>
      <c r="C223" s="287" t="s">
        <v>95</v>
      </c>
      <c r="D223" s="80"/>
      <c r="E223" s="230"/>
      <c r="F223" s="82" t="s">
        <v>37</v>
      </c>
      <c r="G223" s="83">
        <f t="shared" si="22"/>
        <v>4</v>
      </c>
      <c r="H223" s="120">
        <f>SUMIFS('Выгрузка из 1С - от 11.12.2025'!C:C, 'Выгрузка из 1С - от 11.12.2025'!A:A,C223,
'Выгрузка из 1С - от 11.12.2025'!B:B,F223)</f>
        <v>8</v>
      </c>
      <c r="I223" s="121">
        <v>1.0</v>
      </c>
      <c r="J223" s="122">
        <v>3.0</v>
      </c>
      <c r="K223" s="122">
        <v>0.0</v>
      </c>
      <c r="L223" s="122">
        <v>0.0</v>
      </c>
      <c r="M223" s="122">
        <v>0.0</v>
      </c>
      <c r="N223" s="122">
        <v>0.0</v>
      </c>
      <c r="O223" s="123">
        <v>0.0</v>
      </c>
      <c r="P223" s="124">
        <v>1.0</v>
      </c>
      <c r="Q223" s="122"/>
      <c r="R223" s="122"/>
      <c r="S223" s="125"/>
      <c r="T223" s="126"/>
      <c r="U223" s="107">
        <v>3490.0</v>
      </c>
      <c r="V223" s="285">
        <v>0.0</v>
      </c>
      <c r="W223" s="108" t="str">
        <f t="shared" si="23"/>
        <v>#DIV/0!</v>
      </c>
      <c r="X223" s="109">
        <f t="shared" si="24"/>
        <v>0</v>
      </c>
      <c r="Y223" s="110">
        <f t="shared" si="25"/>
        <v>13960</v>
      </c>
      <c r="AB223" s="95"/>
      <c r="AC223" s="95"/>
      <c r="AD223" s="95"/>
      <c r="AG223" s="265"/>
    </row>
    <row r="224" ht="26.25" customHeight="1" outlineLevel="1">
      <c r="A224" s="60"/>
      <c r="B224" s="60"/>
      <c r="C224" s="287" t="s">
        <v>95</v>
      </c>
      <c r="D224" s="80"/>
      <c r="E224" s="230"/>
      <c r="F224" s="97" t="s">
        <v>38</v>
      </c>
      <c r="G224" s="83">
        <f t="shared" si="22"/>
        <v>5</v>
      </c>
      <c r="H224" s="120">
        <f>SUMIFS('Выгрузка из 1С - от 11.12.2025'!C:C, 'Выгрузка из 1С - от 11.12.2025'!A:A,C224,
'Выгрузка из 1С - от 11.12.2025'!B:B,F224)</f>
        <v>3</v>
      </c>
      <c r="I224" s="121">
        <v>2.0</v>
      </c>
      <c r="J224" s="122">
        <v>3.0</v>
      </c>
      <c r="K224" s="122">
        <v>0.0</v>
      </c>
      <c r="L224" s="122">
        <v>0.0</v>
      </c>
      <c r="M224" s="122">
        <v>0.0</v>
      </c>
      <c r="N224" s="122">
        <v>0.0</v>
      </c>
      <c r="O224" s="123">
        <v>0.0</v>
      </c>
      <c r="P224" s="124">
        <v>1.0</v>
      </c>
      <c r="Q224" s="122"/>
      <c r="R224" s="122"/>
      <c r="S224" s="125"/>
      <c r="T224" s="126"/>
      <c r="U224" s="107">
        <v>3490.0</v>
      </c>
      <c r="V224" s="285">
        <v>0.0</v>
      </c>
      <c r="W224" s="108" t="str">
        <f t="shared" si="23"/>
        <v>#DIV/0!</v>
      </c>
      <c r="X224" s="109">
        <f t="shared" si="24"/>
        <v>0</v>
      </c>
      <c r="Y224" s="110">
        <f t="shared" si="25"/>
        <v>17450</v>
      </c>
      <c r="AB224" s="95"/>
      <c r="AC224" s="95"/>
      <c r="AD224" s="95"/>
      <c r="AG224" s="265"/>
    </row>
    <row r="225" ht="26.25" customHeight="1" outlineLevel="1">
      <c r="A225" s="60"/>
      <c r="B225" s="60"/>
      <c r="C225" s="287" t="s">
        <v>95</v>
      </c>
      <c r="D225" s="80"/>
      <c r="E225" s="230"/>
      <c r="F225" s="97" t="s">
        <v>39</v>
      </c>
      <c r="G225" s="83">
        <f t="shared" si="22"/>
        <v>3</v>
      </c>
      <c r="H225" s="120">
        <f>SUMIFS('Выгрузка из 1С - от 11.12.2025'!C:C, 'Выгрузка из 1С - от 11.12.2025'!A:A,C225,
'Выгрузка из 1С - от 11.12.2025'!B:B,F225)</f>
        <v>0</v>
      </c>
      <c r="I225" s="121">
        <v>1.0</v>
      </c>
      <c r="J225" s="122">
        <v>2.0</v>
      </c>
      <c r="K225" s="122">
        <v>0.0</v>
      </c>
      <c r="L225" s="122">
        <v>0.0</v>
      </c>
      <c r="M225" s="122">
        <v>0.0</v>
      </c>
      <c r="N225" s="122">
        <v>0.0</v>
      </c>
      <c r="O225" s="123">
        <v>0.0</v>
      </c>
      <c r="P225" s="124">
        <v>1.0</v>
      </c>
      <c r="Q225" s="122"/>
      <c r="R225" s="122"/>
      <c r="S225" s="125"/>
      <c r="T225" s="126"/>
      <c r="U225" s="107">
        <v>3490.0</v>
      </c>
      <c r="V225" s="285">
        <v>0.0</v>
      </c>
      <c r="W225" s="108" t="str">
        <f t="shared" si="23"/>
        <v>#DIV/0!</v>
      </c>
      <c r="X225" s="109">
        <f t="shared" si="24"/>
        <v>0</v>
      </c>
      <c r="Y225" s="110">
        <f t="shared" si="25"/>
        <v>10470</v>
      </c>
      <c r="AB225" s="95"/>
      <c r="AC225" s="95"/>
      <c r="AD225" s="95"/>
      <c r="AG225" s="265"/>
    </row>
    <row r="226" ht="26.25" customHeight="1" outlineLevel="1">
      <c r="A226" s="60"/>
      <c r="B226" s="60"/>
      <c r="C226" s="287" t="s">
        <v>95</v>
      </c>
      <c r="D226" s="80"/>
      <c r="E226" s="230"/>
      <c r="F226" s="97" t="s">
        <v>70</v>
      </c>
      <c r="G226" s="83">
        <f t="shared" si="22"/>
        <v>0</v>
      </c>
      <c r="H226" s="120">
        <f>SUMIFS('Выгрузка из 1С - от 11.12.2025'!C:C, 'Выгрузка из 1С - от 11.12.2025'!A:A,C226,
'Выгрузка из 1С - от 11.12.2025'!B:B,F226)</f>
        <v>0</v>
      </c>
      <c r="I226" s="121">
        <v>0.0</v>
      </c>
      <c r="J226" s="122">
        <v>0.0</v>
      </c>
      <c r="K226" s="122">
        <v>0.0</v>
      </c>
      <c r="L226" s="122">
        <v>0.0</v>
      </c>
      <c r="M226" s="122">
        <v>0.0</v>
      </c>
      <c r="N226" s="122">
        <v>0.0</v>
      </c>
      <c r="O226" s="123">
        <v>0.0</v>
      </c>
      <c r="P226" s="124"/>
      <c r="Q226" s="122"/>
      <c r="R226" s="122"/>
      <c r="S226" s="125"/>
      <c r="T226" s="126"/>
      <c r="U226" s="107">
        <v>3490.0</v>
      </c>
      <c r="V226" s="285">
        <v>0.0</v>
      </c>
      <c r="W226" s="108" t="str">
        <f t="shared" si="23"/>
        <v>#DIV/0!</v>
      </c>
      <c r="X226" s="109">
        <f t="shared" si="24"/>
        <v>0</v>
      </c>
      <c r="Y226" s="110">
        <f t="shared" si="25"/>
        <v>0</v>
      </c>
      <c r="AB226" s="95"/>
      <c r="AC226" s="95"/>
      <c r="AD226" s="95"/>
      <c r="AG226" s="265"/>
    </row>
    <row r="227" ht="26.25" customHeight="1" outlineLevel="1">
      <c r="A227" s="60"/>
      <c r="B227" s="60"/>
      <c r="C227" s="289" t="s">
        <v>95</v>
      </c>
      <c r="D227" s="98"/>
      <c r="E227" s="99"/>
      <c r="F227" s="97" t="s">
        <v>88</v>
      </c>
      <c r="G227" s="100">
        <f t="shared" si="22"/>
        <v>0</v>
      </c>
      <c r="H227" s="134">
        <f>SUMIFS('Выгрузка из 1С - от 11.12.2025'!C:C, 'Выгрузка из 1С - от 11.12.2025'!A:A,C227,
'Выгрузка из 1С - от 11.12.2025'!B:B,F227)</f>
        <v>0</v>
      </c>
      <c r="I227" s="135">
        <v>0.0</v>
      </c>
      <c r="J227" s="136">
        <v>0.0</v>
      </c>
      <c r="K227" s="136">
        <v>0.0</v>
      </c>
      <c r="L227" s="136">
        <v>0.0</v>
      </c>
      <c r="M227" s="136">
        <v>0.0</v>
      </c>
      <c r="N227" s="136">
        <v>0.0</v>
      </c>
      <c r="O227" s="137">
        <v>0.0</v>
      </c>
      <c r="P227" s="138"/>
      <c r="Q227" s="136"/>
      <c r="R227" s="136"/>
      <c r="S227" s="139"/>
      <c r="T227" s="106"/>
      <c r="U227" s="107">
        <v>3490.0</v>
      </c>
      <c r="V227" s="285">
        <v>0.0</v>
      </c>
      <c r="W227" s="108" t="str">
        <f t="shared" si="23"/>
        <v>#DIV/0!</v>
      </c>
      <c r="X227" s="109">
        <f t="shared" si="24"/>
        <v>0</v>
      </c>
      <c r="Y227" s="110">
        <f t="shared" si="25"/>
        <v>0</v>
      </c>
      <c r="Z227" s="269"/>
      <c r="AA227" s="269"/>
      <c r="AB227" s="217"/>
      <c r="AC227" s="217"/>
      <c r="AD227" s="217"/>
      <c r="AE227" s="269"/>
      <c r="AF227" s="269"/>
      <c r="AG227" s="270"/>
    </row>
    <row r="228" ht="26.25" customHeight="1" outlineLevel="1">
      <c r="A228" s="60"/>
      <c r="B228" s="60"/>
      <c r="C228" s="290" t="s">
        <v>96</v>
      </c>
      <c r="D228" s="271"/>
      <c r="E228" s="230"/>
      <c r="F228" s="64" t="s">
        <v>34</v>
      </c>
      <c r="G228" s="65">
        <f t="shared" si="22"/>
        <v>2</v>
      </c>
      <c r="H228" s="272">
        <f>SUMIFS('Выгрузка из 1С - от 11.12.2025'!C:C, 'Выгрузка из 1С - от 11.12.2025'!A:A,C228,
'Выгрузка из 1С - от 11.12.2025'!B:B,F228)</f>
        <v>2</v>
      </c>
      <c r="I228" s="273">
        <v>0.0</v>
      </c>
      <c r="J228" s="274">
        <v>2.0</v>
      </c>
      <c r="K228" s="274">
        <v>0.0</v>
      </c>
      <c r="L228" s="274">
        <v>0.0</v>
      </c>
      <c r="M228" s="274">
        <v>0.0</v>
      </c>
      <c r="N228" s="274">
        <v>0.0</v>
      </c>
      <c r="O228" s="275">
        <v>0.0</v>
      </c>
      <c r="P228" s="124"/>
      <c r="Q228" s="122"/>
      <c r="R228" s="122"/>
      <c r="S228" s="125"/>
      <c r="T228" s="126"/>
      <c r="U228" s="107">
        <v>3490.0</v>
      </c>
      <c r="V228" s="285">
        <v>0.0</v>
      </c>
      <c r="W228" s="108" t="str">
        <f t="shared" si="23"/>
        <v>#DIV/0!</v>
      </c>
      <c r="X228" s="109">
        <f t="shared" si="24"/>
        <v>0</v>
      </c>
      <c r="Y228" s="110">
        <f t="shared" si="25"/>
        <v>6980</v>
      </c>
      <c r="AB228" s="95"/>
      <c r="AC228" s="95"/>
      <c r="AD228" s="95"/>
    </row>
    <row r="229" ht="26.25" customHeight="1" outlineLevel="1">
      <c r="A229" s="60"/>
      <c r="B229" s="60"/>
      <c r="C229" s="290" t="s">
        <v>96</v>
      </c>
      <c r="D229" s="80"/>
      <c r="E229" s="230"/>
      <c r="F229" s="82" t="s">
        <v>35</v>
      </c>
      <c r="G229" s="83">
        <f t="shared" si="22"/>
        <v>8</v>
      </c>
      <c r="H229" s="120">
        <f>SUMIFS('Выгрузка из 1С - от 11.12.2025'!C:C, 'Выгрузка из 1С - от 11.12.2025'!A:A,C229,
'Выгрузка из 1С - от 11.12.2025'!B:B,F229)</f>
        <v>3</v>
      </c>
      <c r="I229" s="121">
        <v>5.0</v>
      </c>
      <c r="J229" s="122">
        <v>3.0</v>
      </c>
      <c r="K229" s="122">
        <v>0.0</v>
      </c>
      <c r="L229" s="122">
        <v>0.0</v>
      </c>
      <c r="M229" s="122">
        <v>0.0</v>
      </c>
      <c r="N229" s="122">
        <v>0.0</v>
      </c>
      <c r="O229" s="123">
        <v>0.0</v>
      </c>
      <c r="P229" s="124"/>
      <c r="Q229" s="122"/>
      <c r="R229" s="122"/>
      <c r="S229" s="125"/>
      <c r="T229" s="126"/>
      <c r="U229" s="107">
        <v>3490.0</v>
      </c>
      <c r="V229" s="285">
        <v>0.0</v>
      </c>
      <c r="W229" s="108" t="str">
        <f t="shared" si="23"/>
        <v>#DIV/0!</v>
      </c>
      <c r="X229" s="109">
        <f t="shared" si="24"/>
        <v>0</v>
      </c>
      <c r="Y229" s="110">
        <f t="shared" si="25"/>
        <v>27920</v>
      </c>
      <c r="AB229" s="95"/>
      <c r="AC229" s="95"/>
      <c r="AD229" s="95"/>
    </row>
    <row r="230" ht="26.25" customHeight="1" outlineLevel="1">
      <c r="A230" s="60"/>
      <c r="B230" s="60"/>
      <c r="C230" s="290" t="s">
        <v>96</v>
      </c>
      <c r="D230" s="80"/>
      <c r="E230" s="230"/>
      <c r="F230" s="96" t="s">
        <v>36</v>
      </c>
      <c r="G230" s="83">
        <f t="shared" si="22"/>
        <v>8</v>
      </c>
      <c r="H230" s="120">
        <f>SUMIFS('Выгрузка из 1С - от 11.12.2025'!C:C, 'Выгрузка из 1С - от 11.12.2025'!A:A,C230,
'Выгрузка из 1С - от 11.12.2025'!B:B,F230)</f>
        <v>0</v>
      </c>
      <c r="I230" s="121">
        <v>6.0</v>
      </c>
      <c r="J230" s="122">
        <v>2.0</v>
      </c>
      <c r="K230" s="122">
        <v>0.0</v>
      </c>
      <c r="L230" s="122">
        <v>0.0</v>
      </c>
      <c r="M230" s="122">
        <v>0.0</v>
      </c>
      <c r="N230" s="122">
        <v>0.0</v>
      </c>
      <c r="O230" s="123">
        <v>0.0</v>
      </c>
      <c r="P230" s="124"/>
      <c r="Q230" s="122"/>
      <c r="R230" s="122"/>
      <c r="S230" s="125"/>
      <c r="T230" s="126"/>
      <c r="U230" s="107">
        <v>3490.0</v>
      </c>
      <c r="V230" s="285">
        <v>0.0</v>
      </c>
      <c r="W230" s="108" t="str">
        <f t="shared" si="23"/>
        <v>#DIV/0!</v>
      </c>
      <c r="X230" s="109">
        <f t="shared" si="24"/>
        <v>0</v>
      </c>
      <c r="Y230" s="110">
        <f t="shared" si="25"/>
        <v>27920</v>
      </c>
      <c r="AB230" s="95"/>
      <c r="AC230" s="95"/>
      <c r="AD230" s="95"/>
    </row>
    <row r="231" ht="26.25" customHeight="1" outlineLevel="1">
      <c r="A231" s="60"/>
      <c r="B231" s="60"/>
      <c r="C231" s="290" t="s">
        <v>96</v>
      </c>
      <c r="D231" s="80"/>
      <c r="E231" s="288" t="s">
        <v>94</v>
      </c>
      <c r="F231" s="82" t="s">
        <v>37</v>
      </c>
      <c r="G231" s="83">
        <f t="shared" si="22"/>
        <v>11</v>
      </c>
      <c r="H231" s="120">
        <f>SUMIFS('Выгрузка из 1С - от 11.12.2025'!C:C, 'Выгрузка из 1С - от 11.12.2025'!A:A,C231,
'Выгрузка из 1С - от 11.12.2025'!B:B,F231)</f>
        <v>3</v>
      </c>
      <c r="I231" s="121">
        <v>8.0</v>
      </c>
      <c r="J231" s="122">
        <v>3.0</v>
      </c>
      <c r="K231" s="122">
        <v>0.0</v>
      </c>
      <c r="L231" s="122">
        <v>0.0</v>
      </c>
      <c r="M231" s="122">
        <v>0.0</v>
      </c>
      <c r="N231" s="122">
        <v>0.0</v>
      </c>
      <c r="O231" s="123">
        <v>0.0</v>
      </c>
      <c r="P231" s="124"/>
      <c r="Q231" s="122"/>
      <c r="R231" s="122"/>
      <c r="S231" s="125"/>
      <c r="T231" s="126"/>
      <c r="U231" s="107">
        <v>3490.0</v>
      </c>
      <c r="V231" s="285">
        <v>0.0</v>
      </c>
      <c r="W231" s="108" t="str">
        <f t="shared" si="23"/>
        <v>#DIV/0!</v>
      </c>
      <c r="X231" s="109">
        <f t="shared" si="24"/>
        <v>0</v>
      </c>
      <c r="Y231" s="110">
        <f t="shared" si="25"/>
        <v>38390</v>
      </c>
      <c r="AB231" s="95"/>
      <c r="AC231" s="95"/>
      <c r="AD231" s="95"/>
    </row>
    <row r="232" ht="26.25" customHeight="1" outlineLevel="1">
      <c r="A232" s="60"/>
      <c r="B232" s="60"/>
      <c r="C232" s="290" t="s">
        <v>96</v>
      </c>
      <c r="D232" s="80"/>
      <c r="E232" s="230"/>
      <c r="F232" s="97" t="s">
        <v>38</v>
      </c>
      <c r="G232" s="83">
        <f t="shared" si="22"/>
        <v>7</v>
      </c>
      <c r="H232" s="120">
        <v>0.0</v>
      </c>
      <c r="I232" s="121">
        <v>4.0</v>
      </c>
      <c r="J232" s="122">
        <v>3.0</v>
      </c>
      <c r="K232" s="122">
        <v>0.0</v>
      </c>
      <c r="L232" s="122">
        <v>0.0</v>
      </c>
      <c r="M232" s="122">
        <v>0.0</v>
      </c>
      <c r="N232" s="122">
        <v>0.0</v>
      </c>
      <c r="O232" s="123">
        <v>0.0</v>
      </c>
      <c r="P232" s="124"/>
      <c r="Q232" s="122"/>
      <c r="R232" s="122"/>
      <c r="S232" s="125"/>
      <c r="T232" s="126"/>
      <c r="U232" s="107">
        <v>3490.0</v>
      </c>
      <c r="V232" s="285">
        <v>0.0</v>
      </c>
      <c r="W232" s="108" t="str">
        <f t="shared" si="23"/>
        <v>#DIV/0!</v>
      </c>
      <c r="X232" s="109">
        <f t="shared" si="24"/>
        <v>0</v>
      </c>
      <c r="Y232" s="110">
        <f t="shared" si="25"/>
        <v>24430</v>
      </c>
      <c r="AB232" s="95"/>
      <c r="AC232" s="95"/>
      <c r="AD232" s="95"/>
    </row>
    <row r="233" ht="26.25" customHeight="1" outlineLevel="1">
      <c r="A233" s="60"/>
      <c r="B233" s="60"/>
      <c r="C233" s="290" t="s">
        <v>96</v>
      </c>
      <c r="D233" s="80"/>
      <c r="E233" s="230"/>
      <c r="F233" s="97" t="s">
        <v>39</v>
      </c>
      <c r="G233" s="83">
        <f t="shared" si="22"/>
        <v>5</v>
      </c>
      <c r="H233" s="120">
        <f>SUMIFS('Выгрузка из 1С - от 11.12.2025'!C:C, 'Выгрузка из 1С - от 11.12.2025'!A:A,C233,
'Выгрузка из 1С - от 11.12.2025'!B:B,F233)</f>
        <v>0</v>
      </c>
      <c r="I233" s="121">
        <v>3.0</v>
      </c>
      <c r="J233" s="122">
        <v>2.0</v>
      </c>
      <c r="K233" s="122">
        <v>0.0</v>
      </c>
      <c r="L233" s="122">
        <v>0.0</v>
      </c>
      <c r="M233" s="122">
        <v>0.0</v>
      </c>
      <c r="N233" s="122">
        <v>0.0</v>
      </c>
      <c r="O233" s="123">
        <v>0.0</v>
      </c>
      <c r="P233" s="124"/>
      <c r="Q233" s="122"/>
      <c r="R233" s="122"/>
      <c r="S233" s="125"/>
      <c r="T233" s="126"/>
      <c r="U233" s="107">
        <v>3490.0</v>
      </c>
      <c r="V233" s="285">
        <v>0.0</v>
      </c>
      <c r="W233" s="108" t="str">
        <f t="shared" si="23"/>
        <v>#DIV/0!</v>
      </c>
      <c r="X233" s="109">
        <f t="shared" si="24"/>
        <v>0</v>
      </c>
      <c r="Y233" s="110">
        <f t="shared" si="25"/>
        <v>17450</v>
      </c>
      <c r="AB233" s="95"/>
      <c r="AC233" s="95"/>
      <c r="AD233" s="95"/>
    </row>
    <row r="234" ht="26.25" customHeight="1" outlineLevel="1">
      <c r="A234" s="60"/>
      <c r="B234" s="60"/>
      <c r="C234" s="290" t="s">
        <v>96</v>
      </c>
      <c r="D234" s="80"/>
      <c r="E234" s="230"/>
      <c r="F234" s="97" t="s">
        <v>70</v>
      </c>
      <c r="G234" s="83">
        <f t="shared" si="22"/>
        <v>0</v>
      </c>
      <c r="H234" s="120">
        <f>SUMIFS('Выгрузка из 1С - от 11.12.2025'!C:C, 'Выгрузка из 1С - от 11.12.2025'!A:A,C234,
'Выгрузка из 1С - от 11.12.2025'!B:B,F234)</f>
        <v>0</v>
      </c>
      <c r="I234" s="121">
        <v>0.0</v>
      </c>
      <c r="J234" s="122">
        <v>0.0</v>
      </c>
      <c r="K234" s="122">
        <v>0.0</v>
      </c>
      <c r="L234" s="122">
        <v>0.0</v>
      </c>
      <c r="M234" s="122">
        <v>0.0</v>
      </c>
      <c r="N234" s="122">
        <v>0.0</v>
      </c>
      <c r="O234" s="123">
        <v>0.0</v>
      </c>
      <c r="P234" s="124"/>
      <c r="Q234" s="122"/>
      <c r="R234" s="122"/>
      <c r="S234" s="125"/>
      <c r="T234" s="126"/>
      <c r="U234" s="107">
        <v>3490.0</v>
      </c>
      <c r="V234" s="285">
        <v>0.0</v>
      </c>
      <c r="W234" s="108" t="str">
        <f t="shared" si="23"/>
        <v>#DIV/0!</v>
      </c>
      <c r="X234" s="109">
        <f t="shared" si="24"/>
        <v>0</v>
      </c>
      <c r="Y234" s="110">
        <f t="shared" si="25"/>
        <v>0</v>
      </c>
      <c r="AB234" s="95"/>
      <c r="AC234" s="95"/>
      <c r="AD234" s="95"/>
    </row>
    <row r="235" ht="26.25" customHeight="1" outlineLevel="1">
      <c r="A235" s="60"/>
      <c r="B235" s="60"/>
      <c r="C235" s="290" t="s">
        <v>96</v>
      </c>
      <c r="D235" s="98"/>
      <c r="E235" s="230"/>
      <c r="F235" s="97" t="s">
        <v>88</v>
      </c>
      <c r="G235" s="100">
        <f t="shared" si="22"/>
        <v>0</v>
      </c>
      <c r="H235" s="134">
        <f>SUMIFS('Выгрузка из 1С - от 11.12.2025'!C:C, 'Выгрузка из 1С - от 11.12.2025'!A:A,C235,
'Выгрузка из 1С - от 11.12.2025'!B:B,F235)</f>
        <v>0</v>
      </c>
      <c r="I235" s="135">
        <v>0.0</v>
      </c>
      <c r="J235" s="136">
        <v>0.0</v>
      </c>
      <c r="K235" s="136">
        <v>0.0</v>
      </c>
      <c r="L235" s="136">
        <v>0.0</v>
      </c>
      <c r="M235" s="136">
        <v>0.0</v>
      </c>
      <c r="N235" s="136">
        <v>0.0</v>
      </c>
      <c r="O235" s="137">
        <v>0.0</v>
      </c>
      <c r="P235" s="124"/>
      <c r="Q235" s="122"/>
      <c r="R235" s="122"/>
      <c r="S235" s="125"/>
      <c r="T235" s="126"/>
      <c r="U235" s="107">
        <v>3490.0</v>
      </c>
      <c r="V235" s="285">
        <v>0.0</v>
      </c>
      <c r="W235" s="108" t="str">
        <f t="shared" si="23"/>
        <v>#DIV/0!</v>
      </c>
      <c r="X235" s="109">
        <f t="shared" si="24"/>
        <v>0</v>
      </c>
      <c r="Y235" s="110">
        <f t="shared" si="25"/>
        <v>0</v>
      </c>
      <c r="AB235" s="95"/>
      <c r="AC235" s="95"/>
      <c r="AD235" s="95"/>
    </row>
    <row r="236" ht="33.75" customHeight="1" outlineLevel="1">
      <c r="A236" s="60"/>
      <c r="B236" s="60"/>
      <c r="C236" s="291" t="s">
        <v>97</v>
      </c>
      <c r="D236" s="62"/>
      <c r="E236" s="249"/>
      <c r="F236" s="64" t="s">
        <v>34</v>
      </c>
      <c r="G236" s="65">
        <f t="shared" si="22"/>
        <v>5</v>
      </c>
      <c r="H236" s="272">
        <f>SUMIFS('Выгрузка из 1С - от 11.12.2025'!C:C, 'Выгрузка из 1С - от 11.12.2025'!A:A,C236,
'Выгрузка из 1С - от 11.12.2025'!B:B,F236)</f>
        <v>2</v>
      </c>
      <c r="I236" s="273">
        <v>2.0</v>
      </c>
      <c r="J236" s="274">
        <v>3.0</v>
      </c>
      <c r="K236" s="274">
        <v>0.0</v>
      </c>
      <c r="L236" s="274">
        <v>0.0</v>
      </c>
      <c r="M236" s="274">
        <v>0.0</v>
      </c>
      <c r="N236" s="274">
        <v>0.0</v>
      </c>
      <c r="O236" s="275">
        <v>0.0</v>
      </c>
      <c r="P236" s="162"/>
      <c r="Q236" s="68"/>
      <c r="R236" s="292"/>
      <c r="S236" s="293"/>
      <c r="T236" s="255"/>
      <c r="U236" s="107">
        <v>3490.0</v>
      </c>
      <c r="V236" s="285">
        <v>0.0</v>
      </c>
      <c r="W236" s="108" t="str">
        <f t="shared" si="23"/>
        <v>#DIV/0!</v>
      </c>
      <c r="X236" s="109">
        <f t="shared" si="24"/>
        <v>0</v>
      </c>
      <c r="Y236" s="110">
        <f t="shared" si="25"/>
        <v>17450</v>
      </c>
      <c r="Z236" s="260"/>
      <c r="AA236" s="260"/>
      <c r="AB236" s="216"/>
      <c r="AC236" s="216"/>
      <c r="AD236" s="216"/>
      <c r="AE236" s="260"/>
      <c r="AF236" s="260"/>
      <c r="AG236" s="261"/>
    </row>
    <row r="237" ht="33.75" customHeight="1" outlineLevel="1">
      <c r="A237" s="60"/>
      <c r="B237" s="60"/>
      <c r="C237" s="291" t="s">
        <v>97</v>
      </c>
      <c r="D237" s="80"/>
      <c r="E237" s="230"/>
      <c r="F237" s="82" t="s">
        <v>35</v>
      </c>
      <c r="G237" s="83">
        <f t="shared" si="22"/>
        <v>14</v>
      </c>
      <c r="H237" s="120">
        <f>SUMIFS('Выгрузка из 1С - от 11.12.2025'!C:C, 'Выгрузка из 1С - от 11.12.2025'!A:A,C237,
'Выгрузка из 1С - от 11.12.2025'!B:B,F237)</f>
        <v>12</v>
      </c>
      <c r="I237" s="121">
        <v>11.0</v>
      </c>
      <c r="J237" s="122">
        <v>3.0</v>
      </c>
      <c r="K237" s="122">
        <v>0.0</v>
      </c>
      <c r="L237" s="122">
        <v>0.0</v>
      </c>
      <c r="M237" s="122">
        <v>0.0</v>
      </c>
      <c r="N237" s="122">
        <v>0.0</v>
      </c>
      <c r="O237" s="123">
        <v>0.0</v>
      </c>
      <c r="P237" s="173"/>
      <c r="Q237" s="86"/>
      <c r="R237" s="221"/>
      <c r="S237" s="284"/>
      <c r="T237" s="126"/>
      <c r="U237" s="107">
        <v>3490.0</v>
      </c>
      <c r="V237" s="285">
        <v>0.0</v>
      </c>
      <c r="W237" s="108" t="str">
        <f t="shared" si="23"/>
        <v>#DIV/0!</v>
      </c>
      <c r="X237" s="109">
        <f t="shared" si="24"/>
        <v>0</v>
      </c>
      <c r="Y237" s="110">
        <f t="shared" si="25"/>
        <v>48860</v>
      </c>
      <c r="AB237" s="95"/>
      <c r="AC237" s="95"/>
      <c r="AD237" s="95"/>
      <c r="AG237" s="265"/>
    </row>
    <row r="238" ht="33.75" customHeight="1" outlineLevel="1">
      <c r="A238" s="60"/>
      <c r="B238" s="60"/>
      <c r="C238" s="291" t="s">
        <v>97</v>
      </c>
      <c r="D238" s="80"/>
      <c r="E238" s="230"/>
      <c r="F238" s="96" t="s">
        <v>36</v>
      </c>
      <c r="G238" s="83">
        <f t="shared" si="22"/>
        <v>13</v>
      </c>
      <c r="H238" s="120">
        <f>SUMIFS('Выгрузка из 1С - от 11.12.2025'!C:C, 'Выгрузка из 1С - от 11.12.2025'!A:A,C238,
'Выгрузка из 1С - от 11.12.2025'!B:B,F238)</f>
        <v>2</v>
      </c>
      <c r="I238" s="121">
        <v>9.0</v>
      </c>
      <c r="J238" s="122">
        <v>4.0</v>
      </c>
      <c r="K238" s="122">
        <v>0.0</v>
      </c>
      <c r="L238" s="122">
        <v>0.0</v>
      </c>
      <c r="M238" s="122">
        <v>0.0</v>
      </c>
      <c r="N238" s="122">
        <v>0.0</v>
      </c>
      <c r="O238" s="123">
        <v>0.0</v>
      </c>
      <c r="P238" s="173"/>
      <c r="Q238" s="86"/>
      <c r="R238" s="221"/>
      <c r="S238" s="284"/>
      <c r="T238" s="126"/>
      <c r="U238" s="107">
        <v>3490.0</v>
      </c>
      <c r="V238" s="285">
        <v>0.0</v>
      </c>
      <c r="W238" s="108" t="str">
        <f t="shared" si="23"/>
        <v>#DIV/0!</v>
      </c>
      <c r="X238" s="109">
        <f t="shared" si="24"/>
        <v>0</v>
      </c>
      <c r="Y238" s="110">
        <f t="shared" si="25"/>
        <v>45370</v>
      </c>
      <c r="AB238" s="95"/>
      <c r="AC238" s="95"/>
      <c r="AD238" s="95"/>
      <c r="AG238" s="265"/>
    </row>
    <row r="239" ht="33.75" customHeight="1" outlineLevel="1">
      <c r="A239" s="60"/>
      <c r="B239" s="60"/>
      <c r="C239" s="291" t="s">
        <v>97</v>
      </c>
      <c r="D239" s="80"/>
      <c r="E239" s="230"/>
      <c r="F239" s="82" t="s">
        <v>37</v>
      </c>
      <c r="G239" s="83">
        <f t="shared" si="22"/>
        <v>12</v>
      </c>
      <c r="H239" s="120">
        <f>SUMIFS('Выгрузка из 1С - от 11.12.2025'!C:C, 'Выгрузка из 1С - от 11.12.2025'!A:A,C239,
'Выгрузка из 1С - от 11.12.2025'!B:B,F239)</f>
        <v>8</v>
      </c>
      <c r="I239" s="121">
        <v>9.0</v>
      </c>
      <c r="J239" s="122">
        <v>3.0</v>
      </c>
      <c r="K239" s="122">
        <v>0.0</v>
      </c>
      <c r="L239" s="122">
        <v>0.0</v>
      </c>
      <c r="M239" s="122">
        <v>0.0</v>
      </c>
      <c r="N239" s="122">
        <v>0.0</v>
      </c>
      <c r="O239" s="123">
        <v>0.0</v>
      </c>
      <c r="P239" s="173"/>
      <c r="Q239" s="86"/>
      <c r="R239" s="221"/>
      <c r="S239" s="284"/>
      <c r="T239" s="126"/>
      <c r="U239" s="107">
        <v>3490.0</v>
      </c>
      <c r="V239" s="285">
        <v>0.0</v>
      </c>
      <c r="W239" s="108" t="str">
        <f t="shared" si="23"/>
        <v>#DIV/0!</v>
      </c>
      <c r="X239" s="109">
        <f t="shared" si="24"/>
        <v>0</v>
      </c>
      <c r="Y239" s="110">
        <f t="shared" si="25"/>
        <v>41880</v>
      </c>
      <c r="AB239" s="95"/>
      <c r="AC239" s="95"/>
      <c r="AD239" s="95"/>
      <c r="AG239" s="265"/>
    </row>
    <row r="240" ht="33.75" customHeight="1" outlineLevel="1">
      <c r="A240" s="60"/>
      <c r="B240" s="60"/>
      <c r="C240" s="291" t="s">
        <v>97</v>
      </c>
      <c r="D240" s="80"/>
      <c r="E240" s="230"/>
      <c r="F240" s="97" t="s">
        <v>38</v>
      </c>
      <c r="G240" s="83">
        <f t="shared" si="22"/>
        <v>5</v>
      </c>
      <c r="H240" s="120">
        <f>SUMIFS('Выгрузка из 1С - от 11.12.2025'!C:C, 'Выгрузка из 1С - от 11.12.2025'!A:A,C240,
'Выгрузка из 1С - от 11.12.2025'!B:B,F240)</f>
        <v>4</v>
      </c>
      <c r="I240" s="121">
        <v>3.0</v>
      </c>
      <c r="J240" s="122">
        <v>2.0</v>
      </c>
      <c r="K240" s="122">
        <v>0.0</v>
      </c>
      <c r="L240" s="122">
        <v>0.0</v>
      </c>
      <c r="M240" s="122">
        <v>0.0</v>
      </c>
      <c r="N240" s="122">
        <v>0.0</v>
      </c>
      <c r="O240" s="123">
        <v>0.0</v>
      </c>
      <c r="P240" s="173"/>
      <c r="Q240" s="86"/>
      <c r="R240" s="221"/>
      <c r="S240" s="284"/>
      <c r="T240" s="126"/>
      <c r="U240" s="107">
        <v>3490.0</v>
      </c>
      <c r="V240" s="285">
        <v>0.0</v>
      </c>
      <c r="W240" s="108" t="str">
        <f t="shared" si="23"/>
        <v>#DIV/0!</v>
      </c>
      <c r="X240" s="109">
        <f t="shared" si="24"/>
        <v>0</v>
      </c>
      <c r="Y240" s="110">
        <f t="shared" si="25"/>
        <v>17450</v>
      </c>
      <c r="AB240" s="95"/>
      <c r="AC240" s="95"/>
      <c r="AD240" s="95"/>
      <c r="AG240" s="265"/>
    </row>
    <row r="241" ht="33.75" customHeight="1" outlineLevel="1">
      <c r="A241" s="60"/>
      <c r="B241" s="60"/>
      <c r="C241" s="289" t="s">
        <v>97</v>
      </c>
      <c r="D241" s="98"/>
      <c r="E241" s="99"/>
      <c r="F241" s="97" t="s">
        <v>39</v>
      </c>
      <c r="G241" s="100">
        <f t="shared" si="22"/>
        <v>1</v>
      </c>
      <c r="H241" s="134">
        <f>SUMIFS('Выгрузка из 1С - от 11.12.2025'!C:C, 'Выгрузка из 1С - от 11.12.2025'!A:A,C241,
'Выгрузка из 1С - от 11.12.2025'!B:B,F241)</f>
        <v>0</v>
      </c>
      <c r="I241" s="135">
        <v>0.0</v>
      </c>
      <c r="J241" s="136">
        <v>1.0</v>
      </c>
      <c r="K241" s="136">
        <v>0.0</v>
      </c>
      <c r="L241" s="136">
        <v>0.0</v>
      </c>
      <c r="M241" s="136">
        <v>0.0</v>
      </c>
      <c r="N241" s="136">
        <v>0.0</v>
      </c>
      <c r="O241" s="137">
        <v>0.0</v>
      </c>
      <c r="P241" s="104"/>
      <c r="Q241" s="102"/>
      <c r="R241" s="102"/>
      <c r="S241" s="105"/>
      <c r="T241" s="106"/>
      <c r="U241" s="107">
        <v>3490.0</v>
      </c>
      <c r="V241" s="285">
        <v>0.0</v>
      </c>
      <c r="W241" s="108" t="str">
        <f t="shared" si="23"/>
        <v>#DIV/0!</v>
      </c>
      <c r="X241" s="109">
        <f t="shared" si="24"/>
        <v>0</v>
      </c>
      <c r="Y241" s="110">
        <f t="shared" si="25"/>
        <v>3490</v>
      </c>
      <c r="Z241" s="269"/>
      <c r="AA241" s="269"/>
      <c r="AB241" s="217"/>
      <c r="AC241" s="217"/>
      <c r="AD241" s="217"/>
      <c r="AE241" s="269"/>
      <c r="AF241" s="269"/>
      <c r="AG241" s="270"/>
    </row>
    <row r="242" ht="33.75" customHeight="1" outlineLevel="1">
      <c r="A242" s="78"/>
      <c r="B242" s="78"/>
      <c r="C242" s="294" t="s">
        <v>98</v>
      </c>
      <c r="D242" s="295"/>
      <c r="E242" s="63" t="s">
        <v>99</v>
      </c>
      <c r="F242" s="64" t="s">
        <v>34</v>
      </c>
      <c r="G242" s="65">
        <f t="shared" si="22"/>
        <v>16</v>
      </c>
      <c r="H242" s="66">
        <f>SUMIFS('Выгрузка из 1С - от 11.12.2025'!C:C, 'Выгрузка из 1С - от 11.12.2025'!A:A,C242,
'Выгрузка из 1С - от 11.12.2025'!B:B,F242)</f>
        <v>12</v>
      </c>
      <c r="I242" s="67">
        <v>11.0</v>
      </c>
      <c r="J242" s="68">
        <v>3.0</v>
      </c>
      <c r="K242" s="68">
        <v>0.0</v>
      </c>
      <c r="L242" s="68">
        <v>0.0</v>
      </c>
      <c r="M242" s="68">
        <v>0.0</v>
      </c>
      <c r="N242" s="68">
        <v>0.0</v>
      </c>
      <c r="O242" s="69">
        <v>2.0</v>
      </c>
      <c r="P242" s="70"/>
      <c r="Q242" s="68"/>
      <c r="R242" s="68"/>
      <c r="S242" s="71"/>
      <c r="T242" s="72">
        <v>0.0</v>
      </c>
      <c r="U242" s="74">
        <v>3190.0</v>
      </c>
      <c r="V242" s="74">
        <v>980.0</v>
      </c>
      <c r="W242" s="75">
        <f t="shared" si="23"/>
        <v>3.255102041</v>
      </c>
      <c r="X242" s="76">
        <f t="shared" si="24"/>
        <v>15680</v>
      </c>
      <c r="Y242" s="77">
        <f t="shared" si="25"/>
        <v>51040</v>
      </c>
      <c r="AB242" s="95"/>
      <c r="AC242" s="95"/>
      <c r="AD242" s="95"/>
    </row>
    <row r="243" ht="33.75" customHeight="1" outlineLevel="1">
      <c r="A243" s="78"/>
      <c r="B243" s="78"/>
      <c r="C243" s="294" t="s">
        <v>98</v>
      </c>
      <c r="D243" s="296"/>
      <c r="E243" s="81" t="s">
        <v>99</v>
      </c>
      <c r="F243" s="82" t="s">
        <v>35</v>
      </c>
      <c r="G243" s="83">
        <f t="shared" si="22"/>
        <v>5</v>
      </c>
      <c r="H243" s="84">
        <f>SUMIFS('Выгрузка из 1С - от 11.12.2025'!C:C, 'Выгрузка из 1С - от 11.12.2025'!A:A,C243,
'Выгрузка из 1С - от 11.12.2025'!B:B,F243)</f>
        <v>0</v>
      </c>
      <c r="I243" s="85">
        <v>2.0</v>
      </c>
      <c r="J243" s="86">
        <v>2.0</v>
      </c>
      <c r="K243" s="129">
        <v>0.0</v>
      </c>
      <c r="L243" s="86">
        <v>0.0</v>
      </c>
      <c r="M243" s="86">
        <v>0.0</v>
      </c>
      <c r="N243" s="86">
        <v>0.0</v>
      </c>
      <c r="O243" s="87">
        <v>1.0</v>
      </c>
      <c r="P243" s="88"/>
      <c r="Q243" s="86"/>
      <c r="R243" s="86"/>
      <c r="S243" s="89"/>
      <c r="T243" s="90">
        <v>0.0</v>
      </c>
      <c r="U243" s="91">
        <v>3190.0</v>
      </c>
      <c r="V243" s="91">
        <v>980.0</v>
      </c>
      <c r="W243" s="92">
        <f t="shared" si="23"/>
        <v>3.255102041</v>
      </c>
      <c r="X243" s="93">
        <f t="shared" si="24"/>
        <v>4900</v>
      </c>
      <c r="Y243" s="94">
        <f t="shared" si="25"/>
        <v>15950</v>
      </c>
      <c r="AB243" s="95"/>
      <c r="AC243" s="95"/>
      <c r="AD243" s="95"/>
    </row>
    <row r="244" ht="33.75" customHeight="1" outlineLevel="1">
      <c r="A244" s="78"/>
      <c r="B244" s="78"/>
      <c r="C244" s="294" t="s">
        <v>98</v>
      </c>
      <c r="D244" s="296"/>
      <c r="E244" s="81" t="s">
        <v>99</v>
      </c>
      <c r="F244" s="96" t="s">
        <v>36</v>
      </c>
      <c r="G244" s="83">
        <f t="shared" si="22"/>
        <v>8</v>
      </c>
      <c r="H244" s="84">
        <f>SUMIFS('Выгрузка из 1С - от 11.12.2025'!C:C, 'Выгрузка из 1С - от 11.12.2025'!A:A,C244,
'Выгрузка из 1С - от 11.12.2025'!B:B,F244)</f>
        <v>1</v>
      </c>
      <c r="I244" s="85">
        <v>3.0</v>
      </c>
      <c r="J244" s="86">
        <v>3.0</v>
      </c>
      <c r="K244" s="114">
        <v>0.0</v>
      </c>
      <c r="L244" s="86">
        <v>0.0</v>
      </c>
      <c r="M244" s="86">
        <v>0.0</v>
      </c>
      <c r="N244" s="86">
        <v>0.0</v>
      </c>
      <c r="O244" s="87">
        <v>2.0</v>
      </c>
      <c r="P244" s="88"/>
      <c r="Q244" s="86"/>
      <c r="R244" s="86"/>
      <c r="S244" s="89"/>
      <c r="T244" s="90">
        <v>0.0</v>
      </c>
      <c r="U244" s="91">
        <v>3190.0</v>
      </c>
      <c r="V244" s="91">
        <v>980.0</v>
      </c>
      <c r="W244" s="92">
        <f t="shared" si="23"/>
        <v>3.255102041</v>
      </c>
      <c r="X244" s="93">
        <f t="shared" si="24"/>
        <v>7840</v>
      </c>
      <c r="Y244" s="94">
        <f t="shared" si="25"/>
        <v>25520</v>
      </c>
      <c r="AB244" s="95"/>
      <c r="AC244" s="95"/>
      <c r="AD244" s="95"/>
    </row>
    <row r="245" ht="33.75" customHeight="1" outlineLevel="1">
      <c r="A245" s="78"/>
      <c r="B245" s="78"/>
      <c r="C245" s="294" t="s">
        <v>98</v>
      </c>
      <c r="D245" s="296"/>
      <c r="E245" s="81" t="s">
        <v>99</v>
      </c>
      <c r="F245" s="82" t="s">
        <v>37</v>
      </c>
      <c r="G245" s="83">
        <f t="shared" si="22"/>
        <v>10</v>
      </c>
      <c r="H245" s="84">
        <f>SUMIFS('Выгрузка из 1С - от 11.12.2025'!C:C, 'Выгрузка из 1С - от 11.12.2025'!A:A,C245,
'Выгрузка из 1С - от 11.12.2025'!B:B,F245)</f>
        <v>3</v>
      </c>
      <c r="I245" s="85">
        <v>4.0</v>
      </c>
      <c r="J245" s="86">
        <v>4.0</v>
      </c>
      <c r="K245" s="114">
        <v>0.0</v>
      </c>
      <c r="L245" s="86">
        <v>0.0</v>
      </c>
      <c r="M245" s="86">
        <v>0.0</v>
      </c>
      <c r="N245" s="86">
        <v>0.0</v>
      </c>
      <c r="O245" s="87">
        <v>2.0</v>
      </c>
      <c r="P245" s="88"/>
      <c r="Q245" s="86"/>
      <c r="R245" s="86"/>
      <c r="S245" s="89"/>
      <c r="T245" s="90">
        <v>0.0</v>
      </c>
      <c r="U245" s="91">
        <v>3190.0</v>
      </c>
      <c r="V245" s="91">
        <v>980.0</v>
      </c>
      <c r="W245" s="92">
        <f t="shared" si="23"/>
        <v>3.255102041</v>
      </c>
      <c r="X245" s="93">
        <f t="shared" si="24"/>
        <v>9800</v>
      </c>
      <c r="Y245" s="94">
        <f t="shared" si="25"/>
        <v>31900</v>
      </c>
      <c r="AB245" s="95"/>
      <c r="AC245" s="95"/>
      <c r="AD245" s="95"/>
    </row>
    <row r="246" ht="33.75" customHeight="1" outlineLevel="1">
      <c r="A246" s="78"/>
      <c r="B246" s="78"/>
      <c r="C246" s="294" t="s">
        <v>98</v>
      </c>
      <c r="D246" s="296"/>
      <c r="E246" s="81" t="s">
        <v>99</v>
      </c>
      <c r="F246" s="97" t="s">
        <v>38</v>
      </c>
      <c r="G246" s="83">
        <f t="shared" si="22"/>
        <v>4</v>
      </c>
      <c r="H246" s="84">
        <f>SUMIFS('Выгрузка из 1С - от 11.12.2025'!C:C, 'Выгрузка из 1С - от 11.12.2025'!A:A,C246,
'Выгрузка из 1С - от 11.12.2025'!B:B,F246)</f>
        <v>0</v>
      </c>
      <c r="I246" s="85">
        <v>0.0</v>
      </c>
      <c r="J246" s="86">
        <v>2.0</v>
      </c>
      <c r="K246" s="114">
        <v>0.0</v>
      </c>
      <c r="L246" s="86">
        <v>0.0</v>
      </c>
      <c r="M246" s="86">
        <v>0.0</v>
      </c>
      <c r="N246" s="86">
        <v>0.0</v>
      </c>
      <c r="O246" s="87">
        <v>2.0</v>
      </c>
      <c r="P246" s="88"/>
      <c r="Q246" s="86"/>
      <c r="R246" s="86"/>
      <c r="S246" s="89"/>
      <c r="T246" s="90">
        <v>0.0</v>
      </c>
      <c r="U246" s="91">
        <v>3190.0</v>
      </c>
      <c r="V246" s="91">
        <v>980.0</v>
      </c>
      <c r="W246" s="92">
        <f t="shared" si="23"/>
        <v>3.255102041</v>
      </c>
      <c r="X246" s="93">
        <f t="shared" si="24"/>
        <v>3920</v>
      </c>
      <c r="Y246" s="94">
        <f t="shared" si="25"/>
        <v>12760</v>
      </c>
      <c r="AB246" s="95"/>
      <c r="AC246" s="95"/>
      <c r="AD246" s="95"/>
    </row>
    <row r="247" ht="33.75" customHeight="1" outlineLevel="1">
      <c r="A247" s="78"/>
      <c r="B247" s="78"/>
      <c r="C247" s="297" t="s">
        <v>98</v>
      </c>
      <c r="D247" s="298"/>
      <c r="E247" s="99" t="s">
        <v>99</v>
      </c>
      <c r="F247" s="97" t="s">
        <v>39</v>
      </c>
      <c r="G247" s="100">
        <f t="shared" si="22"/>
        <v>2</v>
      </c>
      <c r="H247" s="184">
        <f>SUMIFS('Выгрузка из 1С - от 11.12.2025'!C:C, 'Выгрузка из 1С - от 11.12.2025'!A:A,C247,
'Выгрузка из 1С - от 11.12.2025'!B:B,F247)</f>
        <v>0</v>
      </c>
      <c r="I247" s="101">
        <v>1.0</v>
      </c>
      <c r="J247" s="102">
        <v>0.0</v>
      </c>
      <c r="K247" s="114">
        <v>0.0</v>
      </c>
      <c r="L247" s="102">
        <v>0.0</v>
      </c>
      <c r="M247" s="102">
        <v>0.0</v>
      </c>
      <c r="N247" s="102">
        <v>0.0</v>
      </c>
      <c r="O247" s="103">
        <v>1.0</v>
      </c>
      <c r="P247" s="104"/>
      <c r="Q247" s="102"/>
      <c r="R247" s="102"/>
      <c r="S247" s="105"/>
      <c r="T247" s="106">
        <v>0.0</v>
      </c>
      <c r="U247" s="107">
        <v>3190.0</v>
      </c>
      <c r="V247" s="107">
        <v>980.0</v>
      </c>
      <c r="W247" s="108">
        <f t="shared" si="23"/>
        <v>3.255102041</v>
      </c>
      <c r="X247" s="109">
        <f t="shared" si="24"/>
        <v>1960</v>
      </c>
      <c r="Y247" s="110">
        <f t="shared" si="25"/>
        <v>6380</v>
      </c>
      <c r="AB247" s="95"/>
      <c r="AC247" s="95"/>
      <c r="AD247" s="95"/>
    </row>
    <row r="248" ht="33.75" customHeight="1" outlineLevel="1">
      <c r="A248" s="78"/>
      <c r="B248" s="78"/>
      <c r="C248" s="111" t="s">
        <v>100</v>
      </c>
      <c r="D248" s="62"/>
      <c r="E248" s="63" t="s">
        <v>101</v>
      </c>
      <c r="F248" s="64" t="s">
        <v>34</v>
      </c>
      <c r="G248" s="65">
        <f t="shared" ref="G248:G253" si="26">SUM(I248:R248)</f>
        <v>16</v>
      </c>
      <c r="H248" s="112">
        <f>SUMIFS('Выгрузка из 1С - от 11.12.2025'!C:C, 'Выгрузка из 1С - от 11.12.2025'!A:A,C248,
'Выгрузка из 1С - от 11.12.2025'!B:B,F248)</f>
        <v>5</v>
      </c>
      <c r="I248" s="113">
        <v>10.0</v>
      </c>
      <c r="J248" s="114">
        <v>3.0</v>
      </c>
      <c r="K248" s="136">
        <v>0.0</v>
      </c>
      <c r="L248" s="114">
        <v>0.0</v>
      </c>
      <c r="M248" s="114">
        <v>0.0</v>
      </c>
      <c r="N248" s="114">
        <v>0.0</v>
      </c>
      <c r="O248" s="115">
        <v>2.0</v>
      </c>
      <c r="P248" s="116">
        <v>1.0</v>
      </c>
      <c r="Q248" s="117"/>
      <c r="R248" s="117"/>
      <c r="S248" s="118"/>
      <c r="T248" s="90">
        <v>0.0</v>
      </c>
      <c r="U248" s="74">
        <v>3190.0</v>
      </c>
      <c r="V248" s="74">
        <v>980.0</v>
      </c>
      <c r="W248" s="75">
        <f t="shared" si="23"/>
        <v>3.255102041</v>
      </c>
      <c r="X248" s="76">
        <f t="shared" si="24"/>
        <v>15680</v>
      </c>
      <c r="Y248" s="77">
        <f t="shared" si="25"/>
        <v>51040</v>
      </c>
      <c r="AB248" s="95"/>
      <c r="AC248" s="95"/>
      <c r="AD248" s="95"/>
    </row>
    <row r="249" ht="33.75" customHeight="1" outlineLevel="1">
      <c r="A249" s="78"/>
      <c r="B249" s="78"/>
      <c r="C249" s="119" t="s">
        <v>100</v>
      </c>
      <c r="D249" s="80"/>
      <c r="E249" s="81" t="s">
        <v>101</v>
      </c>
      <c r="F249" s="82" t="s">
        <v>35</v>
      </c>
      <c r="G249" s="83">
        <f t="shared" si="26"/>
        <v>16</v>
      </c>
      <c r="H249" s="112">
        <f>SUMIFS('Выгрузка из 1С - от 11.12.2025'!C:C, 'Выгрузка из 1С - от 11.12.2025'!A:A,C249,
'Выгрузка из 1С - от 11.12.2025'!B:B,F249)</f>
        <v>6</v>
      </c>
      <c r="I249" s="113">
        <v>11.0</v>
      </c>
      <c r="J249" s="114">
        <v>3.0</v>
      </c>
      <c r="K249" s="129">
        <v>0.0</v>
      </c>
      <c r="L249" s="114">
        <v>0.0</v>
      </c>
      <c r="M249" s="114">
        <v>0.0</v>
      </c>
      <c r="N249" s="114">
        <v>0.0</v>
      </c>
      <c r="O249" s="115">
        <v>1.0</v>
      </c>
      <c r="P249" s="116">
        <v>1.0</v>
      </c>
      <c r="Q249" s="117"/>
      <c r="R249" s="117"/>
      <c r="S249" s="118"/>
      <c r="T249" s="90">
        <v>0.0</v>
      </c>
      <c r="U249" s="91">
        <v>3190.0</v>
      </c>
      <c r="V249" s="91">
        <v>980.0</v>
      </c>
      <c r="W249" s="92">
        <f t="shared" si="23"/>
        <v>3.255102041</v>
      </c>
      <c r="X249" s="93">
        <f t="shared" si="24"/>
        <v>15680</v>
      </c>
      <c r="Y249" s="94">
        <f t="shared" si="25"/>
        <v>51040</v>
      </c>
      <c r="AB249" s="95"/>
      <c r="AC249" s="95"/>
      <c r="AD249" s="95"/>
    </row>
    <row r="250" ht="33.75" customHeight="1" outlineLevel="1">
      <c r="A250" s="78"/>
      <c r="B250" s="78"/>
      <c r="C250" s="119" t="s">
        <v>100</v>
      </c>
      <c r="D250" s="80"/>
      <c r="E250" s="81" t="s">
        <v>101</v>
      </c>
      <c r="F250" s="96" t="s">
        <v>36</v>
      </c>
      <c r="G250" s="83">
        <f t="shared" si="26"/>
        <v>15</v>
      </c>
      <c r="H250" s="112">
        <f>SUMIFS('Выгрузка из 1С - от 11.12.2025'!C:C, 'Выгрузка из 1С - от 11.12.2025'!A:A,C250,
'Выгрузка из 1С - от 11.12.2025'!B:B,F250)</f>
        <v>1</v>
      </c>
      <c r="I250" s="113">
        <v>11.0</v>
      </c>
      <c r="J250" s="114">
        <v>3.0</v>
      </c>
      <c r="K250" s="114">
        <v>0.0</v>
      </c>
      <c r="L250" s="114">
        <v>0.0</v>
      </c>
      <c r="M250" s="114">
        <v>0.0</v>
      </c>
      <c r="N250" s="114">
        <v>0.0</v>
      </c>
      <c r="O250" s="115">
        <v>0.0</v>
      </c>
      <c r="P250" s="116">
        <v>1.0</v>
      </c>
      <c r="Q250" s="117"/>
      <c r="R250" s="117"/>
      <c r="S250" s="118"/>
      <c r="T250" s="90">
        <v>0.0</v>
      </c>
      <c r="U250" s="91">
        <v>3190.0</v>
      </c>
      <c r="V250" s="91">
        <v>980.0</v>
      </c>
      <c r="W250" s="92">
        <f t="shared" si="23"/>
        <v>3.255102041</v>
      </c>
      <c r="X250" s="93">
        <f t="shared" si="24"/>
        <v>14700</v>
      </c>
      <c r="Y250" s="94">
        <f t="shared" si="25"/>
        <v>47850</v>
      </c>
      <c r="AB250" s="95"/>
      <c r="AC250" s="95"/>
      <c r="AD250" s="95"/>
    </row>
    <row r="251" ht="33.75" customHeight="1" outlineLevel="1">
      <c r="A251" s="78"/>
      <c r="B251" s="78"/>
      <c r="C251" s="119" t="s">
        <v>100</v>
      </c>
      <c r="D251" s="80"/>
      <c r="E251" s="81" t="s">
        <v>101</v>
      </c>
      <c r="F251" s="82" t="s">
        <v>37</v>
      </c>
      <c r="G251" s="83">
        <f t="shared" si="26"/>
        <v>17</v>
      </c>
      <c r="H251" s="112">
        <f>SUMIFS('Выгрузка из 1С - от 11.12.2025'!C:C, 'Выгрузка из 1С - от 11.12.2025'!A:A,C251,
'Выгрузка из 1С - от 11.12.2025'!B:B,F251)</f>
        <v>4</v>
      </c>
      <c r="I251" s="113">
        <v>11.0</v>
      </c>
      <c r="J251" s="114">
        <v>3.0</v>
      </c>
      <c r="K251" s="114">
        <v>0.0</v>
      </c>
      <c r="L251" s="114">
        <v>0.0</v>
      </c>
      <c r="M251" s="114">
        <v>0.0</v>
      </c>
      <c r="N251" s="114">
        <v>0.0</v>
      </c>
      <c r="O251" s="115">
        <v>2.0</v>
      </c>
      <c r="P251" s="116">
        <v>1.0</v>
      </c>
      <c r="Q251" s="117"/>
      <c r="R251" s="117"/>
      <c r="S251" s="118"/>
      <c r="T251" s="90">
        <v>0.0</v>
      </c>
      <c r="U251" s="91">
        <v>3190.0</v>
      </c>
      <c r="V251" s="91">
        <v>980.0</v>
      </c>
      <c r="W251" s="92">
        <f t="shared" si="23"/>
        <v>3.255102041</v>
      </c>
      <c r="X251" s="93">
        <f t="shared" si="24"/>
        <v>16660</v>
      </c>
      <c r="Y251" s="94">
        <f t="shared" si="25"/>
        <v>54230</v>
      </c>
      <c r="AA251" s="95"/>
      <c r="AB251" s="95"/>
      <c r="AC251" s="95"/>
      <c r="AD251" s="95"/>
    </row>
    <row r="252" ht="33.75" customHeight="1" outlineLevel="1">
      <c r="A252" s="78"/>
      <c r="B252" s="78"/>
      <c r="C252" s="119" t="s">
        <v>100</v>
      </c>
      <c r="D252" s="80"/>
      <c r="E252" s="81" t="s">
        <v>101</v>
      </c>
      <c r="F252" s="97" t="s">
        <v>38</v>
      </c>
      <c r="G252" s="83">
        <f t="shared" si="26"/>
        <v>14</v>
      </c>
      <c r="H252" s="112">
        <f>SUMIFS('Выгрузка из 1С - от 11.12.2025'!C:C, 'Выгрузка из 1С - от 11.12.2025'!A:A,C252,
'Выгрузка из 1С - от 11.12.2025'!B:B,F252)</f>
        <v>3</v>
      </c>
      <c r="I252" s="113">
        <v>8.0</v>
      </c>
      <c r="J252" s="114">
        <v>3.0</v>
      </c>
      <c r="K252" s="114">
        <v>0.0</v>
      </c>
      <c r="L252" s="114">
        <v>0.0</v>
      </c>
      <c r="M252" s="114">
        <v>0.0</v>
      </c>
      <c r="N252" s="114">
        <v>0.0</v>
      </c>
      <c r="O252" s="115">
        <v>2.0</v>
      </c>
      <c r="P252" s="116">
        <v>1.0</v>
      </c>
      <c r="Q252" s="117"/>
      <c r="R252" s="117"/>
      <c r="S252" s="118"/>
      <c r="T252" s="90">
        <v>0.0</v>
      </c>
      <c r="U252" s="91">
        <v>3190.0</v>
      </c>
      <c r="V252" s="91">
        <v>980.0</v>
      </c>
      <c r="W252" s="92">
        <f t="shared" si="23"/>
        <v>3.255102041</v>
      </c>
      <c r="X252" s="93">
        <f t="shared" si="24"/>
        <v>13720</v>
      </c>
      <c r="Y252" s="94">
        <f t="shared" si="25"/>
        <v>44660</v>
      </c>
      <c r="AA252" s="95"/>
      <c r="AB252" s="95"/>
      <c r="AC252" s="95"/>
      <c r="AD252" s="95"/>
    </row>
    <row r="253" ht="33.75" customHeight="1" outlineLevel="1">
      <c r="A253" s="78"/>
      <c r="B253" s="78"/>
      <c r="C253" s="140" t="s">
        <v>100</v>
      </c>
      <c r="D253" s="98"/>
      <c r="E253" s="99" t="s">
        <v>101</v>
      </c>
      <c r="F253" s="97" t="s">
        <v>39</v>
      </c>
      <c r="G253" s="100">
        <f t="shared" si="26"/>
        <v>5</v>
      </c>
      <c r="H253" s="120">
        <f>SUMIFS('Выгрузка из 1С - от 11.12.2025'!C:C, 'Выгрузка из 1С - от 11.12.2025'!A:A,C253,
'Выгрузка из 1С - от 11.12.2025'!B:B,F253)</f>
        <v>2</v>
      </c>
      <c r="I253" s="209">
        <v>2.0</v>
      </c>
      <c r="J253" s="117">
        <v>1.0</v>
      </c>
      <c r="K253" s="114">
        <v>0.0</v>
      </c>
      <c r="L253" s="117">
        <v>0.0</v>
      </c>
      <c r="M253" s="117">
        <v>0.0</v>
      </c>
      <c r="N253" s="117">
        <v>0.0</v>
      </c>
      <c r="O253" s="210">
        <v>2.0</v>
      </c>
      <c r="P253" s="124"/>
      <c r="Q253" s="122"/>
      <c r="R253" s="122"/>
      <c r="S253" s="125"/>
      <c r="T253" s="126">
        <v>0.0</v>
      </c>
      <c r="U253" s="107">
        <v>3190.0</v>
      </c>
      <c r="V253" s="107">
        <v>980.0</v>
      </c>
      <c r="W253" s="108">
        <f t="shared" si="23"/>
        <v>3.255102041</v>
      </c>
      <c r="X253" s="109">
        <f t="shared" si="24"/>
        <v>4900</v>
      </c>
      <c r="Y253" s="110">
        <f t="shared" si="25"/>
        <v>15950</v>
      </c>
      <c r="AA253" s="95"/>
      <c r="AB253" s="95"/>
      <c r="AC253" s="95"/>
      <c r="AD253" s="95"/>
    </row>
    <row r="254" ht="33.75" customHeight="1" outlineLevel="1">
      <c r="A254" s="299" t="s">
        <v>102</v>
      </c>
      <c r="B254" s="300"/>
      <c r="C254" s="301" t="s">
        <v>103</v>
      </c>
      <c r="D254" s="302"/>
      <c r="E254" s="303"/>
      <c r="F254" s="64" t="s">
        <v>34</v>
      </c>
      <c r="G254" s="304">
        <f t="shared" ref="G254:G283" si="27">SUM(I254:O254)</f>
        <v>12</v>
      </c>
      <c r="H254" s="305">
        <f>SUMIFS('Выгрузка из 1С - от 11.12.2025'!C:C, 'Выгрузка из 1С - от 11.12.2025'!A:A,C254,
'Выгрузка из 1С - от 11.12.2025'!B:B,F254)</f>
        <v>9</v>
      </c>
      <c r="I254" s="306">
        <v>9.0</v>
      </c>
      <c r="J254" s="307">
        <v>3.0</v>
      </c>
      <c r="K254" s="136">
        <v>0.0</v>
      </c>
      <c r="L254" s="307">
        <v>0.0</v>
      </c>
      <c r="M254" s="307">
        <v>0.0</v>
      </c>
      <c r="N254" s="307">
        <v>0.0</v>
      </c>
      <c r="O254" s="308">
        <v>0.0</v>
      </c>
      <c r="P254" s="309">
        <v>1.0</v>
      </c>
      <c r="Q254" s="307"/>
      <c r="R254" s="307"/>
      <c r="S254" s="310"/>
      <c r="T254" s="311">
        <v>0.0</v>
      </c>
      <c r="U254" s="312">
        <v>4590.0</v>
      </c>
      <c r="V254" s="312">
        <v>1224.0</v>
      </c>
      <c r="W254" s="313">
        <v>3.75</v>
      </c>
      <c r="X254" s="314">
        <f t="shared" si="24"/>
        <v>14688</v>
      </c>
      <c r="Y254" s="315">
        <f t="shared" si="25"/>
        <v>55080</v>
      </c>
      <c r="AA254" s="95"/>
      <c r="AB254" s="95"/>
      <c r="AC254" s="95"/>
      <c r="AD254" s="95"/>
    </row>
    <row r="255" ht="33.75" customHeight="1" outlineLevel="1">
      <c r="A255" s="300"/>
      <c r="B255" s="300"/>
      <c r="C255" s="316" t="s">
        <v>103</v>
      </c>
      <c r="D255" s="80"/>
      <c r="E255" s="317"/>
      <c r="F255" s="82" t="s">
        <v>35</v>
      </c>
      <c r="G255" s="318">
        <f t="shared" si="27"/>
        <v>16</v>
      </c>
      <c r="H255" s="319">
        <f>SUMIFS('Выгрузка из 1С - от 11.12.2025'!C:C, 'Выгрузка из 1С - от 11.12.2025'!A:A,C255,
'Выгрузка из 1С - от 11.12.2025'!B:B,F255)</f>
        <v>15</v>
      </c>
      <c r="I255" s="320">
        <v>13.0</v>
      </c>
      <c r="J255" s="321">
        <v>3.0</v>
      </c>
      <c r="K255" s="321">
        <v>0.0</v>
      </c>
      <c r="L255" s="321">
        <v>0.0</v>
      </c>
      <c r="M255" s="321">
        <v>0.0</v>
      </c>
      <c r="N255" s="321">
        <v>0.0</v>
      </c>
      <c r="O255" s="322">
        <v>0.0</v>
      </c>
      <c r="P255" s="323">
        <v>1.0</v>
      </c>
      <c r="Q255" s="321"/>
      <c r="R255" s="321"/>
      <c r="S255" s="324"/>
      <c r="T255" s="325">
        <v>0.0</v>
      </c>
      <c r="U255" s="326">
        <v>4590.0</v>
      </c>
      <c r="V255" s="326">
        <v>1224.0</v>
      </c>
      <c r="W255" s="327">
        <v>3.75</v>
      </c>
      <c r="X255" s="328">
        <f t="shared" si="24"/>
        <v>19584</v>
      </c>
      <c r="Y255" s="329">
        <f t="shared" si="25"/>
        <v>73440</v>
      </c>
      <c r="AA255" s="95"/>
      <c r="AB255" s="95"/>
      <c r="AC255" s="95"/>
      <c r="AD255" s="95"/>
    </row>
    <row r="256" ht="33.75" customHeight="1" outlineLevel="1">
      <c r="A256" s="300"/>
      <c r="B256" s="300"/>
      <c r="C256" s="316" t="s">
        <v>103</v>
      </c>
      <c r="D256" s="80"/>
      <c r="E256" s="317"/>
      <c r="F256" s="96" t="s">
        <v>36</v>
      </c>
      <c r="G256" s="318">
        <f t="shared" si="27"/>
        <v>13</v>
      </c>
      <c r="H256" s="319">
        <f>SUMIFS('Выгрузка из 1С - от 11.12.2025'!C:C, 'Выгрузка из 1С - от 11.12.2025'!A:A,C256,
'Выгрузка из 1С - от 11.12.2025'!B:B,F256)</f>
        <v>8</v>
      </c>
      <c r="I256" s="320">
        <v>10.0</v>
      </c>
      <c r="J256" s="321">
        <v>3.0</v>
      </c>
      <c r="K256" s="321">
        <v>0.0</v>
      </c>
      <c r="L256" s="321">
        <v>0.0</v>
      </c>
      <c r="M256" s="321">
        <v>0.0</v>
      </c>
      <c r="N256" s="321">
        <v>0.0</v>
      </c>
      <c r="O256" s="322">
        <v>0.0</v>
      </c>
      <c r="P256" s="323">
        <v>1.0</v>
      </c>
      <c r="Q256" s="321"/>
      <c r="R256" s="321"/>
      <c r="S256" s="324"/>
      <c r="T256" s="325">
        <v>0.0</v>
      </c>
      <c r="U256" s="326">
        <v>4590.0</v>
      </c>
      <c r="V256" s="326">
        <v>1224.0</v>
      </c>
      <c r="W256" s="327">
        <v>3.75</v>
      </c>
      <c r="X256" s="328">
        <f t="shared" si="24"/>
        <v>15912</v>
      </c>
      <c r="Y256" s="329">
        <f t="shared" si="25"/>
        <v>59670</v>
      </c>
      <c r="AA256" s="95"/>
      <c r="AB256" s="95"/>
      <c r="AC256" s="95"/>
      <c r="AD256" s="95"/>
    </row>
    <row r="257" ht="33.75" customHeight="1" outlineLevel="1">
      <c r="A257" s="300"/>
      <c r="B257" s="300"/>
      <c r="C257" s="316" t="s">
        <v>103</v>
      </c>
      <c r="D257" s="80"/>
      <c r="E257" s="317"/>
      <c r="F257" s="82" t="s">
        <v>37</v>
      </c>
      <c r="G257" s="318">
        <f t="shared" si="27"/>
        <v>12</v>
      </c>
      <c r="H257" s="319">
        <f>SUMIFS('Выгрузка из 1С - от 11.12.2025'!C:C, 'Выгрузка из 1С - от 11.12.2025'!A:A,C257,
'Выгрузка из 1С - от 11.12.2025'!B:B,F257)</f>
        <v>7</v>
      </c>
      <c r="I257" s="320">
        <v>9.0</v>
      </c>
      <c r="J257" s="321">
        <v>3.0</v>
      </c>
      <c r="K257" s="321">
        <v>0.0</v>
      </c>
      <c r="L257" s="321">
        <v>0.0</v>
      </c>
      <c r="M257" s="321">
        <v>0.0</v>
      </c>
      <c r="N257" s="321">
        <v>0.0</v>
      </c>
      <c r="O257" s="322">
        <v>0.0</v>
      </c>
      <c r="P257" s="323">
        <v>1.0</v>
      </c>
      <c r="Q257" s="321"/>
      <c r="R257" s="321"/>
      <c r="S257" s="324"/>
      <c r="T257" s="325">
        <v>0.0</v>
      </c>
      <c r="U257" s="326">
        <v>4590.0</v>
      </c>
      <c r="V257" s="326">
        <v>1224.0</v>
      </c>
      <c r="W257" s="327">
        <v>3.75</v>
      </c>
      <c r="X257" s="328">
        <f t="shared" si="24"/>
        <v>14688</v>
      </c>
      <c r="Y257" s="329">
        <f t="shared" si="25"/>
        <v>55080</v>
      </c>
      <c r="AA257" s="95"/>
      <c r="AB257" s="95"/>
      <c r="AC257" s="95"/>
      <c r="AD257" s="95"/>
    </row>
    <row r="258" ht="33.75" customHeight="1" outlineLevel="1">
      <c r="A258" s="300"/>
      <c r="B258" s="300"/>
      <c r="C258" s="316" t="s">
        <v>103</v>
      </c>
      <c r="D258" s="80"/>
      <c r="E258" s="317"/>
      <c r="F258" s="97" t="s">
        <v>38</v>
      </c>
      <c r="G258" s="318">
        <f t="shared" si="27"/>
        <v>3</v>
      </c>
      <c r="H258" s="319">
        <f>SUMIFS('Выгрузка из 1С - от 11.12.2025'!C:C, 'Выгрузка из 1С - от 11.12.2025'!A:A,C258,
'Выгрузка из 1С - от 11.12.2025'!B:B,F258)</f>
        <v>0</v>
      </c>
      <c r="I258" s="320">
        <v>1.0</v>
      </c>
      <c r="J258" s="321">
        <v>2.0</v>
      </c>
      <c r="K258" s="321">
        <v>0.0</v>
      </c>
      <c r="L258" s="321">
        <v>0.0</v>
      </c>
      <c r="M258" s="321">
        <v>0.0</v>
      </c>
      <c r="N258" s="321">
        <v>0.0</v>
      </c>
      <c r="O258" s="322">
        <v>0.0</v>
      </c>
      <c r="P258" s="323">
        <v>0.0</v>
      </c>
      <c r="Q258" s="321"/>
      <c r="R258" s="321"/>
      <c r="S258" s="324"/>
      <c r="T258" s="325">
        <v>0.0</v>
      </c>
      <c r="U258" s="326">
        <v>4590.0</v>
      </c>
      <c r="V258" s="326">
        <v>1224.0</v>
      </c>
      <c r="W258" s="327">
        <v>3.75</v>
      </c>
      <c r="X258" s="328">
        <f t="shared" si="24"/>
        <v>3672</v>
      </c>
      <c r="Y258" s="329">
        <f t="shared" si="25"/>
        <v>13770</v>
      </c>
      <c r="AA258" s="95"/>
      <c r="AB258" s="95"/>
      <c r="AC258" s="95"/>
      <c r="AD258" s="95"/>
    </row>
    <row r="259" ht="33.75" customHeight="1" outlineLevel="1">
      <c r="A259" s="300"/>
      <c r="B259" s="300"/>
      <c r="C259" s="330" t="s">
        <v>103</v>
      </c>
      <c r="D259" s="98"/>
      <c r="E259" s="331"/>
      <c r="F259" s="97" t="s">
        <v>39</v>
      </c>
      <c r="G259" s="332">
        <f t="shared" si="27"/>
        <v>4</v>
      </c>
      <c r="H259" s="333">
        <f>SUMIFS('Выгрузка из 1С - от 11.12.2025'!C:C, 'Выгрузка из 1С - от 11.12.2025'!A:A,C259,
'Выгрузка из 1С - от 11.12.2025'!B:B,F259)</f>
        <v>2</v>
      </c>
      <c r="I259" s="334">
        <v>2.0</v>
      </c>
      <c r="J259" s="335">
        <v>2.0</v>
      </c>
      <c r="K259" s="335">
        <v>0.0</v>
      </c>
      <c r="L259" s="335">
        <v>0.0</v>
      </c>
      <c r="M259" s="335">
        <v>0.0</v>
      </c>
      <c r="N259" s="335">
        <v>0.0</v>
      </c>
      <c r="O259" s="336">
        <v>0.0</v>
      </c>
      <c r="P259" s="337">
        <v>1.0</v>
      </c>
      <c r="Q259" s="335"/>
      <c r="R259" s="335"/>
      <c r="S259" s="338"/>
      <c r="T259" s="339">
        <v>0.0</v>
      </c>
      <c r="U259" s="340">
        <v>4590.0</v>
      </c>
      <c r="V259" s="340">
        <v>1224.0</v>
      </c>
      <c r="W259" s="341">
        <v>3.75</v>
      </c>
      <c r="X259" s="342">
        <f t="shared" si="24"/>
        <v>4896</v>
      </c>
      <c r="Y259" s="343">
        <f t="shared" si="25"/>
        <v>18360</v>
      </c>
      <c r="AA259" s="95"/>
      <c r="AB259" s="95"/>
      <c r="AC259" s="95"/>
      <c r="AD259" s="95"/>
    </row>
    <row r="260" ht="33.75" customHeight="1" outlineLevel="1">
      <c r="A260" s="299" t="s">
        <v>102</v>
      </c>
      <c r="B260" s="300"/>
      <c r="C260" s="301" t="s">
        <v>104</v>
      </c>
      <c r="D260" s="302"/>
      <c r="E260" s="303"/>
      <c r="F260" s="64" t="s">
        <v>34</v>
      </c>
      <c r="G260" s="304">
        <f t="shared" si="27"/>
        <v>13</v>
      </c>
      <c r="H260" s="305">
        <f>SUMIFS('Выгрузка из 1С - от 11.12.2025'!C:C, 'Выгрузка из 1С - от 11.12.2025'!A:A,C260,
'Выгрузка из 1С - от 11.12.2025'!B:B,F260)</f>
        <v>7</v>
      </c>
      <c r="I260" s="306">
        <v>10.0</v>
      </c>
      <c r="J260" s="307">
        <v>3.0</v>
      </c>
      <c r="K260" s="307">
        <v>0.0</v>
      </c>
      <c r="L260" s="307">
        <v>0.0</v>
      </c>
      <c r="M260" s="307">
        <v>0.0</v>
      </c>
      <c r="N260" s="307">
        <v>0.0</v>
      </c>
      <c r="O260" s="308">
        <v>0.0</v>
      </c>
      <c r="P260" s="309">
        <v>1.0</v>
      </c>
      <c r="Q260" s="307"/>
      <c r="R260" s="307"/>
      <c r="S260" s="310"/>
      <c r="T260" s="311">
        <v>0.0</v>
      </c>
      <c r="U260" s="312">
        <v>4590.0</v>
      </c>
      <c r="V260" s="312">
        <v>1224.0</v>
      </c>
      <c r="W260" s="313">
        <v>3.75</v>
      </c>
      <c r="X260" s="314">
        <f t="shared" si="24"/>
        <v>15912</v>
      </c>
      <c r="Y260" s="315">
        <f t="shared" si="25"/>
        <v>59670</v>
      </c>
      <c r="AA260" s="95"/>
      <c r="AB260" s="95"/>
      <c r="AC260" s="95"/>
      <c r="AD260" s="95"/>
    </row>
    <row r="261" ht="33.75" customHeight="1" outlineLevel="1">
      <c r="A261" s="300"/>
      <c r="B261" s="300"/>
      <c r="C261" s="316" t="s">
        <v>104</v>
      </c>
      <c r="D261" s="80"/>
      <c r="E261" s="317"/>
      <c r="F261" s="82" t="s">
        <v>35</v>
      </c>
      <c r="G261" s="318">
        <f t="shared" si="27"/>
        <v>16</v>
      </c>
      <c r="H261" s="319">
        <f>SUMIFS('Выгрузка из 1С - от 11.12.2025'!C:C, 'Выгрузка из 1С - от 11.12.2025'!A:A,C261,
'Выгрузка из 1С - от 11.12.2025'!B:B,F261)</f>
        <v>10</v>
      </c>
      <c r="I261" s="320">
        <v>12.0</v>
      </c>
      <c r="J261" s="321">
        <v>4.0</v>
      </c>
      <c r="K261" s="321">
        <v>0.0</v>
      </c>
      <c r="L261" s="321">
        <v>0.0</v>
      </c>
      <c r="M261" s="321">
        <v>0.0</v>
      </c>
      <c r="N261" s="321">
        <v>0.0</v>
      </c>
      <c r="O261" s="322">
        <v>0.0</v>
      </c>
      <c r="P261" s="323">
        <v>1.0</v>
      </c>
      <c r="Q261" s="321"/>
      <c r="R261" s="321"/>
      <c r="S261" s="324"/>
      <c r="T261" s="325">
        <v>0.0</v>
      </c>
      <c r="U261" s="326">
        <v>4590.0</v>
      </c>
      <c r="V261" s="326">
        <v>1224.0</v>
      </c>
      <c r="W261" s="327">
        <v>3.75</v>
      </c>
      <c r="X261" s="328">
        <f t="shared" si="24"/>
        <v>19584</v>
      </c>
      <c r="Y261" s="329">
        <f t="shared" si="25"/>
        <v>73440</v>
      </c>
      <c r="AA261" s="95"/>
      <c r="AB261" s="95"/>
      <c r="AC261" s="95"/>
      <c r="AD261" s="95"/>
    </row>
    <row r="262" ht="33.75" customHeight="1" outlineLevel="1">
      <c r="A262" s="300"/>
      <c r="B262" s="300"/>
      <c r="C262" s="316" t="s">
        <v>104</v>
      </c>
      <c r="D262" s="80"/>
      <c r="E262" s="317"/>
      <c r="F262" s="96" t="s">
        <v>36</v>
      </c>
      <c r="G262" s="318">
        <f t="shared" si="27"/>
        <v>23</v>
      </c>
      <c r="H262" s="319">
        <f>SUMIFS('Выгрузка из 1С - от 11.12.2025'!C:C, 'Выгрузка из 1С - от 11.12.2025'!A:A,C262,
'Выгрузка из 1С - от 11.12.2025'!B:B,F262)</f>
        <v>6</v>
      </c>
      <c r="I262" s="320">
        <v>20.0</v>
      </c>
      <c r="J262" s="321">
        <v>3.0</v>
      </c>
      <c r="K262" s="321">
        <v>0.0</v>
      </c>
      <c r="L262" s="321">
        <v>0.0</v>
      </c>
      <c r="M262" s="321">
        <v>0.0</v>
      </c>
      <c r="N262" s="321">
        <v>0.0</v>
      </c>
      <c r="O262" s="322">
        <v>0.0</v>
      </c>
      <c r="P262" s="323">
        <v>1.0</v>
      </c>
      <c r="Q262" s="321"/>
      <c r="R262" s="321"/>
      <c r="S262" s="324"/>
      <c r="T262" s="325">
        <v>0.0</v>
      </c>
      <c r="U262" s="326">
        <v>4590.0</v>
      </c>
      <c r="V262" s="326">
        <v>1224.0</v>
      </c>
      <c r="W262" s="327">
        <v>3.75</v>
      </c>
      <c r="X262" s="328">
        <f t="shared" si="24"/>
        <v>28152</v>
      </c>
      <c r="Y262" s="329">
        <f t="shared" si="25"/>
        <v>105570</v>
      </c>
      <c r="AA262" s="95"/>
      <c r="AB262" s="95"/>
      <c r="AC262" s="95"/>
      <c r="AD262" s="95"/>
    </row>
    <row r="263" ht="33.75" customHeight="1" outlineLevel="1">
      <c r="A263" s="300"/>
      <c r="B263" s="300"/>
      <c r="C263" s="316" t="s">
        <v>104</v>
      </c>
      <c r="D263" s="80"/>
      <c r="E263" s="317"/>
      <c r="F263" s="82" t="s">
        <v>37</v>
      </c>
      <c r="G263" s="318">
        <f t="shared" si="27"/>
        <v>22</v>
      </c>
      <c r="H263" s="319">
        <f>SUMIFS('Выгрузка из 1С - от 11.12.2025'!C:C, 'Выгрузка из 1С - от 11.12.2025'!A:A,C263,
'Выгрузка из 1С - от 11.12.2025'!B:B,F263)</f>
        <v>15</v>
      </c>
      <c r="I263" s="320">
        <v>19.0</v>
      </c>
      <c r="J263" s="321">
        <v>3.0</v>
      </c>
      <c r="K263" s="321">
        <v>0.0</v>
      </c>
      <c r="L263" s="321">
        <v>0.0</v>
      </c>
      <c r="M263" s="321">
        <v>0.0</v>
      </c>
      <c r="N263" s="321">
        <v>0.0</v>
      </c>
      <c r="O263" s="322">
        <v>0.0</v>
      </c>
      <c r="P263" s="323">
        <v>1.0</v>
      </c>
      <c r="Q263" s="321"/>
      <c r="R263" s="321"/>
      <c r="S263" s="324"/>
      <c r="T263" s="325">
        <v>0.0</v>
      </c>
      <c r="U263" s="326">
        <v>4590.0</v>
      </c>
      <c r="V263" s="326">
        <v>1224.0</v>
      </c>
      <c r="W263" s="327">
        <v>3.75</v>
      </c>
      <c r="X263" s="328">
        <f t="shared" si="24"/>
        <v>26928</v>
      </c>
      <c r="Y263" s="329">
        <f t="shared" si="25"/>
        <v>100980</v>
      </c>
      <c r="AA263" s="95"/>
      <c r="AB263" s="95"/>
      <c r="AC263" s="95"/>
      <c r="AD263" s="95"/>
    </row>
    <row r="264" ht="33.75" customHeight="1" outlineLevel="1">
      <c r="A264" s="300"/>
      <c r="B264" s="300"/>
      <c r="C264" s="316" t="s">
        <v>104</v>
      </c>
      <c r="D264" s="80"/>
      <c r="E264" s="317"/>
      <c r="F264" s="97" t="s">
        <v>38</v>
      </c>
      <c r="G264" s="318">
        <f t="shared" si="27"/>
        <v>2</v>
      </c>
      <c r="H264" s="319">
        <f>SUMIFS('Выгрузка из 1С - от 11.12.2025'!C:C, 'Выгрузка из 1С - от 11.12.2025'!A:A,C264,
'Выгрузка из 1С - от 11.12.2025'!B:B,F264)</f>
        <v>0</v>
      </c>
      <c r="I264" s="320">
        <v>2.0</v>
      </c>
      <c r="J264" s="321">
        <v>0.0</v>
      </c>
      <c r="K264" s="321">
        <v>0.0</v>
      </c>
      <c r="L264" s="321">
        <v>0.0</v>
      </c>
      <c r="M264" s="321">
        <v>0.0</v>
      </c>
      <c r="N264" s="321">
        <v>0.0</v>
      </c>
      <c r="O264" s="322">
        <v>0.0</v>
      </c>
      <c r="P264" s="323">
        <v>1.0</v>
      </c>
      <c r="Q264" s="321"/>
      <c r="R264" s="321"/>
      <c r="S264" s="324"/>
      <c r="T264" s="325">
        <v>0.0</v>
      </c>
      <c r="U264" s="326">
        <v>4590.0</v>
      </c>
      <c r="V264" s="326">
        <v>1224.0</v>
      </c>
      <c r="W264" s="327">
        <v>3.75</v>
      </c>
      <c r="X264" s="328">
        <f t="shared" si="24"/>
        <v>2448</v>
      </c>
      <c r="Y264" s="329">
        <f t="shared" si="25"/>
        <v>9180</v>
      </c>
      <c r="AA264" s="95"/>
      <c r="AB264" s="95"/>
      <c r="AC264" s="95"/>
      <c r="AD264" s="95"/>
    </row>
    <row r="265" ht="33.75" customHeight="1" outlineLevel="1">
      <c r="A265" s="300"/>
      <c r="B265" s="300"/>
      <c r="C265" s="330" t="s">
        <v>104</v>
      </c>
      <c r="D265" s="98"/>
      <c r="E265" s="331"/>
      <c r="F265" s="97" t="s">
        <v>39</v>
      </c>
      <c r="G265" s="332">
        <f t="shared" si="27"/>
        <v>2</v>
      </c>
      <c r="H265" s="333">
        <f>SUMIFS('Выгрузка из 1С - от 11.12.2025'!C:C, 'Выгрузка из 1С - от 11.12.2025'!A:A,C265,
'Выгрузка из 1С - от 11.12.2025'!B:B,F265)</f>
        <v>1</v>
      </c>
      <c r="I265" s="334">
        <v>1.0</v>
      </c>
      <c r="J265" s="335">
        <v>1.0</v>
      </c>
      <c r="K265" s="335">
        <v>0.0</v>
      </c>
      <c r="L265" s="335">
        <v>0.0</v>
      </c>
      <c r="M265" s="335">
        <v>0.0</v>
      </c>
      <c r="N265" s="335">
        <v>0.0</v>
      </c>
      <c r="O265" s="336">
        <v>0.0</v>
      </c>
      <c r="P265" s="337"/>
      <c r="Q265" s="335"/>
      <c r="R265" s="335"/>
      <c r="S265" s="338"/>
      <c r="T265" s="339">
        <v>0.0</v>
      </c>
      <c r="U265" s="340">
        <v>4590.0</v>
      </c>
      <c r="V265" s="340">
        <v>1224.0</v>
      </c>
      <c r="W265" s="341">
        <v>3.75</v>
      </c>
      <c r="X265" s="342">
        <f t="shared" si="24"/>
        <v>2448</v>
      </c>
      <c r="Y265" s="343">
        <f t="shared" si="25"/>
        <v>9180</v>
      </c>
      <c r="AA265" s="95"/>
      <c r="AB265" s="95"/>
      <c r="AC265" s="95"/>
      <c r="AD265" s="95"/>
    </row>
    <row r="266" ht="33.75" customHeight="1" outlineLevel="1">
      <c r="A266" s="300"/>
      <c r="B266" s="300"/>
      <c r="C266" s="301" t="s">
        <v>105</v>
      </c>
      <c r="D266" s="302"/>
      <c r="E266" s="303"/>
      <c r="F266" s="64" t="s">
        <v>34</v>
      </c>
      <c r="G266" s="304">
        <f t="shared" si="27"/>
        <v>11</v>
      </c>
      <c r="H266" s="305">
        <f>SUMIFS('Выгрузка из 1С - от 11.12.2025'!C:C, 'Выгрузка из 1С - от 11.12.2025'!A:A,C266,
'Выгрузка из 1С - от 11.12.2025'!B:B,F266)</f>
        <v>6</v>
      </c>
      <c r="I266" s="306">
        <v>7.0</v>
      </c>
      <c r="J266" s="307">
        <v>4.0</v>
      </c>
      <c r="K266" s="307">
        <v>0.0</v>
      </c>
      <c r="L266" s="307">
        <v>0.0</v>
      </c>
      <c r="M266" s="307">
        <v>0.0</v>
      </c>
      <c r="N266" s="307">
        <v>0.0</v>
      </c>
      <c r="O266" s="308">
        <v>0.0</v>
      </c>
      <c r="P266" s="309">
        <v>1.0</v>
      </c>
      <c r="Q266" s="307"/>
      <c r="R266" s="307"/>
      <c r="S266" s="310"/>
      <c r="T266" s="311">
        <v>0.0</v>
      </c>
      <c r="U266" s="312">
        <v>4590.0</v>
      </c>
      <c r="V266" s="312">
        <v>1224.0</v>
      </c>
      <c r="W266" s="313">
        <v>3.75</v>
      </c>
      <c r="X266" s="314">
        <f t="shared" si="24"/>
        <v>13464</v>
      </c>
      <c r="Y266" s="315">
        <f t="shared" si="25"/>
        <v>50490</v>
      </c>
      <c r="AA266" s="95"/>
      <c r="AB266" s="95"/>
      <c r="AC266" s="95"/>
      <c r="AD266" s="95"/>
    </row>
    <row r="267" ht="33.75" customHeight="1" outlineLevel="1">
      <c r="A267" s="300"/>
      <c r="B267" s="300"/>
      <c r="C267" s="316" t="s">
        <v>105</v>
      </c>
      <c r="D267" s="80"/>
      <c r="E267" s="317"/>
      <c r="F267" s="82" t="s">
        <v>35</v>
      </c>
      <c r="G267" s="318">
        <f t="shared" si="27"/>
        <v>6</v>
      </c>
      <c r="H267" s="319">
        <f>SUMIFS('Выгрузка из 1С - от 11.12.2025'!C:C, 'Выгрузка из 1С - от 11.12.2025'!A:A,C267,
'Выгрузка из 1С - от 11.12.2025'!B:B,F267)</f>
        <v>5</v>
      </c>
      <c r="I267" s="320">
        <v>3.0</v>
      </c>
      <c r="J267" s="321">
        <v>3.0</v>
      </c>
      <c r="K267" s="321">
        <v>0.0</v>
      </c>
      <c r="L267" s="321">
        <v>0.0</v>
      </c>
      <c r="M267" s="321">
        <v>0.0</v>
      </c>
      <c r="N267" s="321">
        <v>0.0</v>
      </c>
      <c r="O267" s="322">
        <v>0.0</v>
      </c>
      <c r="P267" s="323">
        <v>1.0</v>
      </c>
      <c r="Q267" s="321"/>
      <c r="R267" s="321"/>
      <c r="S267" s="324"/>
      <c r="T267" s="325">
        <v>0.0</v>
      </c>
      <c r="U267" s="326">
        <v>4590.0</v>
      </c>
      <c r="V267" s="326">
        <v>1224.0</v>
      </c>
      <c r="W267" s="327">
        <v>3.75</v>
      </c>
      <c r="X267" s="328">
        <f t="shared" si="24"/>
        <v>7344</v>
      </c>
      <c r="Y267" s="329">
        <f t="shared" si="25"/>
        <v>27540</v>
      </c>
      <c r="AA267" s="95"/>
      <c r="AB267" s="95"/>
      <c r="AC267" s="95"/>
      <c r="AD267" s="95"/>
    </row>
    <row r="268" ht="33.75" customHeight="1" outlineLevel="1">
      <c r="A268" s="300"/>
      <c r="B268" s="300"/>
      <c r="C268" s="316" t="s">
        <v>105</v>
      </c>
      <c r="D268" s="80"/>
      <c r="E268" s="317"/>
      <c r="F268" s="96" t="s">
        <v>36</v>
      </c>
      <c r="G268" s="318">
        <f t="shared" si="27"/>
        <v>6</v>
      </c>
      <c r="H268" s="319">
        <f>SUMIFS('Выгрузка из 1С - от 11.12.2025'!C:C, 'Выгрузка из 1С - от 11.12.2025'!A:A,C268,
'Выгрузка из 1С - от 11.12.2025'!B:B,F268)</f>
        <v>4</v>
      </c>
      <c r="I268" s="320">
        <v>3.0</v>
      </c>
      <c r="J268" s="321">
        <v>3.0</v>
      </c>
      <c r="K268" s="321">
        <v>0.0</v>
      </c>
      <c r="L268" s="321">
        <v>0.0</v>
      </c>
      <c r="M268" s="321">
        <v>0.0</v>
      </c>
      <c r="N268" s="321">
        <v>0.0</v>
      </c>
      <c r="O268" s="322">
        <v>0.0</v>
      </c>
      <c r="P268" s="323">
        <v>1.0</v>
      </c>
      <c r="Q268" s="321"/>
      <c r="R268" s="321"/>
      <c r="S268" s="324"/>
      <c r="T268" s="325">
        <v>0.0</v>
      </c>
      <c r="U268" s="326">
        <v>4590.0</v>
      </c>
      <c r="V268" s="326">
        <v>1224.0</v>
      </c>
      <c r="W268" s="327">
        <v>3.75</v>
      </c>
      <c r="X268" s="328">
        <f t="shared" si="24"/>
        <v>7344</v>
      </c>
      <c r="Y268" s="329">
        <f t="shared" si="25"/>
        <v>27540</v>
      </c>
      <c r="AA268" s="95"/>
      <c r="AB268" s="95"/>
      <c r="AC268" s="95"/>
      <c r="AD268" s="95"/>
    </row>
    <row r="269" ht="33.75" customHeight="1" outlineLevel="1">
      <c r="A269" s="300"/>
      <c r="B269" s="300"/>
      <c r="C269" s="316" t="s">
        <v>105</v>
      </c>
      <c r="D269" s="80"/>
      <c r="E269" s="317"/>
      <c r="F269" s="82" t="s">
        <v>37</v>
      </c>
      <c r="G269" s="318">
        <f t="shared" si="27"/>
        <v>10</v>
      </c>
      <c r="H269" s="319">
        <f>SUMIFS('Выгрузка из 1С - от 11.12.2025'!C:C, 'Выгрузка из 1С - от 11.12.2025'!A:A,C269,
'Выгрузка из 1С - от 11.12.2025'!B:B,F269)</f>
        <v>6</v>
      </c>
      <c r="I269" s="320">
        <v>7.0</v>
      </c>
      <c r="J269" s="321">
        <v>3.0</v>
      </c>
      <c r="K269" s="321">
        <v>0.0</v>
      </c>
      <c r="L269" s="321">
        <v>0.0</v>
      </c>
      <c r="M269" s="321">
        <v>0.0</v>
      </c>
      <c r="N269" s="321">
        <v>0.0</v>
      </c>
      <c r="O269" s="322">
        <v>0.0</v>
      </c>
      <c r="P269" s="323">
        <v>1.0</v>
      </c>
      <c r="Q269" s="321"/>
      <c r="R269" s="321"/>
      <c r="S269" s="324"/>
      <c r="T269" s="325">
        <v>0.0</v>
      </c>
      <c r="U269" s="326">
        <v>4590.0</v>
      </c>
      <c r="V269" s="326">
        <v>1224.0</v>
      </c>
      <c r="W269" s="327">
        <v>3.75</v>
      </c>
      <c r="X269" s="328">
        <f t="shared" si="24"/>
        <v>12240</v>
      </c>
      <c r="Y269" s="329">
        <f t="shared" si="25"/>
        <v>45900</v>
      </c>
      <c r="AA269" s="95"/>
      <c r="AB269" s="95"/>
      <c r="AC269" s="95"/>
      <c r="AD269" s="95"/>
    </row>
    <row r="270" ht="33.75" customHeight="1" outlineLevel="1">
      <c r="A270" s="300"/>
      <c r="B270" s="300"/>
      <c r="C270" s="316" t="s">
        <v>105</v>
      </c>
      <c r="D270" s="80"/>
      <c r="E270" s="317"/>
      <c r="F270" s="97" t="s">
        <v>38</v>
      </c>
      <c r="G270" s="318">
        <f t="shared" si="27"/>
        <v>3</v>
      </c>
      <c r="H270" s="319">
        <f>SUMIFS('Выгрузка из 1С - от 11.12.2025'!C:C, 'Выгрузка из 1С - от 11.12.2025'!A:A,C270,
'Выгрузка из 1С - от 11.12.2025'!B:B,F270)</f>
        <v>0</v>
      </c>
      <c r="I270" s="320">
        <v>0.0</v>
      </c>
      <c r="J270" s="321">
        <v>3.0</v>
      </c>
      <c r="K270" s="321">
        <v>0.0</v>
      </c>
      <c r="L270" s="321">
        <v>0.0</v>
      </c>
      <c r="M270" s="321">
        <v>0.0</v>
      </c>
      <c r="N270" s="321">
        <v>0.0</v>
      </c>
      <c r="O270" s="322">
        <v>0.0</v>
      </c>
      <c r="P270" s="323">
        <v>1.0</v>
      </c>
      <c r="Q270" s="321"/>
      <c r="R270" s="321"/>
      <c r="S270" s="324"/>
      <c r="T270" s="325">
        <v>0.0</v>
      </c>
      <c r="U270" s="326">
        <v>4590.0</v>
      </c>
      <c r="V270" s="326">
        <v>1224.0</v>
      </c>
      <c r="W270" s="327">
        <v>3.75</v>
      </c>
      <c r="X270" s="328">
        <f t="shared" si="24"/>
        <v>3672</v>
      </c>
      <c r="Y270" s="329">
        <f t="shared" si="25"/>
        <v>13770</v>
      </c>
      <c r="AA270" s="95"/>
      <c r="AB270" s="95"/>
      <c r="AC270" s="95"/>
      <c r="AD270" s="95"/>
    </row>
    <row r="271" ht="33.75" customHeight="1" outlineLevel="1">
      <c r="A271" s="300"/>
      <c r="B271" s="300"/>
      <c r="C271" s="330" t="s">
        <v>105</v>
      </c>
      <c r="D271" s="98"/>
      <c r="E271" s="331"/>
      <c r="F271" s="97" t="s">
        <v>39</v>
      </c>
      <c r="G271" s="332">
        <f t="shared" si="27"/>
        <v>3</v>
      </c>
      <c r="H271" s="333">
        <f>SUMIFS('Выгрузка из 1С - от 11.12.2025'!C:C, 'Выгрузка из 1С - от 11.12.2025'!A:A,C271,
'Выгрузка из 1С - от 11.12.2025'!B:B,F271)</f>
        <v>1</v>
      </c>
      <c r="I271" s="334">
        <v>1.0</v>
      </c>
      <c r="J271" s="335">
        <v>2.0</v>
      </c>
      <c r="K271" s="335">
        <v>0.0</v>
      </c>
      <c r="L271" s="335">
        <v>0.0</v>
      </c>
      <c r="M271" s="335">
        <v>0.0</v>
      </c>
      <c r="N271" s="335">
        <v>0.0</v>
      </c>
      <c r="O271" s="336">
        <v>0.0</v>
      </c>
      <c r="P271" s="337"/>
      <c r="Q271" s="335"/>
      <c r="R271" s="335"/>
      <c r="S271" s="338"/>
      <c r="T271" s="339">
        <v>0.0</v>
      </c>
      <c r="U271" s="340">
        <v>4590.0</v>
      </c>
      <c r="V271" s="340">
        <v>1224.0</v>
      </c>
      <c r="W271" s="341">
        <v>3.75</v>
      </c>
      <c r="X271" s="342">
        <f t="shared" si="24"/>
        <v>3672</v>
      </c>
      <c r="Y271" s="343">
        <f t="shared" si="25"/>
        <v>13770</v>
      </c>
      <c r="AA271" s="95"/>
      <c r="AB271" s="95"/>
      <c r="AC271" s="95"/>
      <c r="AD271" s="95"/>
    </row>
    <row r="272" ht="33.75" customHeight="1" outlineLevel="1">
      <c r="A272" s="300"/>
      <c r="B272" s="300"/>
      <c r="C272" s="301" t="s">
        <v>106</v>
      </c>
      <c r="D272" s="302"/>
      <c r="E272" s="303"/>
      <c r="F272" s="64" t="s">
        <v>34</v>
      </c>
      <c r="G272" s="304">
        <f t="shared" si="27"/>
        <v>13</v>
      </c>
      <c r="H272" s="305">
        <f>SUMIFS('Выгрузка из 1С - от 11.12.2025'!C:C, 'Выгрузка из 1С - от 11.12.2025'!A:A,C272,
'Выгрузка из 1С - от 11.12.2025'!B:B,F272)</f>
        <v>10</v>
      </c>
      <c r="I272" s="306">
        <v>9.0</v>
      </c>
      <c r="J272" s="307">
        <v>4.0</v>
      </c>
      <c r="K272" s="307">
        <v>0.0</v>
      </c>
      <c r="L272" s="307">
        <v>0.0</v>
      </c>
      <c r="M272" s="307">
        <v>0.0</v>
      </c>
      <c r="N272" s="307">
        <v>0.0</v>
      </c>
      <c r="O272" s="308">
        <v>0.0</v>
      </c>
      <c r="P272" s="309">
        <v>1.0</v>
      </c>
      <c r="Q272" s="307"/>
      <c r="R272" s="307"/>
      <c r="S272" s="310"/>
      <c r="T272" s="311">
        <v>0.0</v>
      </c>
      <c r="U272" s="312">
        <v>4590.0</v>
      </c>
      <c r="V272" s="312">
        <v>1224.0</v>
      </c>
      <c r="W272" s="313">
        <v>3.75</v>
      </c>
      <c r="X272" s="314">
        <f t="shared" si="24"/>
        <v>15912</v>
      </c>
      <c r="Y272" s="315">
        <f t="shared" si="25"/>
        <v>59670</v>
      </c>
      <c r="AA272" s="95"/>
      <c r="AB272" s="95"/>
      <c r="AC272" s="95"/>
      <c r="AD272" s="95"/>
    </row>
    <row r="273" ht="33.75" customHeight="1" outlineLevel="1">
      <c r="A273" s="300"/>
      <c r="B273" s="300"/>
      <c r="C273" s="316" t="s">
        <v>106</v>
      </c>
      <c r="D273" s="80"/>
      <c r="E273" s="317"/>
      <c r="F273" s="82" t="s">
        <v>35</v>
      </c>
      <c r="G273" s="318">
        <f t="shared" si="27"/>
        <v>18</v>
      </c>
      <c r="H273" s="319">
        <f>SUMIFS('Выгрузка из 1С - от 11.12.2025'!C:C, 'Выгрузка из 1С - от 11.12.2025'!A:A,C273,
'Выгрузка из 1С - от 11.12.2025'!B:B,F273)</f>
        <v>15</v>
      </c>
      <c r="I273" s="320">
        <v>15.0</v>
      </c>
      <c r="J273" s="321">
        <v>3.0</v>
      </c>
      <c r="K273" s="321">
        <v>0.0</v>
      </c>
      <c r="L273" s="321">
        <v>0.0</v>
      </c>
      <c r="M273" s="321">
        <v>0.0</v>
      </c>
      <c r="N273" s="321">
        <v>0.0</v>
      </c>
      <c r="O273" s="322">
        <v>0.0</v>
      </c>
      <c r="P273" s="323">
        <v>1.0</v>
      </c>
      <c r="Q273" s="321"/>
      <c r="R273" s="321"/>
      <c r="S273" s="324"/>
      <c r="T273" s="325">
        <v>0.0</v>
      </c>
      <c r="U273" s="326">
        <v>4590.0</v>
      </c>
      <c r="V273" s="326">
        <v>1224.0</v>
      </c>
      <c r="W273" s="327">
        <v>3.75</v>
      </c>
      <c r="X273" s="328">
        <f t="shared" si="24"/>
        <v>22032</v>
      </c>
      <c r="Y273" s="329">
        <f t="shared" si="25"/>
        <v>82620</v>
      </c>
      <c r="AA273" s="95"/>
      <c r="AB273" s="95"/>
      <c r="AC273" s="95"/>
      <c r="AD273" s="95"/>
    </row>
    <row r="274" ht="33.75" customHeight="1" outlineLevel="1">
      <c r="A274" s="300"/>
      <c r="B274" s="300"/>
      <c r="C274" s="316" t="s">
        <v>106</v>
      </c>
      <c r="D274" s="80"/>
      <c r="E274" s="317"/>
      <c r="F274" s="96" t="s">
        <v>36</v>
      </c>
      <c r="G274" s="318">
        <f t="shared" si="27"/>
        <v>18</v>
      </c>
      <c r="H274" s="319">
        <f>SUMIFS('Выгрузка из 1С - от 11.12.2025'!C:C, 'Выгрузка из 1С - от 11.12.2025'!A:A,C274,
'Выгрузка из 1С - от 11.12.2025'!B:B,F274)</f>
        <v>16</v>
      </c>
      <c r="I274" s="320">
        <v>15.0</v>
      </c>
      <c r="J274" s="321">
        <v>3.0</v>
      </c>
      <c r="K274" s="321">
        <v>0.0</v>
      </c>
      <c r="L274" s="321">
        <v>0.0</v>
      </c>
      <c r="M274" s="321">
        <v>0.0</v>
      </c>
      <c r="N274" s="321">
        <v>0.0</v>
      </c>
      <c r="O274" s="322">
        <v>0.0</v>
      </c>
      <c r="P274" s="323">
        <v>1.0</v>
      </c>
      <c r="Q274" s="321"/>
      <c r="R274" s="321"/>
      <c r="S274" s="324"/>
      <c r="T274" s="325">
        <v>0.0</v>
      </c>
      <c r="U274" s="326">
        <v>4590.0</v>
      </c>
      <c r="V274" s="326">
        <v>1224.0</v>
      </c>
      <c r="W274" s="327">
        <v>3.75</v>
      </c>
      <c r="X274" s="328">
        <f t="shared" si="24"/>
        <v>22032</v>
      </c>
      <c r="Y274" s="329">
        <f t="shared" si="25"/>
        <v>82620</v>
      </c>
      <c r="AA274" s="95"/>
      <c r="AB274" s="95"/>
      <c r="AC274" s="95"/>
      <c r="AD274" s="95"/>
    </row>
    <row r="275" ht="33.75" customHeight="1" outlineLevel="1">
      <c r="A275" s="300"/>
      <c r="B275" s="300"/>
      <c r="C275" s="316" t="s">
        <v>106</v>
      </c>
      <c r="D275" s="80"/>
      <c r="E275" s="317"/>
      <c r="F275" s="82" t="s">
        <v>37</v>
      </c>
      <c r="G275" s="318">
        <f t="shared" si="27"/>
        <v>17</v>
      </c>
      <c r="H275" s="319">
        <f>SUMIFS('Выгрузка из 1С - от 11.12.2025'!C:C, 'Выгрузка из 1С - от 11.12.2025'!A:A,C275,
'Выгрузка из 1С - от 11.12.2025'!B:B,F275)</f>
        <v>13</v>
      </c>
      <c r="I275" s="320">
        <v>14.0</v>
      </c>
      <c r="J275" s="321">
        <v>3.0</v>
      </c>
      <c r="K275" s="321">
        <v>0.0</v>
      </c>
      <c r="L275" s="321">
        <v>0.0</v>
      </c>
      <c r="M275" s="321">
        <v>0.0</v>
      </c>
      <c r="N275" s="321">
        <v>0.0</v>
      </c>
      <c r="O275" s="322">
        <v>0.0</v>
      </c>
      <c r="P275" s="323">
        <v>1.0</v>
      </c>
      <c r="Q275" s="321"/>
      <c r="R275" s="321"/>
      <c r="S275" s="324"/>
      <c r="T275" s="325">
        <v>0.0</v>
      </c>
      <c r="U275" s="326">
        <v>4590.0</v>
      </c>
      <c r="V275" s="326">
        <v>1224.0</v>
      </c>
      <c r="W275" s="327">
        <v>3.75</v>
      </c>
      <c r="X275" s="328">
        <f t="shared" si="24"/>
        <v>20808</v>
      </c>
      <c r="Y275" s="329">
        <f t="shared" si="25"/>
        <v>78030</v>
      </c>
      <c r="AA275" s="95"/>
      <c r="AB275" s="95"/>
      <c r="AC275" s="95"/>
      <c r="AD275" s="95"/>
    </row>
    <row r="276" ht="33.75" customHeight="1" outlineLevel="1">
      <c r="A276" s="300"/>
      <c r="B276" s="300"/>
      <c r="C276" s="316" t="s">
        <v>106</v>
      </c>
      <c r="D276" s="80"/>
      <c r="E276" s="317"/>
      <c r="F276" s="97" t="s">
        <v>38</v>
      </c>
      <c r="G276" s="318">
        <f t="shared" si="27"/>
        <v>7</v>
      </c>
      <c r="H276" s="319">
        <f>SUMIFS('Выгрузка из 1С - от 11.12.2025'!C:C, 'Выгрузка из 1С - от 11.12.2025'!A:A,C276,
'Выгрузка из 1С - от 11.12.2025'!B:B,F276)</f>
        <v>3</v>
      </c>
      <c r="I276" s="320">
        <v>4.0</v>
      </c>
      <c r="J276" s="321">
        <v>3.0</v>
      </c>
      <c r="K276" s="321">
        <v>0.0</v>
      </c>
      <c r="L276" s="321">
        <v>0.0</v>
      </c>
      <c r="M276" s="321">
        <v>0.0</v>
      </c>
      <c r="N276" s="321">
        <v>0.0</v>
      </c>
      <c r="O276" s="322">
        <v>0.0</v>
      </c>
      <c r="P276" s="323">
        <v>1.0</v>
      </c>
      <c r="Q276" s="321"/>
      <c r="R276" s="321"/>
      <c r="S276" s="324"/>
      <c r="T276" s="325">
        <v>0.0</v>
      </c>
      <c r="U276" s="326">
        <v>4590.0</v>
      </c>
      <c r="V276" s="326">
        <v>1224.0</v>
      </c>
      <c r="W276" s="327">
        <v>3.75</v>
      </c>
      <c r="X276" s="328">
        <f t="shared" si="24"/>
        <v>8568</v>
      </c>
      <c r="Y276" s="329">
        <f t="shared" si="25"/>
        <v>32130</v>
      </c>
      <c r="AA276" s="95"/>
      <c r="AB276" s="95"/>
      <c r="AC276" s="95"/>
      <c r="AD276" s="95"/>
    </row>
    <row r="277" ht="33.75" customHeight="1" outlineLevel="1">
      <c r="A277" s="300"/>
      <c r="B277" s="300"/>
      <c r="C277" s="330" t="s">
        <v>106</v>
      </c>
      <c r="D277" s="98"/>
      <c r="E277" s="331"/>
      <c r="F277" s="97" t="s">
        <v>39</v>
      </c>
      <c r="G277" s="332">
        <f t="shared" si="27"/>
        <v>0</v>
      </c>
      <c r="H277" s="333">
        <f>SUMIFS('Выгрузка из 1С - от 11.12.2025'!C:C, 'Выгрузка из 1С - от 11.12.2025'!A:A,C277,
'Выгрузка из 1С - от 11.12.2025'!B:B,F277)</f>
        <v>0</v>
      </c>
      <c r="I277" s="334">
        <v>0.0</v>
      </c>
      <c r="J277" s="335">
        <v>0.0</v>
      </c>
      <c r="K277" s="335">
        <v>0.0</v>
      </c>
      <c r="L277" s="335">
        <v>0.0</v>
      </c>
      <c r="M277" s="335">
        <v>0.0</v>
      </c>
      <c r="N277" s="335">
        <v>0.0</v>
      </c>
      <c r="O277" s="336">
        <v>0.0</v>
      </c>
      <c r="P277" s="337"/>
      <c r="Q277" s="335"/>
      <c r="R277" s="335"/>
      <c r="S277" s="338"/>
      <c r="T277" s="339">
        <v>0.0</v>
      </c>
      <c r="U277" s="340">
        <v>4590.0</v>
      </c>
      <c r="V277" s="340">
        <v>1224.0</v>
      </c>
      <c r="W277" s="341">
        <v>3.75</v>
      </c>
      <c r="X277" s="342">
        <f t="shared" si="24"/>
        <v>0</v>
      </c>
      <c r="Y277" s="343">
        <f t="shared" si="25"/>
        <v>0</v>
      </c>
      <c r="AA277" s="95"/>
      <c r="AB277" s="95"/>
      <c r="AC277" s="95"/>
      <c r="AD277" s="95"/>
    </row>
    <row r="278" ht="33.75" customHeight="1" outlineLevel="1">
      <c r="A278" s="300"/>
      <c r="B278" s="300"/>
      <c r="C278" s="301" t="s">
        <v>107</v>
      </c>
      <c r="D278" s="302"/>
      <c r="E278" s="303"/>
      <c r="F278" s="64" t="s">
        <v>34</v>
      </c>
      <c r="G278" s="304">
        <f t="shared" si="27"/>
        <v>12</v>
      </c>
      <c r="H278" s="305">
        <f>SUMIFS('Выгрузка из 1С - от 11.12.2025'!C:C, 'Выгрузка из 1С - от 11.12.2025'!A:A,C278,
'Выгрузка из 1С - от 11.12.2025'!B:B,F278)</f>
        <v>9</v>
      </c>
      <c r="I278" s="306">
        <v>8.0</v>
      </c>
      <c r="J278" s="307">
        <v>4.0</v>
      </c>
      <c r="K278" s="307">
        <v>0.0</v>
      </c>
      <c r="L278" s="307">
        <v>0.0</v>
      </c>
      <c r="M278" s="307">
        <v>0.0</v>
      </c>
      <c r="N278" s="307">
        <v>0.0</v>
      </c>
      <c r="O278" s="308">
        <v>0.0</v>
      </c>
      <c r="P278" s="309"/>
      <c r="Q278" s="307"/>
      <c r="R278" s="307"/>
      <c r="S278" s="310"/>
      <c r="T278" s="311">
        <v>0.0</v>
      </c>
      <c r="U278" s="312">
        <v>4590.0</v>
      </c>
      <c r="V278" s="312">
        <v>1224.0</v>
      </c>
      <c r="W278" s="313">
        <v>3.75</v>
      </c>
      <c r="X278" s="314">
        <f t="shared" si="24"/>
        <v>14688</v>
      </c>
      <c r="Y278" s="315">
        <f t="shared" si="25"/>
        <v>55080</v>
      </c>
      <c r="AA278" s="95"/>
      <c r="AB278" s="95"/>
      <c r="AC278" s="95"/>
      <c r="AD278" s="95"/>
    </row>
    <row r="279" ht="33.75" customHeight="1" outlineLevel="1">
      <c r="A279" s="300"/>
      <c r="B279" s="300"/>
      <c r="C279" s="316" t="s">
        <v>107</v>
      </c>
      <c r="D279" s="80"/>
      <c r="E279" s="317"/>
      <c r="F279" s="82" t="s">
        <v>35</v>
      </c>
      <c r="G279" s="318">
        <f t="shared" si="27"/>
        <v>4</v>
      </c>
      <c r="H279" s="319">
        <f>SUMIFS('Выгрузка из 1С - от 11.12.2025'!C:C, 'Выгрузка из 1С - от 11.12.2025'!A:A,C279,
'Выгрузка из 1С - от 11.12.2025'!B:B,F279)</f>
        <v>0</v>
      </c>
      <c r="I279" s="320">
        <v>2.0</v>
      </c>
      <c r="J279" s="321">
        <v>2.0</v>
      </c>
      <c r="K279" s="321">
        <v>0.0</v>
      </c>
      <c r="L279" s="321">
        <v>0.0</v>
      </c>
      <c r="M279" s="321">
        <v>0.0</v>
      </c>
      <c r="N279" s="321">
        <v>0.0</v>
      </c>
      <c r="O279" s="322">
        <v>0.0</v>
      </c>
      <c r="P279" s="323"/>
      <c r="Q279" s="321"/>
      <c r="R279" s="321"/>
      <c r="S279" s="324"/>
      <c r="T279" s="325">
        <v>0.0</v>
      </c>
      <c r="U279" s="326">
        <v>4590.0</v>
      </c>
      <c r="V279" s="326">
        <v>1224.0</v>
      </c>
      <c r="W279" s="327">
        <v>3.75</v>
      </c>
      <c r="X279" s="328">
        <f t="shared" si="24"/>
        <v>4896</v>
      </c>
      <c r="Y279" s="329">
        <f t="shared" si="25"/>
        <v>18360</v>
      </c>
      <c r="AA279" s="95"/>
      <c r="AB279" s="95"/>
      <c r="AC279" s="95"/>
      <c r="AD279" s="95"/>
    </row>
    <row r="280" ht="33.75" customHeight="1" outlineLevel="1">
      <c r="A280" s="300"/>
      <c r="B280" s="300"/>
      <c r="C280" s="316" t="s">
        <v>107</v>
      </c>
      <c r="D280" s="80"/>
      <c r="E280" s="317"/>
      <c r="F280" s="96" t="s">
        <v>36</v>
      </c>
      <c r="G280" s="318">
        <f t="shared" si="27"/>
        <v>0</v>
      </c>
      <c r="H280" s="319">
        <f>SUMIFS('Выгрузка из 1С - от 11.12.2025'!C:C, 'Выгрузка из 1С - от 11.12.2025'!A:A,C280,
'Выгрузка из 1С - от 11.12.2025'!B:B,F280)</f>
        <v>0</v>
      </c>
      <c r="I280" s="320">
        <v>0.0</v>
      </c>
      <c r="J280" s="321">
        <v>0.0</v>
      </c>
      <c r="K280" s="321">
        <v>0.0</v>
      </c>
      <c r="L280" s="321">
        <v>0.0</v>
      </c>
      <c r="M280" s="321">
        <v>0.0</v>
      </c>
      <c r="N280" s="321">
        <v>0.0</v>
      </c>
      <c r="O280" s="322">
        <v>0.0</v>
      </c>
      <c r="P280" s="323"/>
      <c r="Q280" s="321"/>
      <c r="R280" s="321"/>
      <c r="S280" s="324"/>
      <c r="T280" s="325">
        <v>0.0</v>
      </c>
      <c r="U280" s="326">
        <v>4590.0</v>
      </c>
      <c r="V280" s="326">
        <v>1224.0</v>
      </c>
      <c r="W280" s="327">
        <v>3.75</v>
      </c>
      <c r="X280" s="328">
        <f t="shared" si="24"/>
        <v>0</v>
      </c>
      <c r="Y280" s="329">
        <f t="shared" si="25"/>
        <v>0</v>
      </c>
      <c r="AA280" s="95"/>
      <c r="AB280" s="95"/>
      <c r="AC280" s="95"/>
      <c r="AD280" s="95"/>
    </row>
    <row r="281" ht="33.75" customHeight="1" outlineLevel="1">
      <c r="A281" s="300"/>
      <c r="B281" s="300"/>
      <c r="C281" s="316" t="s">
        <v>107</v>
      </c>
      <c r="D281" s="80"/>
      <c r="E281" s="317"/>
      <c r="F281" s="82" t="s">
        <v>37</v>
      </c>
      <c r="G281" s="318">
        <f t="shared" si="27"/>
        <v>0</v>
      </c>
      <c r="H281" s="319">
        <f>SUMIFS('Выгрузка из 1С - от 11.12.2025'!C:C, 'Выгрузка из 1С - от 11.12.2025'!A:A,C281,
'Выгрузка из 1С - от 11.12.2025'!B:B,F281)</f>
        <v>0</v>
      </c>
      <c r="I281" s="320">
        <v>0.0</v>
      </c>
      <c r="J281" s="321">
        <v>0.0</v>
      </c>
      <c r="K281" s="321">
        <v>0.0</v>
      </c>
      <c r="L281" s="321">
        <v>0.0</v>
      </c>
      <c r="M281" s="321">
        <v>0.0</v>
      </c>
      <c r="N281" s="321">
        <v>0.0</v>
      </c>
      <c r="O281" s="322">
        <v>0.0</v>
      </c>
      <c r="P281" s="323"/>
      <c r="Q281" s="321"/>
      <c r="R281" s="321"/>
      <c r="S281" s="324"/>
      <c r="T281" s="325">
        <v>0.0</v>
      </c>
      <c r="U281" s="326">
        <v>4590.0</v>
      </c>
      <c r="V281" s="326">
        <v>1224.0</v>
      </c>
      <c r="W281" s="327">
        <v>3.75</v>
      </c>
      <c r="X281" s="328">
        <f t="shared" si="24"/>
        <v>0</v>
      </c>
      <c r="Y281" s="329">
        <f t="shared" si="25"/>
        <v>0</v>
      </c>
      <c r="AA281" s="95"/>
      <c r="AB281" s="95"/>
      <c r="AC281" s="95"/>
      <c r="AD281" s="95"/>
    </row>
    <row r="282" ht="33.75" customHeight="1" outlineLevel="1">
      <c r="A282" s="300"/>
      <c r="B282" s="300"/>
      <c r="C282" s="316" t="s">
        <v>107</v>
      </c>
      <c r="D282" s="80"/>
      <c r="E282" s="317"/>
      <c r="F282" s="97" t="s">
        <v>38</v>
      </c>
      <c r="G282" s="318">
        <f t="shared" si="27"/>
        <v>0</v>
      </c>
      <c r="H282" s="319">
        <f>SUMIFS('Выгрузка из 1С - от 11.12.2025'!C:C, 'Выгрузка из 1С - от 11.12.2025'!A:A,C282,
'Выгрузка из 1С - от 11.12.2025'!B:B,F282)</f>
        <v>0</v>
      </c>
      <c r="I282" s="320">
        <v>0.0</v>
      </c>
      <c r="J282" s="321">
        <v>0.0</v>
      </c>
      <c r="K282" s="321">
        <v>0.0</v>
      </c>
      <c r="L282" s="321">
        <v>0.0</v>
      </c>
      <c r="M282" s="321">
        <v>0.0</v>
      </c>
      <c r="N282" s="321">
        <v>0.0</v>
      </c>
      <c r="O282" s="322">
        <v>0.0</v>
      </c>
      <c r="P282" s="323"/>
      <c r="Q282" s="321"/>
      <c r="R282" s="321"/>
      <c r="S282" s="324"/>
      <c r="T282" s="325">
        <v>0.0</v>
      </c>
      <c r="U282" s="326">
        <v>4590.0</v>
      </c>
      <c r="V282" s="326">
        <v>1224.0</v>
      </c>
      <c r="W282" s="327">
        <v>3.75</v>
      </c>
      <c r="X282" s="328">
        <f t="shared" si="24"/>
        <v>0</v>
      </c>
      <c r="Y282" s="329">
        <f t="shared" si="25"/>
        <v>0</v>
      </c>
      <c r="AA282" s="95"/>
      <c r="AB282" s="95"/>
      <c r="AC282" s="95"/>
      <c r="AD282" s="95"/>
    </row>
    <row r="283" ht="33.75" customHeight="1" outlineLevel="1">
      <c r="A283" s="300"/>
      <c r="B283" s="300"/>
      <c r="C283" s="330" t="s">
        <v>107</v>
      </c>
      <c r="D283" s="98"/>
      <c r="E283" s="331"/>
      <c r="F283" s="97" t="s">
        <v>39</v>
      </c>
      <c r="G283" s="332">
        <f t="shared" si="27"/>
        <v>2</v>
      </c>
      <c r="H283" s="333">
        <f>SUMIFS('Выгрузка из 1С - от 11.12.2025'!C:C, 'Выгрузка из 1С - от 11.12.2025'!A:A,C283,
'Выгрузка из 1С - от 11.12.2025'!B:B,F283)</f>
        <v>1</v>
      </c>
      <c r="I283" s="334">
        <v>1.0</v>
      </c>
      <c r="J283" s="335">
        <v>1.0</v>
      </c>
      <c r="K283" s="335">
        <v>0.0</v>
      </c>
      <c r="L283" s="335">
        <v>0.0</v>
      </c>
      <c r="M283" s="335">
        <v>0.0</v>
      </c>
      <c r="N283" s="335">
        <v>0.0</v>
      </c>
      <c r="O283" s="336">
        <v>0.0</v>
      </c>
      <c r="P283" s="337"/>
      <c r="Q283" s="335"/>
      <c r="R283" s="335"/>
      <c r="S283" s="338"/>
      <c r="T283" s="339">
        <v>0.0</v>
      </c>
      <c r="U283" s="340">
        <v>4590.0</v>
      </c>
      <c r="V283" s="340">
        <v>1224.0</v>
      </c>
      <c r="W283" s="341">
        <v>3.75</v>
      </c>
      <c r="X283" s="342">
        <f t="shared" si="24"/>
        <v>2448</v>
      </c>
      <c r="Y283" s="343">
        <f t="shared" si="25"/>
        <v>9180</v>
      </c>
      <c r="AA283" s="95"/>
      <c r="AB283" s="95"/>
      <c r="AC283" s="95"/>
      <c r="AD283" s="95"/>
    </row>
    <row r="284">
      <c r="A284" s="190"/>
      <c r="B284" s="190"/>
      <c r="C284" s="191" t="s">
        <v>108</v>
      </c>
      <c r="D284" s="190"/>
      <c r="E284" s="190"/>
      <c r="F284" s="192"/>
      <c r="G284" s="190"/>
      <c r="H284" s="190"/>
      <c r="I284" s="190"/>
      <c r="J284" s="190"/>
      <c r="K284" s="190"/>
      <c r="L284" s="190"/>
      <c r="M284" s="190"/>
      <c r="N284" s="190"/>
      <c r="O284" s="190"/>
      <c r="P284" s="190"/>
      <c r="Q284" s="190"/>
      <c r="R284" s="190"/>
      <c r="S284" s="190"/>
      <c r="T284" s="190"/>
      <c r="U284" s="190"/>
      <c r="V284" s="190"/>
      <c r="W284" s="190"/>
      <c r="X284" s="190"/>
      <c r="Y284" s="193"/>
      <c r="Z284" s="42"/>
      <c r="AA284" s="344"/>
      <c r="AB284" s="344"/>
      <c r="AC284" s="344"/>
      <c r="AD284" s="344"/>
      <c r="AE284" s="42"/>
      <c r="AF284" s="42"/>
      <c r="AG284" s="42"/>
    </row>
    <row r="285" ht="33.75" customHeight="1" outlineLevel="1">
      <c r="A285" s="345"/>
      <c r="B285" s="345"/>
      <c r="C285" s="346"/>
      <c r="D285" s="195"/>
      <c r="E285" s="347"/>
      <c r="F285" s="212"/>
      <c r="G285" s="51">
        <f t="shared" ref="G285:I285" si="28">SUM(G286:G418)</f>
        <v>1143</v>
      </c>
      <c r="H285" s="120">
        <f t="shared" si="28"/>
        <v>871</v>
      </c>
      <c r="I285" s="121">
        <f t="shared" si="28"/>
        <v>853</v>
      </c>
      <c r="J285" s="198"/>
      <c r="K285" s="198"/>
      <c r="L285" s="198"/>
      <c r="M285" s="198"/>
      <c r="N285" s="198"/>
      <c r="O285" s="348"/>
      <c r="P285" s="349"/>
      <c r="Q285" s="350"/>
      <c r="R285" s="350"/>
      <c r="S285" s="350"/>
      <c r="T285" s="351"/>
      <c r="U285" s="352"/>
      <c r="V285" s="352"/>
      <c r="W285" s="353"/>
      <c r="X285" s="354">
        <f>SUM(X293:X418)</f>
        <v>2927971</v>
      </c>
      <c r="Y285" s="354">
        <f>SUM(Y286:Y418)</f>
        <v>8175250</v>
      </c>
      <c r="AA285" s="95"/>
      <c r="AB285" s="95"/>
      <c r="AC285" s="95"/>
      <c r="AD285" s="95"/>
    </row>
    <row r="286" ht="33.75" customHeight="1" outlineLevel="1">
      <c r="A286" s="299" t="s">
        <v>109</v>
      </c>
      <c r="B286" s="299"/>
      <c r="C286" s="355" t="s">
        <v>110</v>
      </c>
      <c r="D286" s="62"/>
      <c r="E286" s="356"/>
      <c r="F286" s="64" t="s">
        <v>34</v>
      </c>
      <c r="G286" s="304">
        <f t="shared" ref="G286:G418" si="29">SUM(I286:O286)</f>
        <v>3</v>
      </c>
      <c r="H286" s="127">
        <f>SUMIFS('Выгрузка из 1С - от 11.12.2025'!C:C, 'Выгрузка из 1С - от 11.12.2025'!A:A,C286,
'Выгрузка из 1С - от 11.12.2025'!B:B,F286)</f>
        <v>0</v>
      </c>
      <c r="I286" s="128">
        <v>3.0</v>
      </c>
      <c r="J286" s="357">
        <v>0.0</v>
      </c>
      <c r="K286" s="357">
        <v>0.0</v>
      </c>
      <c r="L286" s="357">
        <v>0.0</v>
      </c>
      <c r="M286" s="357">
        <v>0.0</v>
      </c>
      <c r="N286" s="357">
        <v>0.0</v>
      </c>
      <c r="O286" s="357">
        <v>0.0</v>
      </c>
      <c r="P286" s="309"/>
      <c r="Q286" s="307"/>
      <c r="R286" s="307"/>
      <c r="S286" s="310"/>
      <c r="T286" s="311"/>
      <c r="U286" s="358">
        <v>0.0</v>
      </c>
      <c r="V286" s="358">
        <v>0.0</v>
      </c>
      <c r="W286" s="359" t="str">
        <f t="shared" ref="W286:W418" si="30">U286/V286</f>
        <v>#DIV/0!</v>
      </c>
      <c r="X286" s="314">
        <f t="shared" ref="X286:X418" si="31">G286*V286</f>
        <v>0</v>
      </c>
      <c r="Y286" s="315">
        <f t="shared" ref="Y286:Y418" si="32">U286*G286</f>
        <v>0</v>
      </c>
      <c r="AA286" s="95"/>
      <c r="AB286" s="95"/>
      <c r="AC286" s="95"/>
      <c r="AD286" s="95"/>
    </row>
    <row r="287" ht="33.75" customHeight="1" outlineLevel="1">
      <c r="A287" s="299"/>
      <c r="B287" s="299"/>
      <c r="C287" s="355" t="s">
        <v>110</v>
      </c>
      <c r="D287" s="80"/>
      <c r="E287" s="360"/>
      <c r="F287" s="82" t="s">
        <v>35</v>
      </c>
      <c r="G287" s="318">
        <f t="shared" si="29"/>
        <v>5</v>
      </c>
      <c r="H287" s="112">
        <f>SUMIFS('Выгрузка из 1С - от 11.12.2025'!C:C, 'Выгрузка из 1С - от 11.12.2025'!A:A,C287,
'Выгрузка из 1С - от 11.12.2025'!B:B,F287)</f>
        <v>0</v>
      </c>
      <c r="I287" s="113">
        <v>3.0</v>
      </c>
      <c r="J287" s="361">
        <v>2.0</v>
      </c>
      <c r="K287" s="361">
        <v>0.0</v>
      </c>
      <c r="L287" s="361">
        <v>0.0</v>
      </c>
      <c r="M287" s="361">
        <v>0.0</v>
      </c>
      <c r="N287" s="361">
        <v>0.0</v>
      </c>
      <c r="O287" s="361">
        <v>0.0</v>
      </c>
      <c r="P287" s="323"/>
      <c r="Q287" s="321"/>
      <c r="R287" s="321"/>
      <c r="S287" s="324"/>
      <c r="T287" s="325"/>
      <c r="U287" s="362">
        <v>0.0</v>
      </c>
      <c r="V287" s="362">
        <v>0.0</v>
      </c>
      <c r="W287" s="363" t="str">
        <f t="shared" si="30"/>
        <v>#DIV/0!</v>
      </c>
      <c r="X287" s="328">
        <f t="shared" si="31"/>
        <v>0</v>
      </c>
      <c r="Y287" s="329">
        <f t="shared" si="32"/>
        <v>0</v>
      </c>
      <c r="AA287" s="95"/>
      <c r="AB287" s="95"/>
      <c r="AC287" s="95"/>
      <c r="AD287" s="95"/>
    </row>
    <row r="288" ht="33.75" customHeight="1" outlineLevel="1">
      <c r="A288" s="299"/>
      <c r="B288" s="299"/>
      <c r="C288" s="364" t="s">
        <v>110</v>
      </c>
      <c r="D288" s="80"/>
      <c r="E288" s="360"/>
      <c r="F288" s="96" t="s">
        <v>36</v>
      </c>
      <c r="G288" s="318">
        <f t="shared" si="29"/>
        <v>6</v>
      </c>
      <c r="H288" s="112">
        <f>SUMIFS('Выгрузка из 1С - от 11.12.2025'!C:C, 'Выгрузка из 1С - от 11.12.2025'!A:A,C288,
'Выгрузка из 1С - от 11.12.2025'!B:B,F288)</f>
        <v>0</v>
      </c>
      <c r="I288" s="113">
        <v>3.0</v>
      </c>
      <c r="J288" s="361">
        <v>3.0</v>
      </c>
      <c r="K288" s="361">
        <v>0.0</v>
      </c>
      <c r="L288" s="361">
        <v>0.0</v>
      </c>
      <c r="M288" s="361">
        <v>0.0</v>
      </c>
      <c r="N288" s="361">
        <v>0.0</v>
      </c>
      <c r="O288" s="361">
        <v>0.0</v>
      </c>
      <c r="P288" s="323"/>
      <c r="Q288" s="321"/>
      <c r="R288" s="321"/>
      <c r="S288" s="324"/>
      <c r="T288" s="325"/>
      <c r="U288" s="362">
        <v>0.0</v>
      </c>
      <c r="V288" s="362">
        <v>0.0</v>
      </c>
      <c r="W288" s="363" t="str">
        <f t="shared" si="30"/>
        <v>#DIV/0!</v>
      </c>
      <c r="X288" s="328">
        <f t="shared" si="31"/>
        <v>0</v>
      </c>
      <c r="Y288" s="329">
        <f t="shared" si="32"/>
        <v>0</v>
      </c>
      <c r="AA288" s="95"/>
      <c r="AB288" s="95"/>
      <c r="AC288" s="95"/>
      <c r="AD288" s="95"/>
    </row>
    <row r="289" ht="33.75" customHeight="1" outlineLevel="1">
      <c r="A289" s="299"/>
      <c r="B289" s="299"/>
      <c r="C289" s="364" t="s">
        <v>110</v>
      </c>
      <c r="D289" s="80"/>
      <c r="E289" s="360"/>
      <c r="F289" s="82" t="s">
        <v>37</v>
      </c>
      <c r="G289" s="318">
        <f t="shared" si="29"/>
        <v>5</v>
      </c>
      <c r="H289" s="112">
        <f>SUMIFS('Выгрузка из 1С - от 11.12.2025'!C:C, 'Выгрузка из 1С - от 11.12.2025'!A:A,C289,
'Выгрузка из 1С - от 11.12.2025'!B:B,F289)</f>
        <v>0</v>
      </c>
      <c r="I289" s="113">
        <v>3.0</v>
      </c>
      <c r="J289" s="361">
        <v>2.0</v>
      </c>
      <c r="K289" s="361">
        <v>0.0</v>
      </c>
      <c r="L289" s="361">
        <v>0.0</v>
      </c>
      <c r="M289" s="361">
        <v>0.0</v>
      </c>
      <c r="N289" s="361">
        <v>0.0</v>
      </c>
      <c r="O289" s="361">
        <v>0.0</v>
      </c>
      <c r="P289" s="323"/>
      <c r="Q289" s="321"/>
      <c r="R289" s="321"/>
      <c r="S289" s="324"/>
      <c r="T289" s="325"/>
      <c r="U289" s="362">
        <v>0.0</v>
      </c>
      <c r="V289" s="362">
        <v>0.0</v>
      </c>
      <c r="W289" s="363" t="str">
        <f t="shared" si="30"/>
        <v>#DIV/0!</v>
      </c>
      <c r="X289" s="328">
        <f t="shared" si="31"/>
        <v>0</v>
      </c>
      <c r="Y289" s="329">
        <f t="shared" si="32"/>
        <v>0</v>
      </c>
      <c r="AA289" s="95"/>
      <c r="AB289" s="95"/>
      <c r="AC289" s="95"/>
      <c r="AD289" s="95"/>
    </row>
    <row r="290" ht="33.75" customHeight="1" outlineLevel="1">
      <c r="A290" s="299"/>
      <c r="B290" s="299"/>
      <c r="C290" s="364" t="s">
        <v>110</v>
      </c>
      <c r="D290" s="80"/>
      <c r="E290" s="360"/>
      <c r="F290" s="97" t="s">
        <v>38</v>
      </c>
      <c r="G290" s="318">
        <f t="shared" si="29"/>
        <v>3</v>
      </c>
      <c r="H290" s="112">
        <f>SUMIFS('Выгрузка из 1С - от 11.12.2025'!C:C, 'Выгрузка из 1С - от 11.12.2025'!A:A,C290,
'Выгрузка из 1С - от 11.12.2025'!B:B,F290)</f>
        <v>0</v>
      </c>
      <c r="I290" s="113">
        <v>3.0</v>
      </c>
      <c r="J290" s="361">
        <v>0.0</v>
      </c>
      <c r="K290" s="361">
        <v>0.0</v>
      </c>
      <c r="L290" s="361">
        <v>0.0</v>
      </c>
      <c r="M290" s="361">
        <v>0.0</v>
      </c>
      <c r="N290" s="361">
        <v>0.0</v>
      </c>
      <c r="O290" s="361">
        <v>0.0</v>
      </c>
      <c r="P290" s="323"/>
      <c r="Q290" s="321"/>
      <c r="R290" s="321"/>
      <c r="S290" s="324"/>
      <c r="T290" s="325"/>
      <c r="U290" s="362">
        <v>0.0</v>
      </c>
      <c r="V290" s="362">
        <v>0.0</v>
      </c>
      <c r="W290" s="363" t="str">
        <f t="shared" si="30"/>
        <v>#DIV/0!</v>
      </c>
      <c r="X290" s="328">
        <f t="shared" si="31"/>
        <v>0</v>
      </c>
      <c r="Y290" s="329">
        <f t="shared" si="32"/>
        <v>0</v>
      </c>
      <c r="AA290" s="95"/>
      <c r="AB290" s="95"/>
      <c r="AC290" s="95"/>
      <c r="AD290" s="95"/>
    </row>
    <row r="291" ht="33.75" customHeight="1" outlineLevel="1">
      <c r="A291" s="299"/>
      <c r="B291" s="299"/>
      <c r="C291" s="364" t="s">
        <v>110</v>
      </c>
      <c r="D291" s="80"/>
      <c r="E291" s="360"/>
      <c r="F291" s="97" t="s">
        <v>39</v>
      </c>
      <c r="G291" s="318">
        <f t="shared" si="29"/>
        <v>2</v>
      </c>
      <c r="H291" s="112">
        <f>SUMIFS('Выгрузка из 1С - от 11.12.2025'!C:C, 'Выгрузка из 1С - от 11.12.2025'!A:A,C291,
'Выгрузка из 1С - от 11.12.2025'!B:B,F291)</f>
        <v>0</v>
      </c>
      <c r="I291" s="209">
        <v>2.0</v>
      </c>
      <c r="J291" s="365">
        <v>0.0</v>
      </c>
      <c r="K291" s="365">
        <v>0.0</v>
      </c>
      <c r="L291" s="365">
        <v>0.0</v>
      </c>
      <c r="M291" s="365">
        <v>0.0</v>
      </c>
      <c r="N291" s="365">
        <v>0.0</v>
      </c>
      <c r="O291" s="365">
        <v>0.0</v>
      </c>
      <c r="P291" s="323"/>
      <c r="Q291" s="321"/>
      <c r="R291" s="321"/>
      <c r="S291" s="324"/>
      <c r="T291" s="325"/>
      <c r="U291" s="362">
        <v>0.0</v>
      </c>
      <c r="V291" s="362">
        <v>0.0</v>
      </c>
      <c r="W291" s="363" t="str">
        <f t="shared" si="30"/>
        <v>#DIV/0!</v>
      </c>
      <c r="X291" s="328">
        <f t="shared" si="31"/>
        <v>0</v>
      </c>
      <c r="Y291" s="329">
        <f t="shared" si="32"/>
        <v>0</v>
      </c>
      <c r="AA291" s="95"/>
      <c r="AB291" s="95"/>
      <c r="AC291" s="95"/>
      <c r="AD291" s="95"/>
    </row>
    <row r="292" ht="33.75" customHeight="1" outlineLevel="1">
      <c r="A292" s="299"/>
      <c r="B292" s="299"/>
      <c r="C292" s="366" t="s">
        <v>110</v>
      </c>
      <c r="D292" s="98"/>
      <c r="E292" s="367"/>
      <c r="F292" s="97" t="s">
        <v>70</v>
      </c>
      <c r="G292" s="332">
        <f t="shared" si="29"/>
        <v>0</v>
      </c>
      <c r="H292" s="134">
        <f>SUMIFS('Выгрузка из 1С - от 11.12.2025'!C:C, 'Выгрузка из 1С - от 11.12.2025'!A:A,C292,
'Выгрузка из 1С - от 11.12.2025'!B:B,F292)</f>
        <v>0</v>
      </c>
      <c r="I292" s="135">
        <v>0.0</v>
      </c>
      <c r="J292" s="368">
        <v>0.0</v>
      </c>
      <c r="K292" s="368">
        <v>0.0</v>
      </c>
      <c r="L292" s="368">
        <v>0.0</v>
      </c>
      <c r="M292" s="368">
        <v>0.0</v>
      </c>
      <c r="N292" s="368">
        <v>0.0</v>
      </c>
      <c r="O292" s="368">
        <v>0.0</v>
      </c>
      <c r="P292" s="337"/>
      <c r="Q292" s="335"/>
      <c r="R292" s="335"/>
      <c r="S292" s="338"/>
      <c r="T292" s="339"/>
      <c r="U292" s="369">
        <v>0.0</v>
      </c>
      <c r="V292" s="369">
        <v>0.0</v>
      </c>
      <c r="W292" s="341" t="str">
        <f t="shared" si="30"/>
        <v>#DIV/0!</v>
      </c>
      <c r="X292" s="342">
        <f t="shared" si="31"/>
        <v>0</v>
      </c>
      <c r="Y292" s="343">
        <f t="shared" si="32"/>
        <v>0</v>
      </c>
      <c r="AA292" s="95"/>
      <c r="AB292" s="95"/>
      <c r="AC292" s="95"/>
      <c r="AD292" s="95"/>
    </row>
    <row r="293" ht="33.75" customHeight="1" outlineLevel="1">
      <c r="A293" s="299" t="s">
        <v>109</v>
      </c>
      <c r="B293" s="300"/>
      <c r="C293" s="370" t="s">
        <v>111</v>
      </c>
      <c r="D293" s="62"/>
      <c r="E293" s="371">
        <v>1.113121993E9</v>
      </c>
      <c r="F293" s="64" t="s">
        <v>34</v>
      </c>
      <c r="G293" s="304">
        <f t="shared" si="29"/>
        <v>10</v>
      </c>
      <c r="H293" s="127">
        <f>SUMIFS('Выгрузка из 1С - от 11.12.2025'!C:C, 'Выгрузка из 1С - от 11.12.2025'!A:A,C293,
'Выгрузка из 1С - от 11.12.2025'!B:B,F293)</f>
        <v>8</v>
      </c>
      <c r="I293" s="128">
        <v>6.0</v>
      </c>
      <c r="J293" s="129">
        <v>3.0</v>
      </c>
      <c r="K293" s="129">
        <v>0.0</v>
      </c>
      <c r="L293" s="129">
        <v>0.0</v>
      </c>
      <c r="M293" s="129">
        <v>0.0</v>
      </c>
      <c r="N293" s="129">
        <v>1.0</v>
      </c>
      <c r="O293" s="372">
        <v>0.0</v>
      </c>
      <c r="P293" s="373"/>
      <c r="Q293" s="374"/>
      <c r="R293" s="374"/>
      <c r="S293" s="375"/>
      <c r="T293" s="376">
        <v>1.0</v>
      </c>
      <c r="U293" s="377">
        <v>6590.0</v>
      </c>
      <c r="V293" s="377">
        <v>1820.0</v>
      </c>
      <c r="W293" s="359">
        <f t="shared" si="30"/>
        <v>3.620879121</v>
      </c>
      <c r="X293" s="314">
        <f t="shared" si="31"/>
        <v>18200</v>
      </c>
      <c r="Y293" s="315">
        <f t="shared" si="32"/>
        <v>65900</v>
      </c>
      <c r="AA293" s="95"/>
      <c r="AB293" s="95"/>
      <c r="AC293" s="95"/>
      <c r="AD293" s="95"/>
    </row>
    <row r="294" ht="33.75" customHeight="1" outlineLevel="1">
      <c r="A294" s="300"/>
      <c r="B294" s="300"/>
      <c r="C294" s="378" t="s">
        <v>111</v>
      </c>
      <c r="D294" s="80"/>
      <c r="E294" s="379">
        <v>1.113121994E9</v>
      </c>
      <c r="F294" s="82" t="s">
        <v>35</v>
      </c>
      <c r="G294" s="318">
        <f t="shared" si="29"/>
        <v>9</v>
      </c>
      <c r="H294" s="112">
        <f>SUMIFS('Выгрузка из 1С - от 11.12.2025'!C:C, 'Выгрузка из 1С - от 11.12.2025'!A:A,C294,
'Выгрузка из 1С - от 11.12.2025'!B:B,F294)</f>
        <v>7</v>
      </c>
      <c r="I294" s="113">
        <v>7.0</v>
      </c>
      <c r="J294" s="114">
        <v>2.0</v>
      </c>
      <c r="K294" s="114">
        <v>0.0</v>
      </c>
      <c r="L294" s="114">
        <v>0.0</v>
      </c>
      <c r="M294" s="114">
        <v>0.0</v>
      </c>
      <c r="N294" s="114">
        <v>0.0</v>
      </c>
      <c r="O294" s="115">
        <v>0.0</v>
      </c>
      <c r="P294" s="116">
        <v>1.0</v>
      </c>
      <c r="Q294" s="117"/>
      <c r="R294" s="117"/>
      <c r="S294" s="118"/>
      <c r="T294" s="380">
        <v>0.0</v>
      </c>
      <c r="U294" s="381">
        <v>6590.0</v>
      </c>
      <c r="V294" s="381">
        <v>1820.0</v>
      </c>
      <c r="W294" s="363">
        <f t="shared" si="30"/>
        <v>3.620879121</v>
      </c>
      <c r="X294" s="328">
        <f t="shared" si="31"/>
        <v>16380</v>
      </c>
      <c r="Y294" s="329">
        <f t="shared" si="32"/>
        <v>59310</v>
      </c>
      <c r="AA294" s="95"/>
      <c r="AB294" s="95"/>
      <c r="AC294" s="95"/>
      <c r="AD294" s="95"/>
    </row>
    <row r="295" ht="33.75" customHeight="1" outlineLevel="1">
      <c r="A295" s="300"/>
      <c r="B295" s="300"/>
      <c r="C295" s="378" t="s">
        <v>111</v>
      </c>
      <c r="D295" s="80"/>
      <c r="E295" s="379">
        <v>1.113121995E9</v>
      </c>
      <c r="F295" s="96" t="s">
        <v>36</v>
      </c>
      <c r="G295" s="318">
        <f t="shared" si="29"/>
        <v>16</v>
      </c>
      <c r="H295" s="112">
        <f>SUMIFS('Выгрузка из 1С - от 11.12.2025'!C:C, 'Выгрузка из 1С - от 11.12.2025'!A:A,C295,
'Выгрузка из 1С - от 11.12.2025'!B:B,F295)</f>
        <v>12</v>
      </c>
      <c r="I295" s="113">
        <v>12.0</v>
      </c>
      <c r="J295" s="114">
        <v>3.0</v>
      </c>
      <c r="K295" s="114">
        <v>0.0</v>
      </c>
      <c r="L295" s="114">
        <v>0.0</v>
      </c>
      <c r="M295" s="114">
        <v>0.0</v>
      </c>
      <c r="N295" s="114">
        <v>1.0</v>
      </c>
      <c r="O295" s="115">
        <v>0.0</v>
      </c>
      <c r="P295" s="116">
        <v>1.0</v>
      </c>
      <c r="Q295" s="117"/>
      <c r="R295" s="117"/>
      <c r="S295" s="118"/>
      <c r="T295" s="380">
        <v>0.0</v>
      </c>
      <c r="U295" s="381">
        <v>6590.0</v>
      </c>
      <c r="V295" s="381">
        <v>1820.0</v>
      </c>
      <c r="W295" s="363">
        <f t="shared" si="30"/>
        <v>3.620879121</v>
      </c>
      <c r="X295" s="328">
        <f t="shared" si="31"/>
        <v>29120</v>
      </c>
      <c r="Y295" s="329">
        <f t="shared" si="32"/>
        <v>105440</v>
      </c>
      <c r="AA295" s="95"/>
      <c r="AB295" s="95"/>
      <c r="AC295" s="95"/>
      <c r="AD295" s="95"/>
    </row>
    <row r="296" ht="33.75" customHeight="1" outlineLevel="1">
      <c r="A296" s="300"/>
      <c r="B296" s="300"/>
      <c r="C296" s="378" t="s">
        <v>111</v>
      </c>
      <c r="D296" s="80"/>
      <c r="E296" s="379">
        <v>1.113121996E9</v>
      </c>
      <c r="F296" s="82" t="s">
        <v>37</v>
      </c>
      <c r="G296" s="318">
        <f t="shared" si="29"/>
        <v>8</v>
      </c>
      <c r="H296" s="112">
        <f>SUMIFS('Выгрузка из 1С - от 11.12.2025'!C:C, 'Выгрузка из 1С - от 11.12.2025'!A:A,C296,
'Выгрузка из 1С - от 11.12.2025'!B:B,F296)</f>
        <v>7</v>
      </c>
      <c r="I296" s="113">
        <v>5.0</v>
      </c>
      <c r="J296" s="114">
        <v>3.0</v>
      </c>
      <c r="K296" s="114">
        <v>0.0</v>
      </c>
      <c r="L296" s="114">
        <v>0.0</v>
      </c>
      <c r="M296" s="114">
        <v>0.0</v>
      </c>
      <c r="N296" s="114">
        <v>0.0</v>
      </c>
      <c r="O296" s="115">
        <v>0.0</v>
      </c>
      <c r="P296" s="116">
        <v>1.0</v>
      </c>
      <c r="Q296" s="117"/>
      <c r="R296" s="117"/>
      <c r="S296" s="118"/>
      <c r="T296" s="380">
        <v>0.0</v>
      </c>
      <c r="U296" s="381">
        <v>6590.0</v>
      </c>
      <c r="V296" s="381">
        <v>1820.0</v>
      </c>
      <c r="W296" s="363">
        <f t="shared" si="30"/>
        <v>3.620879121</v>
      </c>
      <c r="X296" s="328">
        <f t="shared" si="31"/>
        <v>14560</v>
      </c>
      <c r="Y296" s="329">
        <f t="shared" si="32"/>
        <v>52720</v>
      </c>
      <c r="AA296" s="95"/>
      <c r="AB296" s="95"/>
      <c r="AC296" s="95"/>
      <c r="AD296" s="95"/>
    </row>
    <row r="297" ht="33.75" customHeight="1" outlineLevel="1">
      <c r="A297" s="300"/>
      <c r="B297" s="300"/>
      <c r="C297" s="378" t="s">
        <v>111</v>
      </c>
      <c r="D297" s="80"/>
      <c r="E297" s="379">
        <v>1.113121997E9</v>
      </c>
      <c r="F297" s="97" t="s">
        <v>38</v>
      </c>
      <c r="G297" s="318">
        <f t="shared" si="29"/>
        <v>6</v>
      </c>
      <c r="H297" s="112">
        <f>SUMIFS('Выгрузка из 1С - от 11.12.2025'!C:C, 'Выгрузка из 1С - от 11.12.2025'!A:A,C297,
'Выгрузка из 1С - от 11.12.2025'!B:B,F297)</f>
        <v>2</v>
      </c>
      <c r="I297" s="113">
        <v>2.0</v>
      </c>
      <c r="J297" s="114">
        <v>3.0</v>
      </c>
      <c r="K297" s="114">
        <v>0.0</v>
      </c>
      <c r="L297" s="114">
        <v>0.0</v>
      </c>
      <c r="M297" s="114">
        <v>0.0</v>
      </c>
      <c r="N297" s="114">
        <v>1.0</v>
      </c>
      <c r="O297" s="115">
        <v>0.0</v>
      </c>
      <c r="P297" s="116">
        <v>1.0</v>
      </c>
      <c r="Q297" s="117"/>
      <c r="R297" s="117"/>
      <c r="S297" s="118"/>
      <c r="T297" s="380">
        <v>1.0</v>
      </c>
      <c r="U297" s="381">
        <v>6590.0</v>
      </c>
      <c r="V297" s="381">
        <v>1820.0</v>
      </c>
      <c r="W297" s="363">
        <f t="shared" si="30"/>
        <v>3.620879121</v>
      </c>
      <c r="X297" s="328">
        <f t="shared" si="31"/>
        <v>10920</v>
      </c>
      <c r="Y297" s="329">
        <f t="shared" si="32"/>
        <v>39540</v>
      </c>
      <c r="AA297" s="95"/>
      <c r="AB297" s="95"/>
      <c r="AC297" s="95"/>
      <c r="AD297" s="95"/>
    </row>
    <row r="298" ht="33.75" customHeight="1" outlineLevel="1">
      <c r="A298" s="300"/>
      <c r="B298" s="300"/>
      <c r="C298" s="378" t="s">
        <v>111</v>
      </c>
      <c r="D298" s="80"/>
      <c r="E298" s="379">
        <v>1.113121998E9</v>
      </c>
      <c r="F298" s="97" t="s">
        <v>39</v>
      </c>
      <c r="G298" s="318">
        <f t="shared" si="29"/>
        <v>9</v>
      </c>
      <c r="H298" s="112">
        <f>SUMIFS('Выгрузка из 1С - от 11.12.2025'!C:C, 'Выгрузка из 1С - от 11.12.2025'!A:A,C298,
'Выгрузка из 1С - от 11.12.2025'!B:B,F298)</f>
        <v>7</v>
      </c>
      <c r="I298" s="209">
        <v>8.0</v>
      </c>
      <c r="J298" s="117">
        <v>1.0</v>
      </c>
      <c r="K298" s="117">
        <v>0.0</v>
      </c>
      <c r="L298" s="117">
        <v>0.0</v>
      </c>
      <c r="M298" s="117">
        <v>0.0</v>
      </c>
      <c r="N298" s="117">
        <v>0.0</v>
      </c>
      <c r="O298" s="210">
        <v>0.0</v>
      </c>
      <c r="P298" s="116">
        <v>1.0</v>
      </c>
      <c r="Q298" s="117"/>
      <c r="R298" s="117"/>
      <c r="S298" s="118"/>
      <c r="T298" s="380">
        <v>0.0</v>
      </c>
      <c r="U298" s="381">
        <v>6590.0</v>
      </c>
      <c r="V298" s="381">
        <v>1820.0</v>
      </c>
      <c r="W298" s="363">
        <f t="shared" si="30"/>
        <v>3.620879121</v>
      </c>
      <c r="X298" s="328">
        <f t="shared" si="31"/>
        <v>16380</v>
      </c>
      <c r="Y298" s="329">
        <f t="shared" si="32"/>
        <v>59310</v>
      </c>
      <c r="AA298" s="95"/>
      <c r="AB298" s="95"/>
      <c r="AC298" s="95"/>
      <c r="AD298" s="95"/>
    </row>
    <row r="299" ht="33.75" customHeight="1" outlineLevel="1">
      <c r="A299" s="300"/>
      <c r="B299" s="300"/>
      <c r="C299" s="330" t="s">
        <v>111</v>
      </c>
      <c r="D299" s="98"/>
      <c r="E299" s="367">
        <v>1.113121999E9</v>
      </c>
      <c r="F299" s="97" t="s">
        <v>70</v>
      </c>
      <c r="G299" s="332">
        <f t="shared" si="29"/>
        <v>2</v>
      </c>
      <c r="H299" s="134">
        <f>SUMIFS('Выгрузка из 1С - от 11.12.2025'!C:C, 'Выгрузка из 1С - от 11.12.2025'!A:A,C299,
'Выгрузка из 1С - от 11.12.2025'!B:B,F299)</f>
        <v>1</v>
      </c>
      <c r="I299" s="135">
        <v>1.0</v>
      </c>
      <c r="J299" s="136">
        <v>1.0</v>
      </c>
      <c r="K299" s="136">
        <v>0.0</v>
      </c>
      <c r="L299" s="136">
        <v>0.0</v>
      </c>
      <c r="M299" s="136">
        <v>0.0</v>
      </c>
      <c r="N299" s="136">
        <v>0.0</v>
      </c>
      <c r="O299" s="137">
        <v>0.0</v>
      </c>
      <c r="P299" s="138"/>
      <c r="Q299" s="136"/>
      <c r="R299" s="136"/>
      <c r="S299" s="139"/>
      <c r="T299" s="339">
        <v>0.0</v>
      </c>
      <c r="U299" s="340">
        <v>6590.0</v>
      </c>
      <c r="V299" s="340">
        <v>1820.0</v>
      </c>
      <c r="W299" s="341">
        <f t="shared" si="30"/>
        <v>3.620879121</v>
      </c>
      <c r="X299" s="342">
        <f t="shared" si="31"/>
        <v>3640</v>
      </c>
      <c r="Y299" s="343">
        <f t="shared" si="32"/>
        <v>13180</v>
      </c>
      <c r="AA299" s="95"/>
      <c r="AB299" s="95"/>
      <c r="AC299" s="95"/>
      <c r="AD299" s="95"/>
    </row>
    <row r="300" ht="33.75" customHeight="1" outlineLevel="1">
      <c r="A300" s="299" t="s">
        <v>109</v>
      </c>
      <c r="B300" s="300"/>
      <c r="C300" s="382" t="s">
        <v>112</v>
      </c>
      <c r="D300" s="62"/>
      <c r="E300" s="371">
        <v>1.113121013E9</v>
      </c>
      <c r="F300" s="64" t="s">
        <v>34</v>
      </c>
      <c r="G300" s="304">
        <f t="shared" si="29"/>
        <v>14</v>
      </c>
      <c r="H300" s="383">
        <f>SUMIFS('Выгрузка из 1С - от 11.12.2025'!C:C, 'Выгрузка из 1С - от 11.12.2025'!A:A,C300,
'Выгрузка из 1С - от 11.12.2025'!B:B,F300)</f>
        <v>10</v>
      </c>
      <c r="I300" s="384">
        <v>11.0</v>
      </c>
      <c r="J300" s="374">
        <v>3.0</v>
      </c>
      <c r="K300" s="374">
        <v>0.0</v>
      </c>
      <c r="L300" s="374">
        <v>0.0</v>
      </c>
      <c r="M300" s="374">
        <v>0.0</v>
      </c>
      <c r="N300" s="374">
        <v>0.0</v>
      </c>
      <c r="O300" s="372">
        <v>0.0</v>
      </c>
      <c r="P300" s="373"/>
      <c r="Q300" s="374"/>
      <c r="R300" s="374"/>
      <c r="S300" s="375"/>
      <c r="T300" s="376">
        <v>0.0</v>
      </c>
      <c r="U300" s="377">
        <v>6590.0</v>
      </c>
      <c r="V300" s="377">
        <v>1820.0</v>
      </c>
      <c r="W300" s="359">
        <f t="shared" si="30"/>
        <v>3.620879121</v>
      </c>
      <c r="X300" s="314">
        <f t="shared" si="31"/>
        <v>25480</v>
      </c>
      <c r="Y300" s="315">
        <f t="shared" si="32"/>
        <v>92260</v>
      </c>
      <c r="AA300" s="95"/>
      <c r="AB300" s="95"/>
      <c r="AC300" s="95"/>
      <c r="AD300" s="95"/>
    </row>
    <row r="301" ht="33.75" customHeight="1" outlineLevel="1">
      <c r="A301" s="300"/>
      <c r="B301" s="300"/>
      <c r="C301" s="382" t="s">
        <v>112</v>
      </c>
      <c r="D301" s="80"/>
      <c r="E301" s="379">
        <v>1.113121014E9</v>
      </c>
      <c r="F301" s="82" t="s">
        <v>35</v>
      </c>
      <c r="G301" s="318">
        <f t="shared" si="29"/>
        <v>14</v>
      </c>
      <c r="H301" s="385">
        <f>SUMIFS('Выгрузка из 1С - от 11.12.2025'!C:C, 'Выгрузка из 1С - от 11.12.2025'!A:A,C301,
'Выгрузка из 1С - от 11.12.2025'!B:B,F301)</f>
        <v>14</v>
      </c>
      <c r="I301" s="386">
        <v>12.0</v>
      </c>
      <c r="J301" s="387">
        <v>2.0</v>
      </c>
      <c r="K301" s="387">
        <v>0.0</v>
      </c>
      <c r="L301" s="387">
        <v>0.0</v>
      </c>
      <c r="M301" s="387">
        <v>0.0</v>
      </c>
      <c r="N301" s="387">
        <v>0.0</v>
      </c>
      <c r="O301" s="388">
        <v>0.0</v>
      </c>
      <c r="P301" s="389">
        <v>1.0</v>
      </c>
      <c r="Q301" s="387"/>
      <c r="R301" s="387"/>
      <c r="S301" s="390"/>
      <c r="T301" s="380">
        <v>0.0</v>
      </c>
      <c r="U301" s="381">
        <v>6590.0</v>
      </c>
      <c r="V301" s="381">
        <v>1820.0</v>
      </c>
      <c r="W301" s="363">
        <f t="shared" si="30"/>
        <v>3.620879121</v>
      </c>
      <c r="X301" s="328">
        <f t="shared" si="31"/>
        <v>25480</v>
      </c>
      <c r="Y301" s="329">
        <f t="shared" si="32"/>
        <v>92260</v>
      </c>
      <c r="AA301" s="95"/>
      <c r="AB301" s="95"/>
      <c r="AC301" s="95"/>
      <c r="AD301" s="95"/>
    </row>
    <row r="302" ht="33.75" customHeight="1" outlineLevel="1">
      <c r="A302" s="300"/>
      <c r="B302" s="300"/>
      <c r="C302" s="382" t="s">
        <v>112</v>
      </c>
      <c r="D302" s="80"/>
      <c r="E302" s="379">
        <v>1.113121015E9</v>
      </c>
      <c r="F302" s="96" t="s">
        <v>36</v>
      </c>
      <c r="G302" s="318">
        <f t="shared" si="29"/>
        <v>15</v>
      </c>
      <c r="H302" s="385">
        <f>SUMIFS('Выгрузка из 1С - от 11.12.2025'!C:C, 'Выгрузка из 1С - от 11.12.2025'!A:A,C302,
'Выгрузка из 1С - от 11.12.2025'!B:B,F302)</f>
        <v>17</v>
      </c>
      <c r="I302" s="386">
        <v>12.0</v>
      </c>
      <c r="J302" s="387">
        <v>3.0</v>
      </c>
      <c r="K302" s="387">
        <v>0.0</v>
      </c>
      <c r="L302" s="387">
        <v>0.0</v>
      </c>
      <c r="M302" s="387">
        <v>0.0</v>
      </c>
      <c r="N302" s="387">
        <v>0.0</v>
      </c>
      <c r="O302" s="388">
        <v>0.0</v>
      </c>
      <c r="P302" s="389">
        <v>1.0</v>
      </c>
      <c r="Q302" s="387"/>
      <c r="R302" s="387"/>
      <c r="S302" s="390"/>
      <c r="T302" s="380">
        <v>0.0</v>
      </c>
      <c r="U302" s="381">
        <v>6590.0</v>
      </c>
      <c r="V302" s="381">
        <v>1820.0</v>
      </c>
      <c r="W302" s="363">
        <f t="shared" si="30"/>
        <v>3.620879121</v>
      </c>
      <c r="X302" s="328">
        <f t="shared" si="31"/>
        <v>27300</v>
      </c>
      <c r="Y302" s="329">
        <f t="shared" si="32"/>
        <v>98850</v>
      </c>
      <c r="AA302" s="95"/>
      <c r="AB302" s="95"/>
      <c r="AC302" s="95"/>
      <c r="AD302" s="95"/>
    </row>
    <row r="303" ht="33.75" customHeight="1" outlineLevel="1">
      <c r="A303" s="300"/>
      <c r="B303" s="300"/>
      <c r="C303" s="382" t="s">
        <v>112</v>
      </c>
      <c r="D303" s="80"/>
      <c r="E303" s="379">
        <v>1.113121016E9</v>
      </c>
      <c r="F303" s="82" t="s">
        <v>37</v>
      </c>
      <c r="G303" s="318">
        <f t="shared" si="29"/>
        <v>10</v>
      </c>
      <c r="H303" s="385">
        <f>SUMIFS('Выгрузка из 1С - от 11.12.2025'!C:C, 'Выгрузка из 1С - от 11.12.2025'!A:A,C303,
'Выгрузка из 1С - от 11.12.2025'!B:B,F303)</f>
        <v>8</v>
      </c>
      <c r="I303" s="386">
        <v>7.0</v>
      </c>
      <c r="J303" s="387">
        <v>3.0</v>
      </c>
      <c r="K303" s="387">
        <v>0.0</v>
      </c>
      <c r="L303" s="387">
        <v>0.0</v>
      </c>
      <c r="M303" s="387">
        <v>0.0</v>
      </c>
      <c r="N303" s="387">
        <v>0.0</v>
      </c>
      <c r="O303" s="388">
        <v>0.0</v>
      </c>
      <c r="P303" s="389">
        <v>1.0</v>
      </c>
      <c r="Q303" s="387"/>
      <c r="R303" s="387"/>
      <c r="S303" s="390"/>
      <c r="T303" s="380">
        <v>0.0</v>
      </c>
      <c r="U303" s="381">
        <v>6590.0</v>
      </c>
      <c r="V303" s="381">
        <v>1820.0</v>
      </c>
      <c r="W303" s="363">
        <f t="shared" si="30"/>
        <v>3.620879121</v>
      </c>
      <c r="X303" s="328">
        <f t="shared" si="31"/>
        <v>18200</v>
      </c>
      <c r="Y303" s="329">
        <f t="shared" si="32"/>
        <v>65900</v>
      </c>
      <c r="AA303" s="95"/>
      <c r="AB303" s="95"/>
      <c r="AC303" s="95"/>
      <c r="AD303" s="95"/>
    </row>
    <row r="304" ht="33.75" customHeight="1" outlineLevel="1">
      <c r="A304" s="300"/>
      <c r="B304" s="300"/>
      <c r="C304" s="382" t="s">
        <v>112</v>
      </c>
      <c r="D304" s="80"/>
      <c r="E304" s="379">
        <v>1.113121017E9</v>
      </c>
      <c r="F304" s="97" t="s">
        <v>38</v>
      </c>
      <c r="G304" s="318">
        <f t="shared" si="29"/>
        <v>3</v>
      </c>
      <c r="H304" s="385">
        <f>SUMIFS('Выгрузка из 1С - от 11.12.2025'!C:C, 'Выгрузка из 1С - от 11.12.2025'!A:A,C304,
'Выгрузка из 1С - от 11.12.2025'!B:B,F304)</f>
        <v>1</v>
      </c>
      <c r="I304" s="386">
        <v>1.0</v>
      </c>
      <c r="J304" s="387">
        <v>2.0</v>
      </c>
      <c r="K304" s="387">
        <v>0.0</v>
      </c>
      <c r="L304" s="387">
        <v>0.0</v>
      </c>
      <c r="M304" s="387">
        <v>0.0</v>
      </c>
      <c r="N304" s="387">
        <v>0.0</v>
      </c>
      <c r="O304" s="388">
        <v>0.0</v>
      </c>
      <c r="P304" s="389">
        <v>1.0</v>
      </c>
      <c r="Q304" s="387"/>
      <c r="R304" s="387"/>
      <c r="S304" s="390"/>
      <c r="T304" s="380">
        <v>0.0</v>
      </c>
      <c r="U304" s="381">
        <v>6590.0</v>
      </c>
      <c r="V304" s="381">
        <v>1820.0</v>
      </c>
      <c r="W304" s="363">
        <f t="shared" si="30"/>
        <v>3.620879121</v>
      </c>
      <c r="X304" s="328">
        <f t="shared" si="31"/>
        <v>5460</v>
      </c>
      <c r="Y304" s="329">
        <f t="shared" si="32"/>
        <v>19770</v>
      </c>
      <c r="AA304" s="95"/>
      <c r="AB304" s="95"/>
      <c r="AC304" s="95"/>
      <c r="AD304" s="95"/>
    </row>
    <row r="305" ht="33.75" customHeight="1" outlineLevel="1">
      <c r="A305" s="300"/>
      <c r="B305" s="300"/>
      <c r="C305" s="382" t="s">
        <v>112</v>
      </c>
      <c r="D305" s="80"/>
      <c r="E305" s="379">
        <v>1.113121018E9</v>
      </c>
      <c r="F305" s="97" t="s">
        <v>39</v>
      </c>
      <c r="G305" s="318">
        <f t="shared" si="29"/>
        <v>5</v>
      </c>
      <c r="H305" s="385">
        <f>SUMIFS('Выгрузка из 1С - от 11.12.2025'!C:C, 'Выгрузка из 1С - от 11.12.2025'!A:A,C305,
'Выгрузка из 1С - от 11.12.2025'!B:B,F305)</f>
        <v>1</v>
      </c>
      <c r="I305" s="386">
        <v>1.0</v>
      </c>
      <c r="J305" s="387">
        <v>4.0</v>
      </c>
      <c r="K305" s="387">
        <v>0.0</v>
      </c>
      <c r="L305" s="387">
        <v>0.0</v>
      </c>
      <c r="M305" s="387">
        <v>0.0</v>
      </c>
      <c r="N305" s="387">
        <v>0.0</v>
      </c>
      <c r="O305" s="388">
        <v>0.0</v>
      </c>
      <c r="P305" s="389">
        <v>1.0</v>
      </c>
      <c r="Q305" s="387"/>
      <c r="R305" s="387"/>
      <c r="S305" s="390"/>
      <c r="T305" s="380">
        <v>0.0</v>
      </c>
      <c r="U305" s="381">
        <v>6590.0</v>
      </c>
      <c r="V305" s="381">
        <v>1820.0</v>
      </c>
      <c r="W305" s="363">
        <f t="shared" si="30"/>
        <v>3.620879121</v>
      </c>
      <c r="X305" s="328">
        <f t="shared" si="31"/>
        <v>9100</v>
      </c>
      <c r="Y305" s="329">
        <f t="shared" si="32"/>
        <v>32950</v>
      </c>
      <c r="AA305" s="95"/>
      <c r="AB305" s="95"/>
      <c r="AC305" s="95"/>
      <c r="AD305" s="95"/>
    </row>
    <row r="306" ht="33.75" customHeight="1" outlineLevel="1">
      <c r="A306" s="300"/>
      <c r="B306" s="300"/>
      <c r="C306" s="382" t="s">
        <v>112</v>
      </c>
      <c r="D306" s="98"/>
      <c r="E306" s="367">
        <v>1.113121019E9</v>
      </c>
      <c r="F306" s="97" t="s">
        <v>70</v>
      </c>
      <c r="G306" s="332">
        <f t="shared" si="29"/>
        <v>2</v>
      </c>
      <c r="H306" s="333">
        <f>SUMIFS('Выгрузка из 1С - от 11.12.2025'!C:C, 'Выгрузка из 1С - от 11.12.2025'!A:A,C306,
'Выгрузка из 1С - от 11.12.2025'!B:B,F306)</f>
        <v>1</v>
      </c>
      <c r="I306" s="334">
        <v>1.0</v>
      </c>
      <c r="J306" s="335">
        <v>1.0</v>
      </c>
      <c r="K306" s="335">
        <v>0.0</v>
      </c>
      <c r="L306" s="335">
        <v>0.0</v>
      </c>
      <c r="M306" s="335">
        <v>0.0</v>
      </c>
      <c r="N306" s="335">
        <v>0.0</v>
      </c>
      <c r="O306" s="336">
        <v>0.0</v>
      </c>
      <c r="P306" s="337"/>
      <c r="Q306" s="335"/>
      <c r="R306" s="335"/>
      <c r="S306" s="338"/>
      <c r="T306" s="339">
        <v>0.0</v>
      </c>
      <c r="U306" s="340">
        <v>6590.0</v>
      </c>
      <c r="V306" s="340">
        <v>1820.0</v>
      </c>
      <c r="W306" s="341">
        <f t="shared" si="30"/>
        <v>3.620879121</v>
      </c>
      <c r="X306" s="342">
        <f t="shared" si="31"/>
        <v>3640</v>
      </c>
      <c r="Y306" s="343">
        <f t="shared" si="32"/>
        <v>13180</v>
      </c>
      <c r="AA306" s="95"/>
      <c r="AB306" s="95"/>
      <c r="AC306" s="95"/>
      <c r="AD306" s="95"/>
    </row>
    <row r="307" ht="33.75" customHeight="1" outlineLevel="1">
      <c r="A307" s="299" t="s">
        <v>109</v>
      </c>
      <c r="B307" s="300"/>
      <c r="C307" s="370" t="s">
        <v>113</v>
      </c>
      <c r="D307" s="62"/>
      <c r="E307" s="371">
        <v>1.116221993E9</v>
      </c>
      <c r="F307" s="64" t="s">
        <v>114</v>
      </c>
      <c r="G307" s="304">
        <f t="shared" si="29"/>
        <v>0</v>
      </c>
      <c r="H307" s="383">
        <f>SUMIFS('Выгрузка из 1С - от 11.12.2025'!C:C, 'Выгрузка из 1С - от 11.12.2025'!A:A,C307,
'Выгрузка из 1С - от 11.12.2025'!B:B,F307)</f>
        <v>0</v>
      </c>
      <c r="I307" s="384">
        <v>0.0</v>
      </c>
      <c r="J307" s="374">
        <v>0.0</v>
      </c>
      <c r="K307" s="374">
        <v>0.0</v>
      </c>
      <c r="L307" s="374">
        <v>0.0</v>
      </c>
      <c r="M307" s="374">
        <v>0.0</v>
      </c>
      <c r="N307" s="374">
        <v>0.0</v>
      </c>
      <c r="O307" s="372">
        <v>0.0</v>
      </c>
      <c r="P307" s="373"/>
      <c r="Q307" s="374"/>
      <c r="R307" s="374"/>
      <c r="S307" s="375"/>
      <c r="T307" s="376">
        <v>0.0</v>
      </c>
      <c r="U307" s="377">
        <v>5590.0</v>
      </c>
      <c r="V307" s="377">
        <v>2134.0</v>
      </c>
      <c r="W307" s="359">
        <f t="shared" si="30"/>
        <v>2.619493908</v>
      </c>
      <c r="X307" s="314">
        <f t="shared" si="31"/>
        <v>0</v>
      </c>
      <c r="Y307" s="315">
        <f t="shared" si="32"/>
        <v>0</v>
      </c>
      <c r="AA307" s="95"/>
      <c r="AB307" s="95"/>
      <c r="AC307" s="95"/>
      <c r="AD307" s="95"/>
    </row>
    <row r="308" ht="33.75" customHeight="1" outlineLevel="1">
      <c r="A308" s="300"/>
      <c r="B308" s="300"/>
      <c r="C308" s="378" t="s">
        <v>113</v>
      </c>
      <c r="D308" s="80"/>
      <c r="E308" s="379">
        <v>1.116221994E9</v>
      </c>
      <c r="F308" s="64" t="s">
        <v>34</v>
      </c>
      <c r="G308" s="318">
        <f t="shared" si="29"/>
        <v>12</v>
      </c>
      <c r="H308" s="385">
        <f>SUMIFS('Выгрузка из 1С - от 11.12.2025'!C:C, 'Выгрузка из 1С - от 11.12.2025'!A:A,C308,
'Выгрузка из 1С - от 11.12.2025'!B:B,F308)</f>
        <v>9</v>
      </c>
      <c r="I308" s="386">
        <v>9.0</v>
      </c>
      <c r="J308" s="387">
        <v>2.0</v>
      </c>
      <c r="K308" s="387">
        <v>0.0</v>
      </c>
      <c r="L308" s="387">
        <v>0.0</v>
      </c>
      <c r="M308" s="387">
        <v>0.0</v>
      </c>
      <c r="N308" s="387">
        <v>1.0</v>
      </c>
      <c r="O308" s="388">
        <v>0.0</v>
      </c>
      <c r="P308" s="389">
        <v>1.0</v>
      </c>
      <c r="Q308" s="387"/>
      <c r="R308" s="387"/>
      <c r="S308" s="390"/>
      <c r="T308" s="380">
        <v>1.0</v>
      </c>
      <c r="U308" s="381">
        <v>5590.0</v>
      </c>
      <c r="V308" s="381">
        <v>2134.0</v>
      </c>
      <c r="W308" s="363">
        <f t="shared" si="30"/>
        <v>2.619493908</v>
      </c>
      <c r="X308" s="328">
        <f t="shared" si="31"/>
        <v>25608</v>
      </c>
      <c r="Y308" s="329">
        <f t="shared" si="32"/>
        <v>67080</v>
      </c>
      <c r="AA308" s="95"/>
      <c r="AB308" s="95"/>
      <c r="AC308" s="95"/>
      <c r="AD308" s="95"/>
    </row>
    <row r="309" ht="33.75" customHeight="1" outlineLevel="1">
      <c r="A309" s="300"/>
      <c r="B309" s="300"/>
      <c r="C309" s="378" t="s">
        <v>113</v>
      </c>
      <c r="D309" s="80"/>
      <c r="E309" s="379">
        <v>1.116221994E9</v>
      </c>
      <c r="F309" s="82" t="s">
        <v>35</v>
      </c>
      <c r="G309" s="318">
        <f t="shared" si="29"/>
        <v>12</v>
      </c>
      <c r="H309" s="385">
        <f>SUMIFS('Выгрузка из 1С - от 11.12.2025'!C:C, 'Выгрузка из 1С - от 11.12.2025'!A:A,C309,
'Выгрузка из 1С - от 11.12.2025'!B:B,F309)</f>
        <v>7</v>
      </c>
      <c r="I309" s="386">
        <v>9.0</v>
      </c>
      <c r="J309" s="387">
        <v>3.0</v>
      </c>
      <c r="K309" s="387">
        <v>0.0</v>
      </c>
      <c r="L309" s="387">
        <v>0.0</v>
      </c>
      <c r="M309" s="387">
        <v>0.0</v>
      </c>
      <c r="N309" s="387">
        <v>0.0</v>
      </c>
      <c r="O309" s="388">
        <v>0.0</v>
      </c>
      <c r="P309" s="389">
        <v>1.0</v>
      </c>
      <c r="Q309" s="387"/>
      <c r="R309" s="387"/>
      <c r="S309" s="390"/>
      <c r="T309" s="380">
        <v>2.0</v>
      </c>
      <c r="U309" s="381">
        <v>5590.0</v>
      </c>
      <c r="V309" s="381">
        <v>2134.0</v>
      </c>
      <c r="W309" s="363">
        <f t="shared" si="30"/>
        <v>2.619493908</v>
      </c>
      <c r="X309" s="328">
        <f t="shared" si="31"/>
        <v>25608</v>
      </c>
      <c r="Y309" s="329">
        <f t="shared" si="32"/>
        <v>67080</v>
      </c>
      <c r="AA309" s="95"/>
      <c r="AB309" s="95"/>
      <c r="AC309" s="95"/>
      <c r="AD309" s="95"/>
    </row>
    <row r="310" ht="33.75" customHeight="1" outlineLevel="1">
      <c r="A310" s="300"/>
      <c r="B310" s="300"/>
      <c r="C310" s="378" t="s">
        <v>113</v>
      </c>
      <c r="D310" s="80"/>
      <c r="E310" s="379">
        <v>1.116221995E9</v>
      </c>
      <c r="F310" s="96" t="s">
        <v>36</v>
      </c>
      <c r="G310" s="318">
        <f t="shared" si="29"/>
        <v>24</v>
      </c>
      <c r="H310" s="385">
        <f>SUMIFS('Выгрузка из 1С - от 11.12.2025'!C:C, 'Выгрузка из 1С - от 11.12.2025'!A:A,C310,
'Выгрузка из 1С - от 11.12.2025'!B:B,F310)</f>
        <v>19</v>
      </c>
      <c r="I310" s="386">
        <v>20.0</v>
      </c>
      <c r="J310" s="387">
        <v>3.0</v>
      </c>
      <c r="K310" s="387">
        <v>0.0</v>
      </c>
      <c r="L310" s="387">
        <v>0.0</v>
      </c>
      <c r="M310" s="387">
        <v>0.0</v>
      </c>
      <c r="N310" s="387">
        <v>1.0</v>
      </c>
      <c r="O310" s="388">
        <v>0.0</v>
      </c>
      <c r="P310" s="389">
        <v>1.0</v>
      </c>
      <c r="Q310" s="387"/>
      <c r="R310" s="387"/>
      <c r="S310" s="390"/>
      <c r="T310" s="380">
        <v>1.0</v>
      </c>
      <c r="U310" s="381">
        <v>5590.0</v>
      </c>
      <c r="V310" s="381">
        <v>2134.0</v>
      </c>
      <c r="W310" s="363">
        <f t="shared" si="30"/>
        <v>2.619493908</v>
      </c>
      <c r="X310" s="328">
        <f t="shared" si="31"/>
        <v>51216</v>
      </c>
      <c r="Y310" s="329">
        <f t="shared" si="32"/>
        <v>134160</v>
      </c>
      <c r="AA310" s="95"/>
      <c r="AB310" s="95"/>
      <c r="AC310" s="95"/>
      <c r="AD310" s="95"/>
    </row>
    <row r="311" ht="33.75" customHeight="1" outlineLevel="1">
      <c r="A311" s="300"/>
      <c r="B311" s="300"/>
      <c r="C311" s="378" t="s">
        <v>113</v>
      </c>
      <c r="D311" s="80"/>
      <c r="E311" s="379">
        <v>1.116221996E9</v>
      </c>
      <c r="F311" s="82" t="s">
        <v>37</v>
      </c>
      <c r="G311" s="318">
        <f t="shared" si="29"/>
        <v>10</v>
      </c>
      <c r="H311" s="385">
        <f>SUMIFS('Выгрузка из 1С - от 11.12.2025'!C:C, 'Выгрузка из 1С - от 11.12.2025'!A:A,C311,
'Выгрузка из 1С - от 11.12.2025'!B:B,F311)</f>
        <v>5</v>
      </c>
      <c r="I311" s="386">
        <v>7.0</v>
      </c>
      <c r="J311" s="387">
        <v>3.0</v>
      </c>
      <c r="K311" s="387">
        <v>0.0</v>
      </c>
      <c r="L311" s="387">
        <v>0.0</v>
      </c>
      <c r="M311" s="387">
        <v>0.0</v>
      </c>
      <c r="N311" s="387">
        <v>0.0</v>
      </c>
      <c r="O311" s="388">
        <v>0.0</v>
      </c>
      <c r="P311" s="389">
        <v>1.0</v>
      </c>
      <c r="Q311" s="387"/>
      <c r="R311" s="387"/>
      <c r="S311" s="390"/>
      <c r="T311" s="380">
        <v>0.0</v>
      </c>
      <c r="U311" s="381">
        <v>5590.0</v>
      </c>
      <c r="V311" s="381">
        <v>2134.0</v>
      </c>
      <c r="W311" s="363">
        <f t="shared" si="30"/>
        <v>2.619493908</v>
      </c>
      <c r="X311" s="328">
        <f t="shared" si="31"/>
        <v>21340</v>
      </c>
      <c r="Y311" s="329">
        <f t="shared" si="32"/>
        <v>55900</v>
      </c>
      <c r="AA311" s="95"/>
      <c r="AB311" s="95"/>
      <c r="AC311" s="95"/>
      <c r="AD311" s="95"/>
    </row>
    <row r="312" ht="33.75" customHeight="1" outlineLevel="1">
      <c r="A312" s="300"/>
      <c r="B312" s="300"/>
      <c r="C312" s="378" t="s">
        <v>113</v>
      </c>
      <c r="D312" s="80"/>
      <c r="E312" s="379">
        <v>1.116221997E9</v>
      </c>
      <c r="F312" s="97" t="s">
        <v>38</v>
      </c>
      <c r="G312" s="318">
        <f t="shared" si="29"/>
        <v>3</v>
      </c>
      <c r="H312" s="385">
        <f>SUMIFS('Выгрузка из 1С - от 11.12.2025'!C:C, 'Выгрузка из 1С - от 11.12.2025'!A:A,C312,
'Выгрузка из 1С - от 11.12.2025'!B:B,F312)</f>
        <v>0</v>
      </c>
      <c r="I312" s="386">
        <v>0.0</v>
      </c>
      <c r="J312" s="387">
        <v>3.0</v>
      </c>
      <c r="K312" s="387">
        <v>0.0</v>
      </c>
      <c r="L312" s="387">
        <v>0.0</v>
      </c>
      <c r="M312" s="387">
        <v>0.0</v>
      </c>
      <c r="N312" s="387">
        <v>0.0</v>
      </c>
      <c r="O312" s="388">
        <v>0.0</v>
      </c>
      <c r="P312" s="389">
        <v>1.0</v>
      </c>
      <c r="Q312" s="387"/>
      <c r="R312" s="387"/>
      <c r="S312" s="390"/>
      <c r="T312" s="380">
        <v>1.0</v>
      </c>
      <c r="U312" s="381">
        <v>5590.0</v>
      </c>
      <c r="V312" s="381">
        <v>2134.0</v>
      </c>
      <c r="W312" s="363">
        <f t="shared" si="30"/>
        <v>2.619493908</v>
      </c>
      <c r="X312" s="328">
        <f t="shared" si="31"/>
        <v>6402</v>
      </c>
      <c r="Y312" s="329">
        <f t="shared" si="32"/>
        <v>16770</v>
      </c>
      <c r="AA312" s="95"/>
      <c r="AB312" s="95"/>
      <c r="AC312" s="95"/>
      <c r="AD312" s="95"/>
    </row>
    <row r="313" ht="33.75" customHeight="1" outlineLevel="1">
      <c r="A313" s="300"/>
      <c r="B313" s="300"/>
      <c r="C313" s="378" t="s">
        <v>113</v>
      </c>
      <c r="D313" s="80"/>
      <c r="E313" s="379">
        <v>1.116221998E9</v>
      </c>
      <c r="F313" s="97" t="s">
        <v>39</v>
      </c>
      <c r="G313" s="318">
        <f t="shared" si="29"/>
        <v>14</v>
      </c>
      <c r="H313" s="385">
        <f>SUMIFS('Выгрузка из 1С - от 11.12.2025'!C:C, 'Выгрузка из 1С - от 11.12.2025'!A:A,C313,
'Выгрузка из 1С - от 11.12.2025'!B:B,F313)</f>
        <v>10</v>
      </c>
      <c r="I313" s="386">
        <v>11.0</v>
      </c>
      <c r="J313" s="387">
        <v>2.0</v>
      </c>
      <c r="K313" s="387">
        <v>0.0</v>
      </c>
      <c r="L313" s="387">
        <v>0.0</v>
      </c>
      <c r="M313" s="387">
        <v>0.0</v>
      </c>
      <c r="N313" s="387">
        <v>1.0</v>
      </c>
      <c r="O313" s="388">
        <v>0.0</v>
      </c>
      <c r="P313" s="389"/>
      <c r="Q313" s="387"/>
      <c r="R313" s="387"/>
      <c r="S313" s="390"/>
      <c r="T313" s="380">
        <v>1.0</v>
      </c>
      <c r="U313" s="381">
        <v>5590.0</v>
      </c>
      <c r="V313" s="381">
        <v>2134.0</v>
      </c>
      <c r="W313" s="363">
        <f t="shared" si="30"/>
        <v>2.619493908</v>
      </c>
      <c r="X313" s="328">
        <f t="shared" si="31"/>
        <v>29876</v>
      </c>
      <c r="Y313" s="329">
        <f t="shared" si="32"/>
        <v>78260</v>
      </c>
      <c r="AA313" s="95"/>
      <c r="AB313" s="95"/>
      <c r="AC313" s="95"/>
      <c r="AD313" s="95"/>
    </row>
    <row r="314" ht="33.75" customHeight="1" outlineLevel="1">
      <c r="A314" s="300"/>
      <c r="B314" s="300"/>
      <c r="C314" s="330" t="s">
        <v>113</v>
      </c>
      <c r="D314" s="98"/>
      <c r="E314" s="367">
        <v>1.116221999E9</v>
      </c>
      <c r="F314" s="97" t="s">
        <v>70</v>
      </c>
      <c r="G314" s="332">
        <f t="shared" si="29"/>
        <v>2</v>
      </c>
      <c r="H314" s="333">
        <f>SUMIFS('Выгрузка из 1С - от 11.12.2025'!C:C, 'Выгрузка из 1С - от 11.12.2025'!A:A,C314,
'Выгрузка из 1С - от 11.12.2025'!B:B,F314)</f>
        <v>0</v>
      </c>
      <c r="I314" s="334">
        <v>0.0</v>
      </c>
      <c r="J314" s="335">
        <v>2.0</v>
      </c>
      <c r="K314" s="335">
        <v>0.0</v>
      </c>
      <c r="L314" s="335">
        <v>0.0</v>
      </c>
      <c r="M314" s="335">
        <v>0.0</v>
      </c>
      <c r="N314" s="335">
        <v>0.0</v>
      </c>
      <c r="O314" s="336">
        <v>0.0</v>
      </c>
      <c r="P314" s="337"/>
      <c r="Q314" s="335"/>
      <c r="R314" s="335"/>
      <c r="S314" s="338"/>
      <c r="T314" s="339">
        <v>0.0</v>
      </c>
      <c r="U314" s="340">
        <v>5590.0</v>
      </c>
      <c r="V314" s="340">
        <v>2134.0</v>
      </c>
      <c r="W314" s="341">
        <f t="shared" si="30"/>
        <v>2.619493908</v>
      </c>
      <c r="X314" s="342">
        <f t="shared" si="31"/>
        <v>4268</v>
      </c>
      <c r="Y314" s="343">
        <f t="shared" si="32"/>
        <v>11180</v>
      </c>
      <c r="AA314" s="95"/>
      <c r="AB314" s="95"/>
      <c r="AC314" s="95"/>
      <c r="AD314" s="95"/>
    </row>
    <row r="315" outlineLevel="1">
      <c r="A315" s="299" t="s">
        <v>109</v>
      </c>
      <c r="B315" s="300"/>
      <c r="C315" s="370" t="s">
        <v>115</v>
      </c>
      <c r="D315" s="62"/>
      <c r="E315" s="371">
        <v>1.112121993E9</v>
      </c>
      <c r="F315" s="64" t="s">
        <v>34</v>
      </c>
      <c r="G315" s="304">
        <f t="shared" si="29"/>
        <v>14</v>
      </c>
      <c r="H315" s="112">
        <f>SUMIFS('Выгрузка из 1С - от 11.12.2025'!C:C, 'Выгрузка из 1С - от 11.12.2025'!A:A,C315,
'Выгрузка из 1С - от 11.12.2025'!B:B,F315)</f>
        <v>12</v>
      </c>
      <c r="I315" s="113">
        <v>11.0</v>
      </c>
      <c r="J315" s="114">
        <v>2.0</v>
      </c>
      <c r="K315" s="114">
        <v>0.0</v>
      </c>
      <c r="L315" s="114">
        <v>0.0</v>
      </c>
      <c r="M315" s="114">
        <v>0.0</v>
      </c>
      <c r="N315" s="114">
        <v>1.0</v>
      </c>
      <c r="O315" s="115">
        <v>0.0</v>
      </c>
      <c r="P315" s="116"/>
      <c r="Q315" s="117"/>
      <c r="R315" s="117"/>
      <c r="S315" s="118"/>
      <c r="T315" s="380">
        <v>1.0</v>
      </c>
      <c r="U315" s="377">
        <v>7990.0</v>
      </c>
      <c r="V315" s="377">
        <v>2390.0</v>
      </c>
      <c r="W315" s="359">
        <f t="shared" si="30"/>
        <v>3.343096234</v>
      </c>
      <c r="X315" s="314">
        <f t="shared" si="31"/>
        <v>33460</v>
      </c>
      <c r="Y315" s="315">
        <f t="shared" si="32"/>
        <v>111860</v>
      </c>
      <c r="AA315" s="95"/>
      <c r="AB315" s="95"/>
      <c r="AC315" s="95"/>
      <c r="AD315" s="95"/>
    </row>
    <row r="316" outlineLevel="1">
      <c r="A316" s="300"/>
      <c r="B316" s="300"/>
      <c r="C316" s="378" t="s">
        <v>115</v>
      </c>
      <c r="D316" s="80"/>
      <c r="E316" s="379">
        <v>1.112121994E9</v>
      </c>
      <c r="F316" s="82" t="s">
        <v>35</v>
      </c>
      <c r="G316" s="318">
        <f t="shared" si="29"/>
        <v>22</v>
      </c>
      <c r="H316" s="112">
        <f>SUMIFS('Выгрузка из 1С - от 11.12.2025'!C:C, 'Выгрузка из 1С - от 11.12.2025'!A:A,C316,
'Выгрузка из 1С - от 11.12.2025'!B:B,F316)</f>
        <v>19</v>
      </c>
      <c r="I316" s="113">
        <v>17.0</v>
      </c>
      <c r="J316" s="114">
        <v>3.0</v>
      </c>
      <c r="K316" s="114">
        <v>0.0</v>
      </c>
      <c r="L316" s="114">
        <v>0.0</v>
      </c>
      <c r="M316" s="114">
        <v>0.0</v>
      </c>
      <c r="N316" s="114">
        <v>2.0</v>
      </c>
      <c r="O316" s="115">
        <v>0.0</v>
      </c>
      <c r="P316" s="116"/>
      <c r="Q316" s="117"/>
      <c r="R316" s="117"/>
      <c r="S316" s="118"/>
      <c r="T316" s="380">
        <v>2.0</v>
      </c>
      <c r="U316" s="381">
        <v>7990.0</v>
      </c>
      <c r="V316" s="381">
        <v>2390.0</v>
      </c>
      <c r="W316" s="363">
        <f t="shared" si="30"/>
        <v>3.343096234</v>
      </c>
      <c r="X316" s="328">
        <f t="shared" si="31"/>
        <v>52580</v>
      </c>
      <c r="Y316" s="329">
        <f t="shared" si="32"/>
        <v>175780</v>
      </c>
      <c r="AA316" s="95"/>
      <c r="AB316" s="95"/>
      <c r="AC316" s="95"/>
      <c r="AD316" s="95"/>
    </row>
    <row r="317" outlineLevel="1">
      <c r="A317" s="300"/>
      <c r="B317" s="300"/>
      <c r="C317" s="378" t="s">
        <v>115</v>
      </c>
      <c r="D317" s="80"/>
      <c r="E317" s="379">
        <v>1.112121995E9</v>
      </c>
      <c r="F317" s="96" t="s">
        <v>36</v>
      </c>
      <c r="G317" s="318">
        <f t="shared" si="29"/>
        <v>29</v>
      </c>
      <c r="H317" s="112">
        <f>SUMIFS('Выгрузка из 1С - от 11.12.2025'!C:C, 'Выгрузка из 1С - от 11.12.2025'!A:A,C317,
'Выгрузка из 1С - от 11.12.2025'!B:B,F317)</f>
        <v>26</v>
      </c>
      <c r="I317" s="113">
        <v>26.0</v>
      </c>
      <c r="J317" s="114">
        <v>3.0</v>
      </c>
      <c r="K317" s="114">
        <v>0.0</v>
      </c>
      <c r="L317" s="114">
        <v>0.0</v>
      </c>
      <c r="M317" s="114">
        <v>0.0</v>
      </c>
      <c r="N317" s="114">
        <v>0.0</v>
      </c>
      <c r="O317" s="115">
        <v>0.0</v>
      </c>
      <c r="P317" s="116"/>
      <c r="Q317" s="117"/>
      <c r="R317" s="117"/>
      <c r="S317" s="118"/>
      <c r="T317" s="380">
        <v>0.0</v>
      </c>
      <c r="U317" s="381">
        <v>7990.0</v>
      </c>
      <c r="V317" s="381">
        <v>2390.0</v>
      </c>
      <c r="W317" s="363">
        <f t="shared" si="30"/>
        <v>3.343096234</v>
      </c>
      <c r="X317" s="328">
        <f t="shared" si="31"/>
        <v>69310</v>
      </c>
      <c r="Y317" s="329">
        <f t="shared" si="32"/>
        <v>231710</v>
      </c>
      <c r="AA317" s="95"/>
      <c r="AB317" s="95"/>
      <c r="AC317" s="95"/>
      <c r="AD317" s="95"/>
    </row>
    <row r="318" outlineLevel="1">
      <c r="A318" s="300"/>
      <c r="B318" s="300"/>
      <c r="C318" s="378" t="s">
        <v>115</v>
      </c>
      <c r="D318" s="80"/>
      <c r="E318" s="379">
        <v>1.112121996E9</v>
      </c>
      <c r="F318" s="82" t="s">
        <v>37</v>
      </c>
      <c r="G318" s="318">
        <f t="shared" si="29"/>
        <v>19</v>
      </c>
      <c r="H318" s="112">
        <f>SUMIFS('Выгрузка из 1С - от 11.12.2025'!C:C, 'Выгрузка из 1С - от 11.12.2025'!A:A,C318,
'Выгрузка из 1С - от 11.12.2025'!B:B,F318)</f>
        <v>18</v>
      </c>
      <c r="I318" s="113">
        <v>13.0</v>
      </c>
      <c r="J318" s="114">
        <v>6.0</v>
      </c>
      <c r="K318" s="114">
        <v>0.0</v>
      </c>
      <c r="L318" s="114">
        <v>0.0</v>
      </c>
      <c r="M318" s="114">
        <v>0.0</v>
      </c>
      <c r="N318" s="114">
        <v>0.0</v>
      </c>
      <c r="O318" s="115">
        <v>0.0</v>
      </c>
      <c r="P318" s="116"/>
      <c r="Q318" s="117"/>
      <c r="R318" s="117"/>
      <c r="S318" s="118"/>
      <c r="T318" s="380">
        <v>1.0</v>
      </c>
      <c r="U318" s="381">
        <v>7990.0</v>
      </c>
      <c r="V318" s="381">
        <v>2390.0</v>
      </c>
      <c r="W318" s="363">
        <f t="shared" si="30"/>
        <v>3.343096234</v>
      </c>
      <c r="X318" s="328">
        <f t="shared" si="31"/>
        <v>45410</v>
      </c>
      <c r="Y318" s="329">
        <f t="shared" si="32"/>
        <v>151810</v>
      </c>
      <c r="AA318" s="95"/>
      <c r="AB318" s="95"/>
      <c r="AC318" s="95"/>
      <c r="AD318" s="95"/>
    </row>
    <row r="319" outlineLevel="1">
      <c r="A319" s="300"/>
      <c r="B319" s="300"/>
      <c r="C319" s="378" t="s">
        <v>115</v>
      </c>
      <c r="D319" s="80"/>
      <c r="E319" s="379">
        <v>1.112121997E9</v>
      </c>
      <c r="F319" s="97" t="s">
        <v>38</v>
      </c>
      <c r="G319" s="318">
        <f t="shared" si="29"/>
        <v>11</v>
      </c>
      <c r="H319" s="112">
        <f>SUMIFS('Выгрузка из 1С - от 11.12.2025'!C:C, 'Выгрузка из 1С - от 11.12.2025'!A:A,C319,
'Выгрузка из 1С - от 11.12.2025'!B:B,F319)</f>
        <v>6</v>
      </c>
      <c r="I319" s="113">
        <v>7.0</v>
      </c>
      <c r="J319" s="114">
        <v>3.0</v>
      </c>
      <c r="K319" s="114">
        <v>0.0</v>
      </c>
      <c r="L319" s="114">
        <v>0.0</v>
      </c>
      <c r="M319" s="114">
        <v>0.0</v>
      </c>
      <c r="N319" s="114">
        <v>1.0</v>
      </c>
      <c r="O319" s="115">
        <v>0.0</v>
      </c>
      <c r="P319" s="116"/>
      <c r="Q319" s="117"/>
      <c r="R319" s="117"/>
      <c r="S319" s="118"/>
      <c r="T319" s="380">
        <v>1.0</v>
      </c>
      <c r="U319" s="381">
        <v>7990.0</v>
      </c>
      <c r="V319" s="381">
        <v>2390.0</v>
      </c>
      <c r="W319" s="363">
        <f t="shared" si="30"/>
        <v>3.343096234</v>
      </c>
      <c r="X319" s="328">
        <f t="shared" si="31"/>
        <v>26290</v>
      </c>
      <c r="Y319" s="329">
        <f t="shared" si="32"/>
        <v>87890</v>
      </c>
      <c r="AA319" s="95"/>
      <c r="AB319" s="95"/>
      <c r="AC319" s="95"/>
      <c r="AD319" s="95"/>
    </row>
    <row r="320" outlineLevel="1">
      <c r="A320" s="300"/>
      <c r="B320" s="300"/>
      <c r="C320" s="378" t="s">
        <v>115</v>
      </c>
      <c r="D320" s="80"/>
      <c r="E320" s="379">
        <v>1.112121998E9</v>
      </c>
      <c r="F320" s="97" t="s">
        <v>39</v>
      </c>
      <c r="G320" s="318">
        <f t="shared" si="29"/>
        <v>8</v>
      </c>
      <c r="H320" s="112">
        <f>SUMIFS('Выгрузка из 1С - от 11.12.2025'!C:C, 'Выгрузка из 1С - от 11.12.2025'!A:A,C320,
'Выгрузка из 1С - от 11.12.2025'!B:B,F320)</f>
        <v>5</v>
      </c>
      <c r="I320" s="209">
        <v>5.0</v>
      </c>
      <c r="J320" s="117">
        <v>2.0</v>
      </c>
      <c r="K320" s="117">
        <v>0.0</v>
      </c>
      <c r="L320" s="117">
        <v>0.0</v>
      </c>
      <c r="M320" s="117">
        <v>0.0</v>
      </c>
      <c r="N320" s="117">
        <v>1.0</v>
      </c>
      <c r="O320" s="210">
        <v>0.0</v>
      </c>
      <c r="P320" s="116"/>
      <c r="Q320" s="117"/>
      <c r="R320" s="117"/>
      <c r="S320" s="118"/>
      <c r="T320" s="380">
        <v>1.0</v>
      </c>
      <c r="U320" s="381">
        <v>7990.0</v>
      </c>
      <c r="V320" s="381">
        <v>2390.0</v>
      </c>
      <c r="W320" s="363">
        <f t="shared" si="30"/>
        <v>3.343096234</v>
      </c>
      <c r="X320" s="328">
        <f t="shared" si="31"/>
        <v>19120</v>
      </c>
      <c r="Y320" s="329">
        <f t="shared" si="32"/>
        <v>63920</v>
      </c>
      <c r="AA320" s="95"/>
      <c r="AB320" s="95"/>
      <c r="AC320" s="95"/>
      <c r="AD320" s="95"/>
    </row>
    <row r="321" outlineLevel="1">
      <c r="A321" s="300"/>
      <c r="B321" s="300"/>
      <c r="C321" s="330" t="s">
        <v>115</v>
      </c>
      <c r="D321" s="98"/>
      <c r="E321" s="367">
        <v>1.112121999E9</v>
      </c>
      <c r="F321" s="97" t="s">
        <v>70</v>
      </c>
      <c r="G321" s="332">
        <f t="shared" si="29"/>
        <v>1</v>
      </c>
      <c r="H321" s="120">
        <f>SUMIFS('Выгрузка из 1С - от 11.12.2025'!C:C, 'Выгрузка из 1С - от 11.12.2025'!A:A,C321,
'Выгрузка из 1С - от 11.12.2025'!B:B,F321)</f>
        <v>1</v>
      </c>
      <c r="I321" s="209">
        <v>1.0</v>
      </c>
      <c r="J321" s="117">
        <v>0.0</v>
      </c>
      <c r="K321" s="117">
        <v>0.0</v>
      </c>
      <c r="L321" s="117">
        <v>0.0</v>
      </c>
      <c r="M321" s="117">
        <v>0.0</v>
      </c>
      <c r="N321" s="117">
        <v>0.0</v>
      </c>
      <c r="O321" s="210">
        <v>0.0</v>
      </c>
      <c r="P321" s="124"/>
      <c r="Q321" s="122"/>
      <c r="R321" s="122"/>
      <c r="S321" s="125"/>
      <c r="T321" s="325">
        <v>0.0</v>
      </c>
      <c r="U321" s="340">
        <v>7990.0</v>
      </c>
      <c r="V321" s="340">
        <v>2390.0</v>
      </c>
      <c r="W321" s="341">
        <f t="shared" si="30"/>
        <v>3.343096234</v>
      </c>
      <c r="X321" s="342">
        <f t="shared" si="31"/>
        <v>2390</v>
      </c>
      <c r="Y321" s="343">
        <f t="shared" si="32"/>
        <v>7990</v>
      </c>
      <c r="AA321" s="95"/>
      <c r="AB321" s="95"/>
      <c r="AC321" s="95"/>
      <c r="AD321" s="95"/>
    </row>
    <row r="322" outlineLevel="1">
      <c r="A322" s="299" t="s">
        <v>109</v>
      </c>
      <c r="B322" s="300"/>
      <c r="C322" s="370" t="s">
        <v>116</v>
      </c>
      <c r="D322" s="62"/>
      <c r="E322" s="371">
        <v>1.112121013E9</v>
      </c>
      <c r="F322" s="64" t="s">
        <v>34</v>
      </c>
      <c r="G322" s="304">
        <f t="shared" si="29"/>
        <v>9</v>
      </c>
      <c r="H322" s="383">
        <f>SUMIFS('Выгрузка из 1С - от 11.12.2025'!C:C, 'Выгрузка из 1С - от 11.12.2025'!A:A,C322,
'Выгрузка из 1С - от 11.12.2025'!B:B,F322)</f>
        <v>6</v>
      </c>
      <c r="I322" s="384">
        <v>6.0</v>
      </c>
      <c r="J322" s="374">
        <v>3.0</v>
      </c>
      <c r="K322" s="374">
        <v>0.0</v>
      </c>
      <c r="L322" s="374">
        <v>0.0</v>
      </c>
      <c r="M322" s="374">
        <v>0.0</v>
      </c>
      <c r="N322" s="374">
        <v>0.0</v>
      </c>
      <c r="O322" s="372">
        <v>0.0</v>
      </c>
      <c r="P322" s="373"/>
      <c r="Q322" s="374"/>
      <c r="R322" s="374"/>
      <c r="S322" s="375"/>
      <c r="T322" s="376">
        <v>0.0</v>
      </c>
      <c r="U322" s="377">
        <v>7990.0</v>
      </c>
      <c r="V322" s="377">
        <v>2390.0</v>
      </c>
      <c r="W322" s="359">
        <f t="shared" si="30"/>
        <v>3.343096234</v>
      </c>
      <c r="X322" s="314">
        <f t="shared" si="31"/>
        <v>21510</v>
      </c>
      <c r="Y322" s="315">
        <f t="shared" si="32"/>
        <v>71910</v>
      </c>
      <c r="AA322" s="95"/>
      <c r="AB322" s="95"/>
      <c r="AC322" s="95"/>
      <c r="AD322" s="95"/>
    </row>
    <row r="323" outlineLevel="1">
      <c r="A323" s="300"/>
      <c r="B323" s="300"/>
      <c r="C323" s="378" t="s">
        <v>116</v>
      </c>
      <c r="D323" s="80"/>
      <c r="E323" s="379">
        <v>1.112121014E9</v>
      </c>
      <c r="F323" s="82" t="s">
        <v>35</v>
      </c>
      <c r="G323" s="318">
        <f t="shared" si="29"/>
        <v>18</v>
      </c>
      <c r="H323" s="385">
        <f>SUMIFS('Выгрузка из 1С - от 11.12.2025'!C:C, 'Выгрузка из 1С - от 11.12.2025'!A:A,C323,
'Выгрузка из 1С - от 11.12.2025'!B:B,F323)</f>
        <v>18</v>
      </c>
      <c r="I323" s="386">
        <v>15.0</v>
      </c>
      <c r="J323" s="387">
        <v>3.0</v>
      </c>
      <c r="K323" s="387">
        <v>0.0</v>
      </c>
      <c r="L323" s="387">
        <v>0.0</v>
      </c>
      <c r="M323" s="387">
        <v>0.0</v>
      </c>
      <c r="N323" s="387">
        <v>0.0</v>
      </c>
      <c r="O323" s="388">
        <v>0.0</v>
      </c>
      <c r="P323" s="389"/>
      <c r="Q323" s="387"/>
      <c r="R323" s="387"/>
      <c r="S323" s="390"/>
      <c r="T323" s="380">
        <v>0.0</v>
      </c>
      <c r="U323" s="381">
        <v>7990.0</v>
      </c>
      <c r="V323" s="381">
        <v>2390.0</v>
      </c>
      <c r="W323" s="363">
        <f t="shared" si="30"/>
        <v>3.343096234</v>
      </c>
      <c r="X323" s="328">
        <f t="shared" si="31"/>
        <v>43020</v>
      </c>
      <c r="Y323" s="329">
        <f t="shared" si="32"/>
        <v>143820</v>
      </c>
      <c r="AA323" s="95"/>
      <c r="AB323" s="95"/>
      <c r="AC323" s="95"/>
      <c r="AD323" s="95"/>
    </row>
    <row r="324" outlineLevel="1">
      <c r="A324" s="300"/>
      <c r="B324" s="300"/>
      <c r="C324" s="378" t="s">
        <v>116</v>
      </c>
      <c r="D324" s="80"/>
      <c r="E324" s="379">
        <v>1.112121015E9</v>
      </c>
      <c r="F324" s="96" t="s">
        <v>36</v>
      </c>
      <c r="G324" s="318">
        <f t="shared" si="29"/>
        <v>21</v>
      </c>
      <c r="H324" s="385">
        <f>SUMIFS('Выгрузка из 1С - от 11.12.2025'!C:C, 'Выгрузка из 1С - от 11.12.2025'!A:A,C324,
'Выгрузка из 1С - от 11.12.2025'!B:B,F324)</f>
        <v>18</v>
      </c>
      <c r="I324" s="386">
        <v>18.0</v>
      </c>
      <c r="J324" s="387">
        <v>3.0</v>
      </c>
      <c r="K324" s="387">
        <v>0.0</v>
      </c>
      <c r="L324" s="387">
        <v>0.0</v>
      </c>
      <c r="M324" s="387">
        <v>0.0</v>
      </c>
      <c r="N324" s="387">
        <v>0.0</v>
      </c>
      <c r="O324" s="388">
        <v>0.0</v>
      </c>
      <c r="P324" s="389"/>
      <c r="Q324" s="387"/>
      <c r="R324" s="387"/>
      <c r="S324" s="390"/>
      <c r="T324" s="380">
        <v>0.0</v>
      </c>
      <c r="U324" s="381">
        <v>7990.0</v>
      </c>
      <c r="V324" s="381">
        <v>2390.0</v>
      </c>
      <c r="W324" s="363">
        <f t="shared" si="30"/>
        <v>3.343096234</v>
      </c>
      <c r="X324" s="328">
        <f t="shared" si="31"/>
        <v>50190</v>
      </c>
      <c r="Y324" s="329">
        <f t="shared" si="32"/>
        <v>167790</v>
      </c>
      <c r="AA324" s="95"/>
      <c r="AB324" s="95"/>
      <c r="AC324" s="95"/>
      <c r="AD324" s="95"/>
    </row>
    <row r="325" outlineLevel="1">
      <c r="A325" s="300"/>
      <c r="B325" s="300"/>
      <c r="C325" s="378" t="s">
        <v>116</v>
      </c>
      <c r="D325" s="80"/>
      <c r="E325" s="379">
        <v>1.112121016E9</v>
      </c>
      <c r="F325" s="82" t="s">
        <v>37</v>
      </c>
      <c r="G325" s="318">
        <f t="shared" si="29"/>
        <v>24</v>
      </c>
      <c r="H325" s="385">
        <f>SUMIFS('Выгрузка из 1С - от 11.12.2025'!C:C, 'Выгрузка из 1С - от 11.12.2025'!A:A,C325,
'Выгрузка из 1С - от 11.12.2025'!B:B,F325)</f>
        <v>22</v>
      </c>
      <c r="I325" s="386">
        <v>21.0</v>
      </c>
      <c r="J325" s="387">
        <v>3.0</v>
      </c>
      <c r="K325" s="387">
        <v>0.0</v>
      </c>
      <c r="L325" s="387">
        <v>0.0</v>
      </c>
      <c r="M325" s="387">
        <v>0.0</v>
      </c>
      <c r="N325" s="387">
        <v>0.0</v>
      </c>
      <c r="O325" s="388">
        <v>0.0</v>
      </c>
      <c r="P325" s="389"/>
      <c r="Q325" s="387"/>
      <c r="R325" s="387"/>
      <c r="S325" s="390"/>
      <c r="T325" s="380">
        <v>0.0</v>
      </c>
      <c r="U325" s="381">
        <v>7990.0</v>
      </c>
      <c r="V325" s="381">
        <v>2390.0</v>
      </c>
      <c r="W325" s="363">
        <f t="shared" si="30"/>
        <v>3.343096234</v>
      </c>
      <c r="X325" s="328">
        <f t="shared" si="31"/>
        <v>57360</v>
      </c>
      <c r="Y325" s="329">
        <f t="shared" si="32"/>
        <v>191760</v>
      </c>
      <c r="AA325" s="95"/>
      <c r="AB325" s="95"/>
      <c r="AC325" s="95"/>
      <c r="AD325" s="95"/>
    </row>
    <row r="326" outlineLevel="1">
      <c r="A326" s="300"/>
      <c r="B326" s="300"/>
      <c r="C326" s="378" t="s">
        <v>116</v>
      </c>
      <c r="D326" s="80"/>
      <c r="E326" s="379">
        <v>1.112121017E9</v>
      </c>
      <c r="F326" s="97" t="s">
        <v>38</v>
      </c>
      <c r="G326" s="318">
        <f t="shared" si="29"/>
        <v>11</v>
      </c>
      <c r="H326" s="385">
        <f>SUMIFS('Выгрузка из 1С - от 11.12.2025'!C:C, 'Выгрузка из 1С - от 11.12.2025'!A:A,C326,
'Выгрузка из 1С - от 11.12.2025'!B:B,F326)</f>
        <v>8</v>
      </c>
      <c r="I326" s="386">
        <v>8.0</v>
      </c>
      <c r="J326" s="387">
        <v>3.0</v>
      </c>
      <c r="K326" s="387">
        <v>0.0</v>
      </c>
      <c r="L326" s="387">
        <v>0.0</v>
      </c>
      <c r="M326" s="387">
        <v>0.0</v>
      </c>
      <c r="N326" s="387">
        <v>0.0</v>
      </c>
      <c r="O326" s="388">
        <v>0.0</v>
      </c>
      <c r="P326" s="389"/>
      <c r="Q326" s="387"/>
      <c r="R326" s="387"/>
      <c r="S326" s="390"/>
      <c r="T326" s="380">
        <v>0.0</v>
      </c>
      <c r="U326" s="381">
        <v>7990.0</v>
      </c>
      <c r="V326" s="381">
        <v>2390.0</v>
      </c>
      <c r="W326" s="363">
        <f t="shared" si="30"/>
        <v>3.343096234</v>
      </c>
      <c r="X326" s="328">
        <f t="shared" si="31"/>
        <v>26290</v>
      </c>
      <c r="Y326" s="329">
        <f t="shared" si="32"/>
        <v>87890</v>
      </c>
      <c r="AA326" s="95"/>
      <c r="AB326" s="95"/>
      <c r="AC326" s="95"/>
      <c r="AD326" s="95"/>
    </row>
    <row r="327" outlineLevel="1">
      <c r="A327" s="300"/>
      <c r="B327" s="300"/>
      <c r="C327" s="378" t="s">
        <v>116</v>
      </c>
      <c r="D327" s="80"/>
      <c r="E327" s="379">
        <v>1.112121018E9</v>
      </c>
      <c r="F327" s="97" t="s">
        <v>39</v>
      </c>
      <c r="G327" s="318">
        <f t="shared" si="29"/>
        <v>4</v>
      </c>
      <c r="H327" s="385">
        <f>SUMIFS('Выгрузка из 1С - от 11.12.2025'!C:C, 'Выгрузка из 1С - от 11.12.2025'!A:A,C327,
'Выгрузка из 1С - от 11.12.2025'!B:B,F327)</f>
        <v>3</v>
      </c>
      <c r="I327" s="386">
        <v>3.0</v>
      </c>
      <c r="J327" s="387">
        <v>1.0</v>
      </c>
      <c r="K327" s="387">
        <v>0.0</v>
      </c>
      <c r="L327" s="387">
        <v>0.0</v>
      </c>
      <c r="M327" s="387">
        <v>0.0</v>
      </c>
      <c r="N327" s="387">
        <v>0.0</v>
      </c>
      <c r="O327" s="388">
        <v>0.0</v>
      </c>
      <c r="P327" s="389"/>
      <c r="Q327" s="387"/>
      <c r="R327" s="387"/>
      <c r="S327" s="390"/>
      <c r="T327" s="380">
        <v>0.0</v>
      </c>
      <c r="U327" s="381">
        <v>7990.0</v>
      </c>
      <c r="V327" s="381">
        <v>2390.0</v>
      </c>
      <c r="W327" s="363">
        <f t="shared" si="30"/>
        <v>3.343096234</v>
      </c>
      <c r="X327" s="328">
        <f t="shared" si="31"/>
        <v>9560</v>
      </c>
      <c r="Y327" s="329">
        <f t="shared" si="32"/>
        <v>31960</v>
      </c>
      <c r="AA327" s="95"/>
      <c r="AB327" s="95"/>
      <c r="AC327" s="95"/>
      <c r="AD327" s="95"/>
    </row>
    <row r="328" outlineLevel="1">
      <c r="A328" s="300"/>
      <c r="B328" s="300"/>
      <c r="C328" s="330" t="s">
        <v>116</v>
      </c>
      <c r="D328" s="98"/>
      <c r="E328" s="367">
        <v>1.112121019E9</v>
      </c>
      <c r="F328" s="97" t="s">
        <v>70</v>
      </c>
      <c r="G328" s="332">
        <f t="shared" si="29"/>
        <v>1</v>
      </c>
      <c r="H328" s="333">
        <f>SUMIFS('Выгрузка из 1С - от 11.12.2025'!C:C, 'Выгрузка из 1С - от 11.12.2025'!A:A,C328,
'Выгрузка из 1С - от 11.12.2025'!B:B,F328)</f>
        <v>1</v>
      </c>
      <c r="I328" s="334">
        <v>1.0</v>
      </c>
      <c r="J328" s="335">
        <v>0.0</v>
      </c>
      <c r="K328" s="335">
        <v>0.0</v>
      </c>
      <c r="L328" s="335">
        <v>0.0</v>
      </c>
      <c r="M328" s="335">
        <v>0.0</v>
      </c>
      <c r="N328" s="335">
        <v>0.0</v>
      </c>
      <c r="O328" s="336">
        <v>0.0</v>
      </c>
      <c r="P328" s="337"/>
      <c r="Q328" s="335"/>
      <c r="R328" s="335"/>
      <c r="S328" s="338"/>
      <c r="T328" s="339">
        <v>0.0</v>
      </c>
      <c r="U328" s="340">
        <v>7990.0</v>
      </c>
      <c r="V328" s="340">
        <v>2390.0</v>
      </c>
      <c r="W328" s="341">
        <f t="shared" si="30"/>
        <v>3.343096234</v>
      </c>
      <c r="X328" s="342">
        <f t="shared" si="31"/>
        <v>2390</v>
      </c>
      <c r="Y328" s="343">
        <f t="shared" si="32"/>
        <v>7990</v>
      </c>
      <c r="AA328" s="95"/>
      <c r="AB328" s="95"/>
      <c r="AC328" s="95"/>
      <c r="AD328" s="95"/>
    </row>
    <row r="329" outlineLevel="1">
      <c r="A329" s="299" t="s">
        <v>109</v>
      </c>
      <c r="B329" s="300"/>
      <c r="C329" s="382" t="s">
        <v>117</v>
      </c>
      <c r="D329" s="62"/>
      <c r="E329" s="371">
        <v>1.116121993E9</v>
      </c>
      <c r="F329" s="64" t="s">
        <v>34</v>
      </c>
      <c r="G329" s="304">
        <f t="shared" si="29"/>
        <v>7</v>
      </c>
      <c r="H329" s="383">
        <f>SUMIFS('Выгрузка из 1С - от 11.12.2025'!C:C, 'Выгрузка из 1С - от 11.12.2025'!A:A,C329,
'Выгрузка из 1С - от 11.12.2025'!B:B,F329)</f>
        <v>6</v>
      </c>
      <c r="I329" s="384">
        <v>5.0</v>
      </c>
      <c r="J329" s="374">
        <v>2.0</v>
      </c>
      <c r="K329" s="374">
        <v>0.0</v>
      </c>
      <c r="L329" s="374">
        <v>0.0</v>
      </c>
      <c r="M329" s="374">
        <v>0.0</v>
      </c>
      <c r="N329" s="374">
        <v>0.0</v>
      </c>
      <c r="O329" s="372">
        <v>0.0</v>
      </c>
      <c r="P329" s="373"/>
      <c r="Q329" s="374"/>
      <c r="R329" s="374"/>
      <c r="S329" s="375"/>
      <c r="T329" s="376">
        <v>0.0</v>
      </c>
      <c r="U329" s="377">
        <v>5990.0</v>
      </c>
      <c r="V329" s="377">
        <v>1804.0</v>
      </c>
      <c r="W329" s="359">
        <f t="shared" si="30"/>
        <v>3.320399113</v>
      </c>
      <c r="X329" s="314">
        <f t="shared" si="31"/>
        <v>12628</v>
      </c>
      <c r="Y329" s="315">
        <f t="shared" si="32"/>
        <v>41930</v>
      </c>
      <c r="AA329" s="95"/>
      <c r="AB329" s="95"/>
      <c r="AC329" s="95"/>
      <c r="AD329" s="95"/>
    </row>
    <row r="330" outlineLevel="1">
      <c r="A330" s="300"/>
      <c r="B330" s="300"/>
      <c r="C330" s="382" t="s">
        <v>117</v>
      </c>
      <c r="D330" s="80"/>
      <c r="E330" s="379">
        <v>1.116121994E9</v>
      </c>
      <c r="F330" s="82" t="s">
        <v>35</v>
      </c>
      <c r="G330" s="318">
        <f t="shared" si="29"/>
        <v>23</v>
      </c>
      <c r="H330" s="112">
        <f>SUMIFS('Выгрузка из 1С - от 11.12.2025'!C:C, 'Выгрузка из 1С - от 11.12.2025'!A:A,C330,
'Выгрузка из 1С - от 11.12.2025'!B:B,F330)</f>
        <v>20</v>
      </c>
      <c r="I330" s="113">
        <v>19.0</v>
      </c>
      <c r="J330" s="114">
        <v>3.0</v>
      </c>
      <c r="K330" s="114">
        <v>0.0</v>
      </c>
      <c r="L330" s="114">
        <v>0.0</v>
      </c>
      <c r="M330" s="114">
        <v>0.0</v>
      </c>
      <c r="N330" s="114">
        <v>1.0</v>
      </c>
      <c r="O330" s="115">
        <v>0.0</v>
      </c>
      <c r="P330" s="116"/>
      <c r="Q330" s="117"/>
      <c r="R330" s="117"/>
      <c r="S330" s="118"/>
      <c r="T330" s="380">
        <v>2.0</v>
      </c>
      <c r="U330" s="381">
        <v>5990.0</v>
      </c>
      <c r="V330" s="381">
        <v>1804.0</v>
      </c>
      <c r="W330" s="363">
        <f t="shared" si="30"/>
        <v>3.320399113</v>
      </c>
      <c r="X330" s="328">
        <f t="shared" si="31"/>
        <v>41492</v>
      </c>
      <c r="Y330" s="329">
        <f t="shared" si="32"/>
        <v>137770</v>
      </c>
      <c r="AA330" s="95"/>
      <c r="AB330" s="95"/>
      <c r="AC330" s="95"/>
      <c r="AD330" s="95"/>
    </row>
    <row r="331" outlineLevel="1">
      <c r="A331" s="300"/>
      <c r="B331" s="300"/>
      <c r="C331" s="382" t="s">
        <v>117</v>
      </c>
      <c r="D331" s="80"/>
      <c r="E331" s="379">
        <v>1.116121995E9</v>
      </c>
      <c r="F331" s="96" t="s">
        <v>36</v>
      </c>
      <c r="G331" s="318">
        <f t="shared" si="29"/>
        <v>20</v>
      </c>
      <c r="H331" s="112">
        <f>SUMIFS('Выгрузка из 1С - от 11.12.2025'!C:C, 'Выгрузка из 1С - от 11.12.2025'!A:A,C331,
'Выгрузка из 1С - от 11.12.2025'!B:B,F331)</f>
        <v>15</v>
      </c>
      <c r="I331" s="113">
        <v>17.0</v>
      </c>
      <c r="J331" s="114">
        <v>2.0</v>
      </c>
      <c r="K331" s="114">
        <v>0.0</v>
      </c>
      <c r="L331" s="114">
        <v>0.0</v>
      </c>
      <c r="M331" s="114">
        <v>0.0</v>
      </c>
      <c r="N331" s="114">
        <v>1.0</v>
      </c>
      <c r="O331" s="115">
        <v>0.0</v>
      </c>
      <c r="P331" s="116"/>
      <c r="Q331" s="117"/>
      <c r="R331" s="117"/>
      <c r="S331" s="118"/>
      <c r="T331" s="380">
        <v>1.0</v>
      </c>
      <c r="U331" s="381">
        <v>5990.0</v>
      </c>
      <c r="V331" s="381">
        <v>1804.0</v>
      </c>
      <c r="W331" s="363">
        <f t="shared" si="30"/>
        <v>3.320399113</v>
      </c>
      <c r="X331" s="328">
        <f t="shared" si="31"/>
        <v>36080</v>
      </c>
      <c r="Y331" s="329">
        <f t="shared" si="32"/>
        <v>119800</v>
      </c>
      <c r="AA331" s="95"/>
      <c r="AB331" s="95"/>
      <c r="AC331" s="95"/>
      <c r="AD331" s="95"/>
    </row>
    <row r="332" outlineLevel="1">
      <c r="A332" s="300"/>
      <c r="B332" s="300"/>
      <c r="C332" s="382" t="s">
        <v>117</v>
      </c>
      <c r="D332" s="80"/>
      <c r="E332" s="379">
        <v>1.116121996E9</v>
      </c>
      <c r="F332" s="82" t="s">
        <v>37</v>
      </c>
      <c r="G332" s="318">
        <f t="shared" si="29"/>
        <v>22</v>
      </c>
      <c r="H332" s="112">
        <f>SUMIFS('Выгрузка из 1С - от 11.12.2025'!C:C, 'Выгрузка из 1С - от 11.12.2025'!A:A,C332,
'Выгрузка из 1С - от 11.12.2025'!B:B,F332)</f>
        <v>19</v>
      </c>
      <c r="I332" s="113">
        <v>18.0</v>
      </c>
      <c r="J332" s="114">
        <v>3.0</v>
      </c>
      <c r="K332" s="114">
        <v>0.0</v>
      </c>
      <c r="L332" s="114">
        <v>0.0</v>
      </c>
      <c r="M332" s="114">
        <v>0.0</v>
      </c>
      <c r="N332" s="114">
        <v>0.0</v>
      </c>
      <c r="O332" s="115">
        <v>1.0</v>
      </c>
      <c r="P332" s="116"/>
      <c r="Q332" s="117"/>
      <c r="R332" s="117"/>
      <c r="S332" s="118"/>
      <c r="T332" s="380">
        <v>0.0</v>
      </c>
      <c r="U332" s="381">
        <v>5990.0</v>
      </c>
      <c r="V332" s="381">
        <v>1804.0</v>
      </c>
      <c r="W332" s="363">
        <f t="shared" si="30"/>
        <v>3.320399113</v>
      </c>
      <c r="X332" s="328">
        <f t="shared" si="31"/>
        <v>39688</v>
      </c>
      <c r="Y332" s="329">
        <f t="shared" si="32"/>
        <v>131780</v>
      </c>
      <c r="AA332" s="95"/>
      <c r="AB332" s="95"/>
      <c r="AC332" s="95"/>
      <c r="AD332" s="95"/>
    </row>
    <row r="333" outlineLevel="1">
      <c r="A333" s="300"/>
      <c r="B333" s="300"/>
      <c r="C333" s="382" t="s">
        <v>117</v>
      </c>
      <c r="D333" s="80"/>
      <c r="E333" s="379">
        <v>1.116121997E9</v>
      </c>
      <c r="F333" s="97" t="s">
        <v>38</v>
      </c>
      <c r="G333" s="318">
        <f t="shared" si="29"/>
        <v>11</v>
      </c>
      <c r="H333" s="112">
        <f>SUMIFS('Выгрузка из 1С - от 11.12.2025'!C:C, 'Выгрузка из 1С - от 11.12.2025'!A:A,C333,
'Выгрузка из 1С - от 11.12.2025'!B:B,F333)</f>
        <v>6</v>
      </c>
      <c r="I333" s="113">
        <v>7.0</v>
      </c>
      <c r="J333" s="114">
        <v>3.0</v>
      </c>
      <c r="K333" s="114">
        <v>0.0</v>
      </c>
      <c r="L333" s="114">
        <v>0.0</v>
      </c>
      <c r="M333" s="114">
        <v>0.0</v>
      </c>
      <c r="N333" s="114">
        <v>1.0</v>
      </c>
      <c r="O333" s="115">
        <v>0.0</v>
      </c>
      <c r="P333" s="116"/>
      <c r="Q333" s="117"/>
      <c r="R333" s="117"/>
      <c r="S333" s="118"/>
      <c r="T333" s="380">
        <v>1.0</v>
      </c>
      <c r="U333" s="381">
        <v>5990.0</v>
      </c>
      <c r="V333" s="381">
        <v>1804.0</v>
      </c>
      <c r="W333" s="363">
        <f t="shared" si="30"/>
        <v>3.320399113</v>
      </c>
      <c r="X333" s="328">
        <f t="shared" si="31"/>
        <v>19844</v>
      </c>
      <c r="Y333" s="329">
        <f t="shared" si="32"/>
        <v>65890</v>
      </c>
      <c r="AA333" s="95"/>
      <c r="AB333" s="95"/>
      <c r="AC333" s="95"/>
      <c r="AD333" s="95"/>
    </row>
    <row r="334" outlineLevel="1">
      <c r="A334" s="300"/>
      <c r="B334" s="300"/>
      <c r="C334" s="382" t="s">
        <v>117</v>
      </c>
      <c r="D334" s="80"/>
      <c r="E334" s="379">
        <v>1.116121998E9</v>
      </c>
      <c r="F334" s="97" t="s">
        <v>39</v>
      </c>
      <c r="G334" s="318">
        <f t="shared" si="29"/>
        <v>9</v>
      </c>
      <c r="H334" s="112">
        <f>SUMIFS('Выгрузка из 1С - от 11.12.2025'!C:C, 'Выгрузка из 1С - от 11.12.2025'!A:A,C334,
'Выгрузка из 1С - от 11.12.2025'!B:B,F334)</f>
        <v>6</v>
      </c>
      <c r="I334" s="209">
        <v>7.0</v>
      </c>
      <c r="J334" s="117">
        <v>1.0</v>
      </c>
      <c r="K334" s="117">
        <v>0.0</v>
      </c>
      <c r="L334" s="117">
        <v>0.0</v>
      </c>
      <c r="M334" s="117">
        <v>0.0</v>
      </c>
      <c r="N334" s="117">
        <v>1.0</v>
      </c>
      <c r="O334" s="210">
        <v>0.0</v>
      </c>
      <c r="P334" s="116"/>
      <c r="Q334" s="117"/>
      <c r="R334" s="117"/>
      <c r="S334" s="118"/>
      <c r="T334" s="380">
        <v>1.0</v>
      </c>
      <c r="U334" s="381">
        <v>5990.0</v>
      </c>
      <c r="V334" s="381">
        <v>1804.0</v>
      </c>
      <c r="W334" s="363">
        <f t="shared" si="30"/>
        <v>3.320399113</v>
      </c>
      <c r="X334" s="328">
        <f t="shared" si="31"/>
        <v>16236</v>
      </c>
      <c r="Y334" s="329">
        <f t="shared" si="32"/>
        <v>53910</v>
      </c>
      <c r="AA334" s="95"/>
      <c r="AB334" s="95"/>
      <c r="AC334" s="95"/>
      <c r="AD334" s="95"/>
    </row>
    <row r="335" outlineLevel="1">
      <c r="A335" s="300"/>
      <c r="B335" s="300"/>
      <c r="C335" s="382" t="s">
        <v>117</v>
      </c>
      <c r="D335" s="98"/>
      <c r="E335" s="367">
        <v>1.116121999E9</v>
      </c>
      <c r="F335" s="97" t="s">
        <v>70</v>
      </c>
      <c r="G335" s="332">
        <f t="shared" si="29"/>
        <v>2</v>
      </c>
      <c r="H335" s="120">
        <f>SUMIFS('Выгрузка из 1С - от 11.12.2025'!C:C, 'Выгрузка из 1С - от 11.12.2025'!A:A,C335,
'Выгрузка из 1С - от 11.12.2025'!B:B,F335)</f>
        <v>1</v>
      </c>
      <c r="I335" s="209">
        <v>1.0</v>
      </c>
      <c r="J335" s="117">
        <v>1.0</v>
      </c>
      <c r="K335" s="117">
        <v>0.0</v>
      </c>
      <c r="L335" s="117">
        <v>0.0</v>
      </c>
      <c r="M335" s="117">
        <v>0.0</v>
      </c>
      <c r="N335" s="117">
        <v>0.0</v>
      </c>
      <c r="O335" s="210">
        <v>0.0</v>
      </c>
      <c r="P335" s="124"/>
      <c r="Q335" s="122"/>
      <c r="R335" s="122"/>
      <c r="S335" s="125"/>
      <c r="T335" s="325">
        <v>0.0</v>
      </c>
      <c r="U335" s="340">
        <v>5990.0</v>
      </c>
      <c r="V335" s="340">
        <v>1804.0</v>
      </c>
      <c r="W335" s="341">
        <f t="shared" si="30"/>
        <v>3.320399113</v>
      </c>
      <c r="X335" s="342">
        <f t="shared" si="31"/>
        <v>3608</v>
      </c>
      <c r="Y335" s="343">
        <f t="shared" si="32"/>
        <v>11980</v>
      </c>
      <c r="AA335" s="95"/>
      <c r="AB335" s="95"/>
      <c r="AC335" s="95"/>
      <c r="AD335" s="95"/>
    </row>
    <row r="336" outlineLevel="1">
      <c r="A336" s="300"/>
      <c r="B336" s="300"/>
      <c r="C336" s="370" t="s">
        <v>118</v>
      </c>
      <c r="D336" s="62"/>
      <c r="E336" s="371">
        <v>1.111121993E9</v>
      </c>
      <c r="F336" s="64" t="s">
        <v>114</v>
      </c>
      <c r="G336" s="304">
        <f t="shared" si="29"/>
        <v>7</v>
      </c>
      <c r="H336" s="383">
        <f>SUMIFS('Выгрузка из 1С - от 11.12.2025'!C:C, 'Выгрузка из 1С - от 11.12.2025'!A:A,C336,
'Выгрузка из 1С - от 11.12.2025'!B:B,F336)</f>
        <v>6</v>
      </c>
      <c r="I336" s="384">
        <v>5.0</v>
      </c>
      <c r="J336" s="391">
        <v>2.0</v>
      </c>
      <c r="K336" s="391">
        <v>0.0</v>
      </c>
      <c r="L336" s="391">
        <v>0.0</v>
      </c>
      <c r="M336" s="391">
        <v>0.0</v>
      </c>
      <c r="N336" s="391">
        <v>0.0</v>
      </c>
      <c r="O336" s="392">
        <v>0.0</v>
      </c>
      <c r="P336" s="393"/>
      <c r="Q336" s="394"/>
      <c r="R336" s="394"/>
      <c r="S336" s="395"/>
      <c r="T336" s="376">
        <v>0.0</v>
      </c>
      <c r="U336" s="377">
        <v>7590.0</v>
      </c>
      <c r="V336" s="377">
        <v>2492.0</v>
      </c>
      <c r="W336" s="359">
        <f t="shared" si="30"/>
        <v>3.045746388</v>
      </c>
      <c r="X336" s="314">
        <f t="shared" si="31"/>
        <v>17444</v>
      </c>
      <c r="Y336" s="315">
        <f t="shared" si="32"/>
        <v>53130</v>
      </c>
      <c r="AA336" s="95"/>
      <c r="AB336" s="95"/>
      <c r="AC336" s="95"/>
      <c r="AD336" s="95"/>
    </row>
    <row r="337" outlineLevel="1">
      <c r="A337" s="300"/>
      <c r="B337" s="300"/>
      <c r="C337" s="378" t="s">
        <v>118</v>
      </c>
      <c r="D337" s="80"/>
      <c r="E337" s="379">
        <v>1.111121994E9</v>
      </c>
      <c r="F337" s="64" t="s">
        <v>34</v>
      </c>
      <c r="G337" s="318">
        <f t="shared" si="29"/>
        <v>8</v>
      </c>
      <c r="H337" s="385">
        <f>SUMIFS('Выгрузка из 1С - от 11.12.2025'!C:C, 'Выгрузка из 1С - от 11.12.2025'!A:A,C337,
'Выгрузка из 1С - от 11.12.2025'!B:B,F337)</f>
        <v>7</v>
      </c>
      <c r="I337" s="386">
        <v>6.0</v>
      </c>
      <c r="J337" s="396">
        <v>2.0</v>
      </c>
      <c r="K337" s="396">
        <v>0.0</v>
      </c>
      <c r="L337" s="396">
        <v>0.0</v>
      </c>
      <c r="M337" s="396">
        <v>0.0</v>
      </c>
      <c r="N337" s="396">
        <v>0.0</v>
      </c>
      <c r="O337" s="397">
        <v>0.0</v>
      </c>
      <c r="P337" s="398">
        <v>1.0</v>
      </c>
      <c r="Q337" s="399"/>
      <c r="R337" s="399"/>
      <c r="S337" s="400"/>
      <c r="T337" s="380">
        <v>0.0</v>
      </c>
      <c r="U337" s="381">
        <v>7590.0</v>
      </c>
      <c r="V337" s="381">
        <v>2492.0</v>
      </c>
      <c r="W337" s="363">
        <f t="shared" si="30"/>
        <v>3.045746388</v>
      </c>
      <c r="X337" s="328">
        <f t="shared" si="31"/>
        <v>19936</v>
      </c>
      <c r="Y337" s="329">
        <f t="shared" si="32"/>
        <v>60720</v>
      </c>
      <c r="AA337" s="95"/>
      <c r="AB337" s="95"/>
      <c r="AC337" s="95"/>
      <c r="AD337" s="95"/>
    </row>
    <row r="338" outlineLevel="1">
      <c r="A338" s="300"/>
      <c r="B338" s="300"/>
      <c r="C338" s="378" t="s">
        <v>118</v>
      </c>
      <c r="D338" s="80"/>
      <c r="E338" s="379">
        <v>1.111121994E9</v>
      </c>
      <c r="F338" s="82" t="s">
        <v>35</v>
      </c>
      <c r="G338" s="318">
        <f t="shared" si="29"/>
        <v>29</v>
      </c>
      <c r="H338" s="385">
        <f>SUMIFS('Выгрузка из 1С - от 11.12.2025'!C:C, 'Выгрузка из 1С - от 11.12.2025'!A:A,C338,
'Выгрузка из 1С - от 11.12.2025'!B:B,F338)</f>
        <v>26</v>
      </c>
      <c r="I338" s="386">
        <v>26.0</v>
      </c>
      <c r="J338" s="396">
        <v>3.0</v>
      </c>
      <c r="K338" s="396">
        <v>0.0</v>
      </c>
      <c r="L338" s="396">
        <v>0.0</v>
      </c>
      <c r="M338" s="396">
        <v>0.0</v>
      </c>
      <c r="N338" s="396">
        <v>0.0</v>
      </c>
      <c r="O338" s="397">
        <v>0.0</v>
      </c>
      <c r="P338" s="398">
        <v>1.0</v>
      </c>
      <c r="Q338" s="399"/>
      <c r="R338" s="399"/>
      <c r="S338" s="400"/>
      <c r="T338" s="380">
        <v>0.0</v>
      </c>
      <c r="U338" s="381">
        <v>7590.0</v>
      </c>
      <c r="V338" s="381">
        <v>2492.0</v>
      </c>
      <c r="W338" s="363">
        <f t="shared" si="30"/>
        <v>3.045746388</v>
      </c>
      <c r="X338" s="328">
        <f t="shared" si="31"/>
        <v>72268</v>
      </c>
      <c r="Y338" s="329">
        <f t="shared" si="32"/>
        <v>220110</v>
      </c>
      <c r="AA338" s="95"/>
      <c r="AB338" s="95"/>
      <c r="AC338" s="95"/>
      <c r="AD338" s="95"/>
    </row>
    <row r="339" outlineLevel="1">
      <c r="A339" s="300"/>
      <c r="B339" s="300"/>
      <c r="C339" s="378" t="s">
        <v>118</v>
      </c>
      <c r="D339" s="80"/>
      <c r="E339" s="379">
        <v>1.111121995E9</v>
      </c>
      <c r="F339" s="96" t="s">
        <v>36</v>
      </c>
      <c r="G339" s="318">
        <f t="shared" si="29"/>
        <v>24</v>
      </c>
      <c r="H339" s="385">
        <f>SUMIFS('Выгрузка из 1С - от 11.12.2025'!C:C, 'Выгрузка из 1С - от 11.12.2025'!A:A,C339,
'Выгрузка из 1С - от 11.12.2025'!B:B,F339)</f>
        <v>21</v>
      </c>
      <c r="I339" s="386">
        <v>21.0</v>
      </c>
      <c r="J339" s="396">
        <v>3.0</v>
      </c>
      <c r="K339" s="396">
        <v>0.0</v>
      </c>
      <c r="L339" s="396">
        <v>0.0</v>
      </c>
      <c r="M339" s="396">
        <v>0.0</v>
      </c>
      <c r="N339" s="396">
        <v>0.0</v>
      </c>
      <c r="O339" s="397">
        <v>0.0</v>
      </c>
      <c r="P339" s="398">
        <v>1.0</v>
      </c>
      <c r="Q339" s="399"/>
      <c r="R339" s="399"/>
      <c r="S339" s="400"/>
      <c r="T339" s="380">
        <v>0.0</v>
      </c>
      <c r="U339" s="381">
        <v>7590.0</v>
      </c>
      <c r="V339" s="381">
        <v>2492.0</v>
      </c>
      <c r="W339" s="363">
        <f t="shared" si="30"/>
        <v>3.045746388</v>
      </c>
      <c r="X339" s="328">
        <f t="shared" si="31"/>
        <v>59808</v>
      </c>
      <c r="Y339" s="329">
        <f t="shared" si="32"/>
        <v>182160</v>
      </c>
      <c r="AA339" s="95"/>
      <c r="AB339" s="95"/>
      <c r="AC339" s="95"/>
      <c r="AD339" s="95"/>
    </row>
    <row r="340" outlineLevel="1">
      <c r="A340" s="300"/>
      <c r="B340" s="300"/>
      <c r="C340" s="378" t="s">
        <v>118</v>
      </c>
      <c r="D340" s="80"/>
      <c r="E340" s="379">
        <v>1.111121996E9</v>
      </c>
      <c r="F340" s="82" t="s">
        <v>37</v>
      </c>
      <c r="G340" s="318">
        <f t="shared" si="29"/>
        <v>10</v>
      </c>
      <c r="H340" s="385">
        <f>SUMIFS('Выгрузка из 1С - от 11.12.2025'!C:C, 'Выгрузка из 1С - от 11.12.2025'!A:A,C340,
'Выгрузка из 1С - от 11.12.2025'!B:B,F340)</f>
        <v>7</v>
      </c>
      <c r="I340" s="386">
        <v>7.0</v>
      </c>
      <c r="J340" s="396">
        <v>3.0</v>
      </c>
      <c r="K340" s="396">
        <v>0.0</v>
      </c>
      <c r="L340" s="396">
        <v>0.0</v>
      </c>
      <c r="M340" s="396">
        <v>0.0</v>
      </c>
      <c r="N340" s="396">
        <v>0.0</v>
      </c>
      <c r="O340" s="397">
        <v>0.0</v>
      </c>
      <c r="P340" s="398">
        <v>1.0</v>
      </c>
      <c r="Q340" s="399"/>
      <c r="R340" s="399"/>
      <c r="S340" s="400"/>
      <c r="T340" s="380">
        <v>0.0</v>
      </c>
      <c r="U340" s="381">
        <v>7590.0</v>
      </c>
      <c r="V340" s="381">
        <v>2492.0</v>
      </c>
      <c r="W340" s="363">
        <f t="shared" si="30"/>
        <v>3.045746388</v>
      </c>
      <c r="X340" s="328">
        <f t="shared" si="31"/>
        <v>24920</v>
      </c>
      <c r="Y340" s="329">
        <f t="shared" si="32"/>
        <v>75900</v>
      </c>
      <c r="AA340" s="95"/>
      <c r="AB340" s="95"/>
      <c r="AC340" s="95"/>
      <c r="AD340" s="95"/>
    </row>
    <row r="341" outlineLevel="1">
      <c r="A341" s="300"/>
      <c r="B341" s="300"/>
      <c r="C341" s="378" t="s">
        <v>118</v>
      </c>
      <c r="D341" s="80"/>
      <c r="E341" s="379">
        <v>1.111121997E9</v>
      </c>
      <c r="F341" s="97" t="s">
        <v>38</v>
      </c>
      <c r="G341" s="318">
        <f t="shared" si="29"/>
        <v>6</v>
      </c>
      <c r="H341" s="385">
        <f>SUMIFS('Выгрузка из 1С - от 11.12.2025'!C:C, 'Выгрузка из 1С - от 11.12.2025'!A:A,C341,
'Выгрузка из 1С - от 11.12.2025'!B:B,F341)</f>
        <v>4</v>
      </c>
      <c r="I341" s="386">
        <v>3.0</v>
      </c>
      <c r="J341" s="396">
        <v>3.0</v>
      </c>
      <c r="K341" s="396">
        <v>0.0</v>
      </c>
      <c r="L341" s="396">
        <v>0.0</v>
      </c>
      <c r="M341" s="396">
        <v>0.0</v>
      </c>
      <c r="N341" s="396">
        <v>0.0</v>
      </c>
      <c r="O341" s="397">
        <v>0.0</v>
      </c>
      <c r="P341" s="398">
        <v>1.0</v>
      </c>
      <c r="Q341" s="399"/>
      <c r="R341" s="399"/>
      <c r="S341" s="400"/>
      <c r="T341" s="380">
        <v>0.0</v>
      </c>
      <c r="U341" s="381">
        <v>7590.0</v>
      </c>
      <c r="V341" s="381">
        <v>2492.0</v>
      </c>
      <c r="W341" s="363">
        <f t="shared" si="30"/>
        <v>3.045746388</v>
      </c>
      <c r="X341" s="328">
        <f t="shared" si="31"/>
        <v>14952</v>
      </c>
      <c r="Y341" s="329">
        <f t="shared" si="32"/>
        <v>45540</v>
      </c>
      <c r="AA341" s="95"/>
      <c r="AB341" s="95"/>
      <c r="AC341" s="95"/>
      <c r="AD341" s="95"/>
    </row>
    <row r="342" outlineLevel="1">
      <c r="A342" s="300"/>
      <c r="B342" s="300"/>
      <c r="C342" s="378" t="s">
        <v>118</v>
      </c>
      <c r="D342" s="80"/>
      <c r="E342" s="379">
        <v>1.111121998E9</v>
      </c>
      <c r="F342" s="97" t="s">
        <v>39</v>
      </c>
      <c r="G342" s="318">
        <f t="shared" si="29"/>
        <v>8</v>
      </c>
      <c r="H342" s="385">
        <f>SUMIFS('Выгрузка из 1С - от 11.12.2025'!C:C, 'Выгрузка из 1С - от 11.12.2025'!A:A,C342,
'Выгрузка из 1С - от 11.12.2025'!B:B,F342)</f>
        <v>10</v>
      </c>
      <c r="I342" s="386">
        <v>6.0</v>
      </c>
      <c r="J342" s="396">
        <v>2.0</v>
      </c>
      <c r="K342" s="396">
        <v>0.0</v>
      </c>
      <c r="L342" s="396">
        <v>0.0</v>
      </c>
      <c r="M342" s="396">
        <v>0.0</v>
      </c>
      <c r="N342" s="396">
        <v>0.0</v>
      </c>
      <c r="O342" s="397">
        <v>0.0</v>
      </c>
      <c r="P342" s="398"/>
      <c r="Q342" s="399"/>
      <c r="R342" s="399"/>
      <c r="S342" s="400"/>
      <c r="T342" s="380">
        <v>0.0</v>
      </c>
      <c r="U342" s="381">
        <v>7590.0</v>
      </c>
      <c r="V342" s="381">
        <v>2492.0</v>
      </c>
      <c r="W342" s="363">
        <f t="shared" si="30"/>
        <v>3.045746388</v>
      </c>
      <c r="X342" s="328">
        <f t="shared" si="31"/>
        <v>19936</v>
      </c>
      <c r="Y342" s="329">
        <f t="shared" si="32"/>
        <v>60720</v>
      </c>
      <c r="AA342" s="217"/>
      <c r="AB342" s="217"/>
      <c r="AC342" s="217"/>
      <c r="AD342" s="217"/>
    </row>
    <row r="343" outlineLevel="1">
      <c r="A343" s="300"/>
      <c r="B343" s="300"/>
      <c r="C343" s="330" t="s">
        <v>118</v>
      </c>
      <c r="D343" s="98"/>
      <c r="E343" s="367">
        <v>1.111121999E9</v>
      </c>
      <c r="F343" s="97" t="s">
        <v>70</v>
      </c>
      <c r="G343" s="332">
        <f t="shared" si="29"/>
        <v>3</v>
      </c>
      <c r="H343" s="333">
        <f>SUMIFS('Выгрузка из 1С - от 11.12.2025'!C:C, 'Выгрузка из 1С - от 11.12.2025'!A:A,C343,
'Выгрузка из 1С - от 11.12.2025'!B:B,F343)</f>
        <v>1</v>
      </c>
      <c r="I343" s="334">
        <v>2.0</v>
      </c>
      <c r="J343" s="401">
        <v>1.0</v>
      </c>
      <c r="K343" s="401">
        <v>0.0</v>
      </c>
      <c r="L343" s="401">
        <v>0.0</v>
      </c>
      <c r="M343" s="401">
        <v>0.0</v>
      </c>
      <c r="N343" s="401">
        <v>0.0</v>
      </c>
      <c r="O343" s="402">
        <v>0.0</v>
      </c>
      <c r="P343" s="403"/>
      <c r="Q343" s="404"/>
      <c r="R343" s="404"/>
      <c r="S343" s="405"/>
      <c r="T343" s="339">
        <v>0.0</v>
      </c>
      <c r="U343" s="340">
        <v>7590.0</v>
      </c>
      <c r="V343" s="340">
        <v>2492.0</v>
      </c>
      <c r="W343" s="341">
        <f t="shared" si="30"/>
        <v>3.045746388</v>
      </c>
      <c r="X343" s="342">
        <f t="shared" si="31"/>
        <v>7476</v>
      </c>
      <c r="Y343" s="343">
        <f t="shared" si="32"/>
        <v>22770</v>
      </c>
      <c r="AA343" s="95"/>
      <c r="AB343" s="95"/>
      <c r="AC343" s="95"/>
      <c r="AD343" s="95"/>
    </row>
    <row r="344" outlineLevel="1">
      <c r="A344" s="299"/>
      <c r="B344" s="300"/>
      <c r="C344" s="406" t="s">
        <v>119</v>
      </c>
      <c r="D344" s="407"/>
      <c r="E344" s="408">
        <v>1.3351219913E10</v>
      </c>
      <c r="F344" s="64" t="s">
        <v>114</v>
      </c>
      <c r="G344" s="304">
        <f t="shared" si="29"/>
        <v>2</v>
      </c>
      <c r="H344" s="305">
        <f>SUMIFS('Выгрузка из 1С - от 11.12.2025'!C:C, 'Выгрузка из 1С - от 11.12.2025'!A:A,C344,
'Выгрузка из 1С - от 11.12.2025'!B:B,F344)</f>
        <v>1</v>
      </c>
      <c r="I344" s="409">
        <v>1.0</v>
      </c>
      <c r="J344" s="410">
        <v>1.0</v>
      </c>
      <c r="K344" s="410">
        <v>0.0</v>
      </c>
      <c r="L344" s="410">
        <v>0.0</v>
      </c>
      <c r="M344" s="410">
        <v>0.0</v>
      </c>
      <c r="N344" s="410">
        <v>0.0</v>
      </c>
      <c r="O344" s="411">
        <v>0.0</v>
      </c>
      <c r="P344" s="412"/>
      <c r="Q344" s="413"/>
      <c r="R344" s="413"/>
      <c r="S344" s="414"/>
      <c r="T344" s="380">
        <v>0.0</v>
      </c>
      <c r="U344" s="415">
        <v>7590.0</v>
      </c>
      <c r="V344" s="415">
        <v>2492.0</v>
      </c>
      <c r="W344" s="416">
        <f t="shared" si="30"/>
        <v>3.045746388</v>
      </c>
      <c r="X344" s="417">
        <f t="shared" si="31"/>
        <v>4984</v>
      </c>
      <c r="Y344" s="315">
        <f t="shared" si="32"/>
        <v>15180</v>
      </c>
      <c r="AA344" s="95"/>
      <c r="AB344" s="95"/>
      <c r="AC344" s="95"/>
      <c r="AD344" s="95"/>
    </row>
    <row r="345" outlineLevel="1">
      <c r="A345" s="300"/>
      <c r="B345" s="300"/>
      <c r="C345" s="418" t="s">
        <v>119</v>
      </c>
      <c r="E345" s="419"/>
      <c r="F345" s="64" t="s">
        <v>34</v>
      </c>
      <c r="G345" s="318">
        <f t="shared" si="29"/>
        <v>5</v>
      </c>
      <c r="H345" s="319">
        <f>SUMIFS('Выгрузка из 1С - от 11.12.2025'!C:C, 'Выгрузка из 1С - от 11.12.2025'!A:A,C345,
'Выгрузка из 1С - от 11.12.2025'!B:B,F345)</f>
        <v>3</v>
      </c>
      <c r="I345" s="420">
        <v>3.0</v>
      </c>
      <c r="J345" s="421">
        <v>2.0</v>
      </c>
      <c r="K345" s="421">
        <v>0.0</v>
      </c>
      <c r="L345" s="421">
        <v>0.0</v>
      </c>
      <c r="M345" s="421">
        <v>0.0</v>
      </c>
      <c r="N345" s="421">
        <v>0.0</v>
      </c>
      <c r="O345" s="422">
        <v>0.0</v>
      </c>
      <c r="P345" s="323"/>
      <c r="Q345" s="322"/>
      <c r="R345" s="322"/>
      <c r="S345" s="423"/>
      <c r="T345" s="339">
        <v>0.0</v>
      </c>
      <c r="U345" s="424">
        <v>7590.0</v>
      </c>
      <c r="V345" s="424">
        <v>2492.0</v>
      </c>
      <c r="W345" s="425">
        <f t="shared" si="30"/>
        <v>3.045746388</v>
      </c>
      <c r="X345" s="426">
        <f t="shared" si="31"/>
        <v>12460</v>
      </c>
      <c r="Y345" s="329">
        <f t="shared" si="32"/>
        <v>37950</v>
      </c>
      <c r="AA345" s="95"/>
      <c r="AB345" s="95"/>
      <c r="AC345" s="95"/>
      <c r="AD345" s="95"/>
    </row>
    <row r="346" outlineLevel="1">
      <c r="A346" s="300"/>
      <c r="B346" s="300"/>
      <c r="C346" s="418" t="s">
        <v>119</v>
      </c>
      <c r="E346" s="419"/>
      <c r="F346" s="82" t="s">
        <v>35</v>
      </c>
      <c r="G346" s="318">
        <f t="shared" si="29"/>
        <v>4</v>
      </c>
      <c r="H346" s="319">
        <f>SUMIFS('Выгрузка из 1С - от 11.12.2025'!C:C, 'Выгрузка из 1С - от 11.12.2025'!A:A,C346,
'Выгрузка из 1С - от 11.12.2025'!B:B,F346)</f>
        <v>3</v>
      </c>
      <c r="I346" s="420">
        <v>2.0</v>
      </c>
      <c r="J346" s="421">
        <v>2.0</v>
      </c>
      <c r="K346" s="421">
        <v>0.0</v>
      </c>
      <c r="L346" s="421">
        <v>0.0</v>
      </c>
      <c r="M346" s="421">
        <v>0.0</v>
      </c>
      <c r="N346" s="421">
        <v>0.0</v>
      </c>
      <c r="O346" s="422">
        <v>0.0</v>
      </c>
      <c r="P346" s="323"/>
      <c r="Q346" s="322"/>
      <c r="R346" s="322"/>
      <c r="S346" s="423"/>
      <c r="T346" s="380">
        <v>0.0</v>
      </c>
      <c r="U346" s="424">
        <v>7590.0</v>
      </c>
      <c r="V346" s="424">
        <v>2492.0</v>
      </c>
      <c r="W346" s="425">
        <f t="shared" si="30"/>
        <v>3.045746388</v>
      </c>
      <c r="X346" s="426">
        <f t="shared" si="31"/>
        <v>9968</v>
      </c>
      <c r="Y346" s="329">
        <f t="shared" si="32"/>
        <v>30360</v>
      </c>
      <c r="AA346" s="95"/>
      <c r="AB346" s="95"/>
      <c r="AC346" s="95"/>
      <c r="AD346" s="95"/>
    </row>
    <row r="347" outlineLevel="1">
      <c r="A347" s="300"/>
      <c r="B347" s="300"/>
      <c r="C347" s="418" t="s">
        <v>119</v>
      </c>
      <c r="E347" s="419"/>
      <c r="F347" s="96" t="s">
        <v>36</v>
      </c>
      <c r="G347" s="318">
        <f t="shared" si="29"/>
        <v>0</v>
      </c>
      <c r="H347" s="319">
        <f>SUMIFS('Выгрузка из 1С - от 11.12.2025'!C:C, 'Выгрузка из 1С - от 11.12.2025'!A:A,C347,
'Выгрузка из 1С - от 11.12.2025'!B:B,F347)</f>
        <v>0</v>
      </c>
      <c r="I347" s="420">
        <v>0.0</v>
      </c>
      <c r="J347" s="421">
        <v>0.0</v>
      </c>
      <c r="K347" s="421">
        <v>0.0</v>
      </c>
      <c r="L347" s="421">
        <v>0.0</v>
      </c>
      <c r="M347" s="421">
        <v>0.0</v>
      </c>
      <c r="N347" s="421">
        <v>0.0</v>
      </c>
      <c r="O347" s="422">
        <v>0.0</v>
      </c>
      <c r="P347" s="323"/>
      <c r="Q347" s="322"/>
      <c r="R347" s="322"/>
      <c r="S347" s="423"/>
      <c r="T347" s="339">
        <v>0.0</v>
      </c>
      <c r="U347" s="424">
        <v>7590.0</v>
      </c>
      <c r="V347" s="424">
        <v>2492.0</v>
      </c>
      <c r="W347" s="425">
        <f t="shared" si="30"/>
        <v>3.045746388</v>
      </c>
      <c r="X347" s="426">
        <f t="shared" si="31"/>
        <v>0</v>
      </c>
      <c r="Y347" s="329">
        <f t="shared" si="32"/>
        <v>0</v>
      </c>
      <c r="AA347" s="95"/>
      <c r="AB347" s="95"/>
      <c r="AC347" s="95"/>
      <c r="AD347" s="95"/>
    </row>
    <row r="348" outlineLevel="1">
      <c r="A348" s="300"/>
      <c r="B348" s="300"/>
      <c r="C348" s="418" t="s">
        <v>119</v>
      </c>
      <c r="E348" s="419"/>
      <c r="F348" s="82" t="s">
        <v>37</v>
      </c>
      <c r="G348" s="318">
        <f t="shared" si="29"/>
        <v>0</v>
      </c>
      <c r="H348" s="319">
        <f>SUMIFS('Выгрузка из 1С - от 11.12.2025'!C:C, 'Выгрузка из 1С - от 11.12.2025'!A:A,C348,
'Выгрузка из 1С - от 11.12.2025'!B:B,F348)</f>
        <v>0</v>
      </c>
      <c r="I348" s="420">
        <v>0.0</v>
      </c>
      <c r="J348" s="421">
        <v>0.0</v>
      </c>
      <c r="K348" s="421">
        <v>0.0</v>
      </c>
      <c r="L348" s="421">
        <v>0.0</v>
      </c>
      <c r="M348" s="421">
        <v>0.0</v>
      </c>
      <c r="N348" s="421">
        <v>0.0</v>
      </c>
      <c r="O348" s="427">
        <v>0.0</v>
      </c>
      <c r="P348" s="412"/>
      <c r="Q348" s="413"/>
      <c r="R348" s="413"/>
      <c r="S348" s="414"/>
      <c r="T348" s="380">
        <v>0.0</v>
      </c>
      <c r="U348" s="424">
        <v>7590.0</v>
      </c>
      <c r="V348" s="424">
        <v>2492.0</v>
      </c>
      <c r="W348" s="425">
        <f t="shared" si="30"/>
        <v>3.045746388</v>
      </c>
      <c r="X348" s="426">
        <f t="shared" si="31"/>
        <v>0</v>
      </c>
      <c r="Y348" s="329">
        <f t="shared" si="32"/>
        <v>0</v>
      </c>
      <c r="AA348" s="95"/>
      <c r="AB348" s="95"/>
      <c r="AC348" s="95"/>
      <c r="AD348" s="95"/>
    </row>
    <row r="349" outlineLevel="1">
      <c r="A349" s="300"/>
      <c r="B349" s="300"/>
      <c r="C349" s="418" t="s">
        <v>119</v>
      </c>
      <c r="E349" s="419"/>
      <c r="F349" s="97" t="s">
        <v>38</v>
      </c>
      <c r="G349" s="318">
        <f t="shared" si="29"/>
        <v>0</v>
      </c>
      <c r="H349" s="319">
        <f>SUMIFS('Выгрузка из 1С - от 11.12.2025'!C:C, 'Выгрузка из 1С - от 11.12.2025'!A:A,C349,
'Выгрузка из 1С - от 11.12.2025'!B:B,F349)</f>
        <v>0</v>
      </c>
      <c r="I349" s="420">
        <v>0.0</v>
      </c>
      <c r="J349" s="421">
        <v>0.0</v>
      </c>
      <c r="K349" s="421">
        <v>0.0</v>
      </c>
      <c r="L349" s="421">
        <v>0.0</v>
      </c>
      <c r="M349" s="421">
        <v>0.0</v>
      </c>
      <c r="N349" s="421">
        <v>0.0</v>
      </c>
      <c r="O349" s="427">
        <v>0.0</v>
      </c>
      <c r="P349" s="412"/>
      <c r="Q349" s="413"/>
      <c r="R349" s="413"/>
      <c r="S349" s="414"/>
      <c r="T349" s="339">
        <v>0.0</v>
      </c>
      <c r="U349" s="424">
        <v>7590.0</v>
      </c>
      <c r="V349" s="424">
        <v>2492.0</v>
      </c>
      <c r="W349" s="425">
        <f t="shared" si="30"/>
        <v>3.045746388</v>
      </c>
      <c r="X349" s="426">
        <f t="shared" si="31"/>
        <v>0</v>
      </c>
      <c r="Y349" s="329">
        <f t="shared" si="32"/>
        <v>0</v>
      </c>
      <c r="AA349" s="95"/>
      <c r="AB349" s="95"/>
      <c r="AC349" s="95"/>
      <c r="AD349" s="95"/>
    </row>
    <row r="350" outlineLevel="1">
      <c r="A350" s="300"/>
      <c r="B350" s="300"/>
      <c r="C350" s="428" t="s">
        <v>119</v>
      </c>
      <c r="D350" s="429"/>
      <c r="E350" s="430"/>
      <c r="F350" s="97" t="s">
        <v>39</v>
      </c>
      <c r="G350" s="332">
        <f t="shared" si="29"/>
        <v>0</v>
      </c>
      <c r="H350" s="333">
        <f>SUMIFS('Выгрузка из 1С - от 11.12.2025'!C:C, 'Выгрузка из 1С - от 11.12.2025'!A:A,C350,
'Выгрузка из 1С - от 11.12.2025'!B:B,F350)</f>
        <v>0</v>
      </c>
      <c r="I350" s="431">
        <v>0.0</v>
      </c>
      <c r="J350" s="432">
        <v>0.0</v>
      </c>
      <c r="K350" s="432">
        <v>0.0</v>
      </c>
      <c r="L350" s="432">
        <v>0.0</v>
      </c>
      <c r="M350" s="432">
        <v>0.0</v>
      </c>
      <c r="N350" s="432">
        <v>0.0</v>
      </c>
      <c r="O350" s="433">
        <v>0.0</v>
      </c>
      <c r="P350" s="412"/>
      <c r="Q350" s="413"/>
      <c r="R350" s="413"/>
      <c r="S350" s="414"/>
      <c r="T350" s="380">
        <v>0.0</v>
      </c>
      <c r="U350" s="434">
        <v>7590.0</v>
      </c>
      <c r="V350" s="434">
        <v>2492.0</v>
      </c>
      <c r="W350" s="435">
        <f t="shared" si="30"/>
        <v>3.045746388</v>
      </c>
      <c r="X350" s="436">
        <f t="shared" si="31"/>
        <v>0</v>
      </c>
      <c r="Y350" s="343">
        <f t="shared" si="32"/>
        <v>0</v>
      </c>
      <c r="AA350" s="95"/>
      <c r="AB350" s="95"/>
      <c r="AC350" s="95"/>
      <c r="AD350" s="95"/>
    </row>
    <row r="351" outlineLevel="1">
      <c r="A351" s="300"/>
      <c r="B351" s="300"/>
      <c r="C351" s="370" t="s">
        <v>120</v>
      </c>
      <c r="D351" s="302"/>
      <c r="E351" s="303"/>
      <c r="F351" s="64" t="s">
        <v>114</v>
      </c>
      <c r="G351" s="304">
        <f t="shared" si="29"/>
        <v>0</v>
      </c>
      <c r="H351" s="305">
        <f>SUMIFS('Выгрузка из 1С - от 11.12.2025'!C:C, 'Выгрузка из 1С - от 11.12.2025'!A:A,C351,
'Выгрузка из 1С - от 11.12.2025'!B:B,F351)</f>
        <v>0</v>
      </c>
      <c r="I351" s="306">
        <v>0.0</v>
      </c>
      <c r="J351" s="307">
        <v>0.0</v>
      </c>
      <c r="K351" s="307">
        <v>0.0</v>
      </c>
      <c r="L351" s="307">
        <v>0.0</v>
      </c>
      <c r="M351" s="307">
        <v>0.0</v>
      </c>
      <c r="N351" s="307">
        <v>0.0</v>
      </c>
      <c r="O351" s="308">
        <v>0.0</v>
      </c>
      <c r="P351" s="323"/>
      <c r="Q351" s="321"/>
      <c r="R351" s="321"/>
      <c r="S351" s="324"/>
      <c r="T351" s="339">
        <v>0.0</v>
      </c>
      <c r="U351" s="377">
        <v>7590.0</v>
      </c>
      <c r="V351" s="377">
        <v>2492.0</v>
      </c>
      <c r="W351" s="359">
        <f t="shared" si="30"/>
        <v>3.045746388</v>
      </c>
      <c r="X351" s="314">
        <f t="shared" si="31"/>
        <v>0</v>
      </c>
      <c r="Y351" s="315">
        <f t="shared" si="32"/>
        <v>0</v>
      </c>
      <c r="AA351" s="95"/>
    </row>
    <row r="352" outlineLevel="1">
      <c r="A352" s="300"/>
      <c r="B352" s="300"/>
      <c r="C352" s="378" t="s">
        <v>120</v>
      </c>
      <c r="D352" s="80"/>
      <c r="E352" s="317"/>
      <c r="F352" s="64" t="s">
        <v>34</v>
      </c>
      <c r="G352" s="318">
        <f t="shared" si="29"/>
        <v>5</v>
      </c>
      <c r="H352" s="319">
        <f>SUMIFS('Выгрузка из 1С - от 11.12.2025'!C:C, 'Выгрузка из 1С - от 11.12.2025'!A:A,C352,
'Выгрузка из 1С - от 11.12.2025'!B:B,F352)</f>
        <v>2</v>
      </c>
      <c r="I352" s="320">
        <v>2.0</v>
      </c>
      <c r="J352" s="321">
        <v>3.0</v>
      </c>
      <c r="K352" s="321">
        <v>0.0</v>
      </c>
      <c r="L352" s="321">
        <v>0.0</v>
      </c>
      <c r="M352" s="321">
        <v>0.0</v>
      </c>
      <c r="N352" s="321">
        <v>0.0</v>
      </c>
      <c r="O352" s="322">
        <v>0.0</v>
      </c>
      <c r="P352" s="323"/>
      <c r="Q352" s="321"/>
      <c r="R352" s="321"/>
      <c r="S352" s="324"/>
      <c r="T352" s="380">
        <v>0.0</v>
      </c>
      <c r="U352" s="381">
        <v>7590.0</v>
      </c>
      <c r="V352" s="381">
        <v>2492.0</v>
      </c>
      <c r="W352" s="363">
        <f t="shared" si="30"/>
        <v>3.045746388</v>
      </c>
      <c r="X352" s="328">
        <f t="shared" si="31"/>
        <v>12460</v>
      </c>
      <c r="Y352" s="329">
        <f t="shared" si="32"/>
        <v>37950</v>
      </c>
      <c r="AA352" s="95"/>
    </row>
    <row r="353" outlineLevel="1">
      <c r="A353" s="300"/>
      <c r="B353" s="300"/>
      <c r="C353" s="378" t="s">
        <v>120</v>
      </c>
      <c r="D353" s="80"/>
      <c r="E353" s="317"/>
      <c r="F353" s="82" t="s">
        <v>35</v>
      </c>
      <c r="G353" s="318">
        <f t="shared" si="29"/>
        <v>7</v>
      </c>
      <c r="H353" s="319">
        <f>SUMIFS('Выгрузка из 1С - от 11.12.2025'!C:C, 'Выгрузка из 1С - от 11.12.2025'!A:A,C353,
'Выгрузка из 1С - от 11.12.2025'!B:B,F353)</f>
        <v>6</v>
      </c>
      <c r="I353" s="320">
        <v>4.0</v>
      </c>
      <c r="J353" s="321">
        <v>3.0</v>
      </c>
      <c r="K353" s="321">
        <v>0.0</v>
      </c>
      <c r="L353" s="321">
        <v>0.0</v>
      </c>
      <c r="M353" s="321">
        <v>0.0</v>
      </c>
      <c r="N353" s="321">
        <v>0.0</v>
      </c>
      <c r="O353" s="322">
        <v>0.0</v>
      </c>
      <c r="P353" s="323"/>
      <c r="Q353" s="321"/>
      <c r="R353" s="321"/>
      <c r="S353" s="324"/>
      <c r="T353" s="339">
        <v>0.0</v>
      </c>
      <c r="U353" s="381">
        <v>7590.0</v>
      </c>
      <c r="V353" s="381">
        <v>2492.0</v>
      </c>
      <c r="W353" s="363">
        <f t="shared" si="30"/>
        <v>3.045746388</v>
      </c>
      <c r="X353" s="328">
        <f t="shared" si="31"/>
        <v>17444</v>
      </c>
      <c r="Y353" s="329">
        <f t="shared" si="32"/>
        <v>53130</v>
      </c>
      <c r="AA353" s="95"/>
    </row>
    <row r="354" outlineLevel="1">
      <c r="A354" s="300"/>
      <c r="B354" s="300"/>
      <c r="C354" s="378" t="s">
        <v>120</v>
      </c>
      <c r="D354" s="80"/>
      <c r="E354" s="317"/>
      <c r="F354" s="96" t="s">
        <v>36</v>
      </c>
      <c r="G354" s="318">
        <f t="shared" si="29"/>
        <v>5</v>
      </c>
      <c r="H354" s="319">
        <f>SUMIFS('Выгрузка из 1С - от 11.12.2025'!C:C, 'Выгрузка из 1С - от 11.12.2025'!A:A,C354,
'Выгрузка из 1С - от 11.12.2025'!B:B,F354)</f>
        <v>2</v>
      </c>
      <c r="I354" s="420">
        <v>2.0</v>
      </c>
      <c r="J354" s="321">
        <v>3.0</v>
      </c>
      <c r="K354" s="321">
        <v>0.0</v>
      </c>
      <c r="L354" s="321">
        <v>0.0</v>
      </c>
      <c r="M354" s="321">
        <v>0.0</v>
      </c>
      <c r="N354" s="321">
        <v>0.0</v>
      </c>
      <c r="O354" s="322">
        <v>0.0</v>
      </c>
      <c r="P354" s="323"/>
      <c r="Q354" s="321"/>
      <c r="R354" s="321"/>
      <c r="S354" s="324"/>
      <c r="T354" s="380">
        <v>0.0</v>
      </c>
      <c r="U354" s="381">
        <v>7590.0</v>
      </c>
      <c r="V354" s="381">
        <v>2492.0</v>
      </c>
      <c r="W354" s="363">
        <f t="shared" si="30"/>
        <v>3.045746388</v>
      </c>
      <c r="X354" s="328">
        <f t="shared" si="31"/>
        <v>12460</v>
      </c>
      <c r="Y354" s="329">
        <f t="shared" si="32"/>
        <v>37950</v>
      </c>
      <c r="AA354" s="95"/>
    </row>
    <row r="355" outlineLevel="1">
      <c r="A355" s="300"/>
      <c r="B355" s="300"/>
      <c r="C355" s="378" t="s">
        <v>120</v>
      </c>
      <c r="D355" s="80"/>
      <c r="E355" s="317"/>
      <c r="F355" s="82" t="s">
        <v>37</v>
      </c>
      <c r="G355" s="318">
        <f t="shared" si="29"/>
        <v>0</v>
      </c>
      <c r="H355" s="319">
        <f>SUMIFS('Выгрузка из 1С - от 11.12.2025'!C:C, 'Выгрузка из 1С - от 11.12.2025'!A:A,C355,
'Выгрузка из 1С - от 11.12.2025'!B:B,F355)</f>
        <v>0</v>
      </c>
      <c r="I355" s="420">
        <v>0.0</v>
      </c>
      <c r="J355" s="321">
        <v>0.0</v>
      </c>
      <c r="K355" s="321">
        <v>0.0</v>
      </c>
      <c r="L355" s="321">
        <v>0.0</v>
      </c>
      <c r="M355" s="321">
        <v>0.0</v>
      </c>
      <c r="N355" s="321">
        <v>0.0</v>
      </c>
      <c r="O355" s="413">
        <v>0.0</v>
      </c>
      <c r="P355" s="412"/>
      <c r="Q355" s="437"/>
      <c r="R355" s="437"/>
      <c r="S355" s="438"/>
      <c r="T355" s="339">
        <v>0.0</v>
      </c>
      <c r="U355" s="381">
        <v>7590.0</v>
      </c>
      <c r="V355" s="381">
        <v>2492.0</v>
      </c>
      <c r="W355" s="363">
        <f t="shared" si="30"/>
        <v>3.045746388</v>
      </c>
      <c r="X355" s="328">
        <f t="shared" si="31"/>
        <v>0</v>
      </c>
      <c r="Y355" s="329">
        <f t="shared" si="32"/>
        <v>0</v>
      </c>
      <c r="Z355" s="95"/>
      <c r="AA355" s="95"/>
    </row>
    <row r="356" outlineLevel="1">
      <c r="A356" s="300"/>
      <c r="B356" s="300"/>
      <c r="C356" s="378" t="s">
        <v>120</v>
      </c>
      <c r="D356" s="80"/>
      <c r="E356" s="317"/>
      <c r="F356" s="97" t="s">
        <v>38</v>
      </c>
      <c r="G356" s="318">
        <f t="shared" si="29"/>
        <v>0</v>
      </c>
      <c r="H356" s="319">
        <f>SUMIFS('Выгрузка из 1С - от 11.12.2025'!C:C, 'Выгрузка из 1С - от 11.12.2025'!A:A,C356,
'Выгрузка из 1С - от 11.12.2025'!B:B,F356)</f>
        <v>0</v>
      </c>
      <c r="I356" s="420">
        <v>0.0</v>
      </c>
      <c r="J356" s="321">
        <v>0.0</v>
      </c>
      <c r="K356" s="321">
        <v>0.0</v>
      </c>
      <c r="L356" s="321">
        <v>0.0</v>
      </c>
      <c r="M356" s="321">
        <v>0.0</v>
      </c>
      <c r="N356" s="321">
        <v>0.0</v>
      </c>
      <c r="O356" s="413">
        <v>0.0</v>
      </c>
      <c r="P356" s="412"/>
      <c r="Q356" s="437"/>
      <c r="R356" s="437"/>
      <c r="S356" s="438"/>
      <c r="T356" s="380">
        <v>0.0</v>
      </c>
      <c r="U356" s="381">
        <v>7590.0</v>
      </c>
      <c r="V356" s="381">
        <v>2492.0</v>
      </c>
      <c r="W356" s="363">
        <f t="shared" si="30"/>
        <v>3.045746388</v>
      </c>
      <c r="X356" s="328">
        <f t="shared" si="31"/>
        <v>0</v>
      </c>
      <c r="Y356" s="329">
        <f t="shared" si="32"/>
        <v>0</v>
      </c>
      <c r="Z356" s="95"/>
      <c r="AA356" s="95"/>
    </row>
    <row r="357" outlineLevel="1">
      <c r="A357" s="300"/>
      <c r="B357" s="300"/>
      <c r="C357" s="330" t="s">
        <v>120</v>
      </c>
      <c r="D357" s="98"/>
      <c r="E357" s="331"/>
      <c r="F357" s="97" t="s">
        <v>39</v>
      </c>
      <c r="G357" s="332">
        <f t="shared" si="29"/>
        <v>0</v>
      </c>
      <c r="H357" s="333">
        <f>SUMIFS('Выгрузка из 1С - от 11.12.2025'!C:C, 'Выгрузка из 1С - от 11.12.2025'!A:A,C357,
'Выгрузка из 1С - от 11.12.2025'!B:B,F357)</f>
        <v>0</v>
      </c>
      <c r="I357" s="431">
        <v>0.0</v>
      </c>
      <c r="J357" s="335">
        <v>0.0</v>
      </c>
      <c r="K357" s="335">
        <v>0.0</v>
      </c>
      <c r="L357" s="335">
        <v>0.0</v>
      </c>
      <c r="M357" s="335">
        <v>0.0</v>
      </c>
      <c r="N357" s="335">
        <v>0.0</v>
      </c>
      <c r="O357" s="439">
        <v>0.0</v>
      </c>
      <c r="P357" s="440"/>
      <c r="Q357" s="441"/>
      <c r="R357" s="441"/>
      <c r="S357" s="442"/>
      <c r="T357" s="339">
        <v>0.0</v>
      </c>
      <c r="U357" s="340">
        <v>7590.0</v>
      </c>
      <c r="V357" s="340">
        <v>2492.0</v>
      </c>
      <c r="W357" s="341">
        <f t="shared" si="30"/>
        <v>3.045746388</v>
      </c>
      <c r="X357" s="342">
        <f t="shared" si="31"/>
        <v>0</v>
      </c>
      <c r="Y357" s="343">
        <f t="shared" si="32"/>
        <v>0</v>
      </c>
      <c r="Z357" s="95"/>
      <c r="AA357" s="95"/>
    </row>
    <row r="358" outlineLevel="1">
      <c r="A358" s="300"/>
      <c r="B358" s="300"/>
      <c r="C358" s="370" t="s">
        <v>121</v>
      </c>
      <c r="D358" s="62"/>
      <c r="E358" s="371">
        <v>1.113221993E9</v>
      </c>
      <c r="F358" s="64" t="s">
        <v>34</v>
      </c>
      <c r="G358" s="304">
        <f t="shared" si="29"/>
        <v>13</v>
      </c>
      <c r="H358" s="443">
        <f>SUMIFS('Выгрузка из 1С - от 11.12.2025'!C:C, 'Выгрузка из 1С - от 11.12.2025'!A:A,C358,
'Выгрузка из 1С - от 11.12.2025'!B:B,F358)</f>
        <v>6</v>
      </c>
      <c r="I358" s="444">
        <v>10.0</v>
      </c>
      <c r="J358" s="445">
        <v>3.0</v>
      </c>
      <c r="K358" s="445">
        <v>0.0</v>
      </c>
      <c r="L358" s="445">
        <v>0.0</v>
      </c>
      <c r="M358" s="445">
        <v>0.0</v>
      </c>
      <c r="N358" s="445">
        <v>0.0</v>
      </c>
      <c r="O358" s="446">
        <v>0.0</v>
      </c>
      <c r="P358" s="389">
        <v>1.0</v>
      </c>
      <c r="Q358" s="387"/>
      <c r="R358" s="387"/>
      <c r="S358" s="390"/>
      <c r="T358" s="380">
        <v>0.0</v>
      </c>
      <c r="U358" s="377">
        <v>7590.0</v>
      </c>
      <c r="V358" s="377">
        <v>2492.0</v>
      </c>
      <c r="W358" s="359">
        <f t="shared" si="30"/>
        <v>3.045746388</v>
      </c>
      <c r="X358" s="314">
        <f t="shared" si="31"/>
        <v>32396</v>
      </c>
      <c r="Y358" s="315">
        <f t="shared" si="32"/>
        <v>98670</v>
      </c>
      <c r="Z358" s="95"/>
      <c r="AA358" s="95"/>
    </row>
    <row r="359" outlineLevel="1">
      <c r="A359" s="300"/>
      <c r="B359" s="300"/>
      <c r="C359" s="378" t="s">
        <v>121</v>
      </c>
      <c r="D359" s="80"/>
      <c r="E359" s="379">
        <v>1.113221994E9</v>
      </c>
      <c r="F359" s="82" t="s">
        <v>35</v>
      </c>
      <c r="G359" s="318">
        <f t="shared" si="29"/>
        <v>18</v>
      </c>
      <c r="H359" s="447">
        <f>SUMIFS('Выгрузка из 1С - от 11.12.2025'!C:C, 'Выгрузка из 1С - от 11.12.2025'!A:A,C359,
'Выгрузка из 1С - от 11.12.2025'!B:B,F359)</f>
        <v>11</v>
      </c>
      <c r="I359" s="448">
        <v>15.0</v>
      </c>
      <c r="J359" s="449">
        <v>3.0</v>
      </c>
      <c r="K359" s="449">
        <v>0.0</v>
      </c>
      <c r="L359" s="449">
        <v>0.0</v>
      </c>
      <c r="M359" s="449">
        <v>0.0</v>
      </c>
      <c r="N359" s="449">
        <v>0.0</v>
      </c>
      <c r="O359" s="450">
        <v>0.0</v>
      </c>
      <c r="P359" s="323">
        <v>1.0</v>
      </c>
      <c r="Q359" s="321"/>
      <c r="R359" s="321"/>
      <c r="S359" s="324"/>
      <c r="T359" s="339">
        <v>0.0</v>
      </c>
      <c r="U359" s="381">
        <v>7590.0</v>
      </c>
      <c r="V359" s="381">
        <v>2634.0</v>
      </c>
      <c r="W359" s="363">
        <f t="shared" si="30"/>
        <v>2.881548975</v>
      </c>
      <c r="X359" s="328">
        <f t="shared" si="31"/>
        <v>47412</v>
      </c>
      <c r="Y359" s="329">
        <f t="shared" si="32"/>
        <v>136620</v>
      </c>
      <c r="Z359" s="95"/>
      <c r="AA359" s="95"/>
    </row>
    <row r="360" outlineLevel="1">
      <c r="A360" s="300"/>
      <c r="B360" s="300"/>
      <c r="C360" s="378" t="s">
        <v>121</v>
      </c>
      <c r="D360" s="80"/>
      <c r="E360" s="379">
        <v>1.113221995E9</v>
      </c>
      <c r="F360" s="96" t="s">
        <v>36</v>
      </c>
      <c r="G360" s="318">
        <f t="shared" si="29"/>
        <v>19</v>
      </c>
      <c r="H360" s="447">
        <f>SUMIFS('Выгрузка из 1С - от 11.12.2025'!C:C, 'Выгрузка из 1С - от 11.12.2025'!A:A,C360,
'Выгрузка из 1С - от 11.12.2025'!B:B,F360)</f>
        <v>13</v>
      </c>
      <c r="I360" s="448">
        <v>16.0</v>
      </c>
      <c r="J360" s="449">
        <v>3.0</v>
      </c>
      <c r="K360" s="449">
        <v>0.0</v>
      </c>
      <c r="L360" s="449">
        <v>0.0</v>
      </c>
      <c r="M360" s="449">
        <v>0.0</v>
      </c>
      <c r="N360" s="449">
        <v>0.0</v>
      </c>
      <c r="O360" s="450">
        <v>0.0</v>
      </c>
      <c r="P360" s="389">
        <v>1.0</v>
      </c>
      <c r="Q360" s="387"/>
      <c r="R360" s="387"/>
      <c r="S360" s="390"/>
      <c r="T360" s="380">
        <v>0.0</v>
      </c>
      <c r="U360" s="381">
        <v>7590.0</v>
      </c>
      <c r="V360" s="381">
        <v>2634.0</v>
      </c>
      <c r="W360" s="363">
        <f t="shared" si="30"/>
        <v>2.881548975</v>
      </c>
      <c r="X360" s="328">
        <f t="shared" si="31"/>
        <v>50046</v>
      </c>
      <c r="Y360" s="329">
        <f t="shared" si="32"/>
        <v>144210</v>
      </c>
      <c r="Z360" s="95"/>
      <c r="AA360" s="95"/>
      <c r="AB360" s="95"/>
      <c r="AC360" s="95"/>
      <c r="AD360" s="95"/>
    </row>
    <row r="361" outlineLevel="1">
      <c r="A361" s="300"/>
      <c r="B361" s="300"/>
      <c r="C361" s="378" t="s">
        <v>121</v>
      </c>
      <c r="D361" s="80"/>
      <c r="E361" s="379">
        <v>1.113221996E9</v>
      </c>
      <c r="F361" s="82" t="s">
        <v>37</v>
      </c>
      <c r="G361" s="318">
        <f t="shared" si="29"/>
        <v>5</v>
      </c>
      <c r="H361" s="447">
        <f>SUMIFS('Выгрузка из 1С - от 11.12.2025'!C:C, 'Выгрузка из 1С - от 11.12.2025'!A:A,C361,
'Выгрузка из 1С - от 11.12.2025'!B:B,F361)</f>
        <v>0</v>
      </c>
      <c r="I361" s="448">
        <v>2.0</v>
      </c>
      <c r="J361" s="449">
        <v>3.0</v>
      </c>
      <c r="K361" s="449">
        <v>0.0</v>
      </c>
      <c r="L361" s="449">
        <v>0.0</v>
      </c>
      <c r="M361" s="449">
        <v>0.0</v>
      </c>
      <c r="N361" s="449">
        <v>0.0</v>
      </c>
      <c r="O361" s="450">
        <v>0.0</v>
      </c>
      <c r="P361" s="323">
        <v>1.0</v>
      </c>
      <c r="Q361" s="321"/>
      <c r="R361" s="321"/>
      <c r="S361" s="324"/>
      <c r="T361" s="339">
        <v>0.0</v>
      </c>
      <c r="U361" s="381">
        <v>7590.0</v>
      </c>
      <c r="V361" s="381">
        <v>2634.0</v>
      </c>
      <c r="W361" s="363">
        <f t="shared" si="30"/>
        <v>2.881548975</v>
      </c>
      <c r="X361" s="328">
        <f t="shared" si="31"/>
        <v>13170</v>
      </c>
      <c r="Y361" s="329">
        <f t="shared" si="32"/>
        <v>37950</v>
      </c>
      <c r="Z361" s="95"/>
      <c r="AA361" s="95"/>
      <c r="AB361" s="95"/>
      <c r="AC361" s="95"/>
      <c r="AD361" s="95"/>
    </row>
    <row r="362" outlineLevel="1">
      <c r="A362" s="300"/>
      <c r="B362" s="300"/>
      <c r="C362" s="378" t="s">
        <v>121</v>
      </c>
      <c r="D362" s="80"/>
      <c r="E362" s="379">
        <v>1.113221997E9</v>
      </c>
      <c r="F362" s="97" t="s">
        <v>38</v>
      </c>
      <c r="G362" s="318">
        <f t="shared" si="29"/>
        <v>3</v>
      </c>
      <c r="H362" s="447">
        <f>SUMIFS('Выгрузка из 1С - от 11.12.2025'!C:C, 'Выгрузка из 1С - от 11.12.2025'!A:A,C362,
'Выгрузка из 1С - от 11.12.2025'!B:B,F362)</f>
        <v>0</v>
      </c>
      <c r="I362" s="451">
        <v>1.0</v>
      </c>
      <c r="J362" s="387">
        <v>2.0</v>
      </c>
      <c r="K362" s="387">
        <v>0.0</v>
      </c>
      <c r="L362" s="387">
        <v>0.0</v>
      </c>
      <c r="M362" s="387">
        <v>0.0</v>
      </c>
      <c r="N362" s="387">
        <v>0.0</v>
      </c>
      <c r="O362" s="388">
        <v>0.0</v>
      </c>
      <c r="P362" s="389">
        <v>1.0</v>
      </c>
      <c r="Q362" s="387"/>
      <c r="R362" s="387"/>
      <c r="S362" s="390"/>
      <c r="T362" s="380">
        <v>0.0</v>
      </c>
      <c r="U362" s="381">
        <v>7590.0</v>
      </c>
      <c r="V362" s="381">
        <v>2634.0</v>
      </c>
      <c r="W362" s="363">
        <f t="shared" si="30"/>
        <v>2.881548975</v>
      </c>
      <c r="X362" s="328">
        <f t="shared" si="31"/>
        <v>7902</v>
      </c>
      <c r="Y362" s="329">
        <f t="shared" si="32"/>
        <v>22770</v>
      </c>
      <c r="Z362" s="95"/>
      <c r="AA362" s="95"/>
      <c r="AB362" s="95"/>
      <c r="AC362" s="95"/>
      <c r="AD362" s="95"/>
    </row>
    <row r="363" outlineLevel="1">
      <c r="A363" s="300"/>
      <c r="B363" s="300"/>
      <c r="C363" s="378" t="s">
        <v>121</v>
      </c>
      <c r="D363" s="80"/>
      <c r="E363" s="379">
        <v>1.113221998E9</v>
      </c>
      <c r="F363" s="97" t="s">
        <v>39</v>
      </c>
      <c r="G363" s="318">
        <f t="shared" si="29"/>
        <v>4</v>
      </c>
      <c r="H363" s="447">
        <f>SUMIFS('Выгрузка из 1С - от 11.12.2025'!C:C, 'Выгрузка из 1С - от 11.12.2025'!A:A,C363,
'Выгрузка из 1С - от 11.12.2025'!B:B,F363)</f>
        <v>2</v>
      </c>
      <c r="I363" s="451">
        <v>3.0</v>
      </c>
      <c r="J363" s="387">
        <v>1.0</v>
      </c>
      <c r="K363" s="387">
        <v>0.0</v>
      </c>
      <c r="L363" s="387">
        <v>0.0</v>
      </c>
      <c r="M363" s="387">
        <v>0.0</v>
      </c>
      <c r="N363" s="387">
        <v>0.0</v>
      </c>
      <c r="O363" s="388">
        <v>0.0</v>
      </c>
      <c r="P363" s="323"/>
      <c r="Q363" s="321"/>
      <c r="R363" s="321"/>
      <c r="S363" s="324"/>
      <c r="T363" s="339">
        <v>0.0</v>
      </c>
      <c r="U363" s="381">
        <v>7590.0</v>
      </c>
      <c r="V363" s="381">
        <v>2634.0</v>
      </c>
      <c r="W363" s="363">
        <f t="shared" si="30"/>
        <v>2.881548975</v>
      </c>
      <c r="X363" s="328">
        <f t="shared" si="31"/>
        <v>10536</v>
      </c>
      <c r="Y363" s="329">
        <f t="shared" si="32"/>
        <v>30360</v>
      </c>
      <c r="Z363" s="95"/>
      <c r="AA363" s="95"/>
      <c r="AB363" s="95"/>
      <c r="AC363" s="95"/>
      <c r="AD363" s="95"/>
    </row>
    <row r="364" outlineLevel="1">
      <c r="A364" s="300"/>
      <c r="B364" s="300"/>
      <c r="C364" s="330" t="s">
        <v>121</v>
      </c>
      <c r="D364" s="98"/>
      <c r="E364" s="367">
        <v>1.113221999E9</v>
      </c>
      <c r="F364" s="97" t="s">
        <v>70</v>
      </c>
      <c r="G364" s="332">
        <f t="shared" si="29"/>
        <v>0</v>
      </c>
      <c r="H364" s="452">
        <f>SUMIFS('Выгрузка из 1С - от 11.12.2025'!C:C, 'Выгрузка из 1С - от 11.12.2025'!A:A,C364,
'Выгрузка из 1С - от 11.12.2025'!B:B,F364)</f>
        <v>1</v>
      </c>
      <c r="I364" s="453">
        <v>0.0</v>
      </c>
      <c r="J364" s="335">
        <v>0.0</v>
      </c>
      <c r="K364" s="335">
        <v>0.0</v>
      </c>
      <c r="L364" s="335">
        <v>0.0</v>
      </c>
      <c r="M364" s="335">
        <v>0.0</v>
      </c>
      <c r="N364" s="335">
        <v>0.0</v>
      </c>
      <c r="O364" s="336">
        <v>0.0</v>
      </c>
      <c r="P364" s="323"/>
      <c r="Q364" s="321"/>
      <c r="R364" s="321"/>
      <c r="S364" s="324"/>
      <c r="T364" s="380">
        <v>0.0</v>
      </c>
      <c r="U364" s="340">
        <v>7590.0</v>
      </c>
      <c r="V364" s="340">
        <v>2634.0</v>
      </c>
      <c r="W364" s="341">
        <f t="shared" si="30"/>
        <v>2.881548975</v>
      </c>
      <c r="X364" s="342">
        <f t="shared" si="31"/>
        <v>0</v>
      </c>
      <c r="Y364" s="343">
        <f t="shared" si="32"/>
        <v>0</v>
      </c>
      <c r="Z364" s="95"/>
      <c r="AA364" s="95"/>
      <c r="AB364" s="95"/>
      <c r="AC364" s="95"/>
      <c r="AD364" s="95"/>
    </row>
    <row r="365" ht="33.75" customHeight="1" outlineLevel="1">
      <c r="A365" s="300"/>
      <c r="B365" s="300"/>
      <c r="C365" s="370" t="s">
        <v>122</v>
      </c>
      <c r="D365" s="62"/>
      <c r="E365" s="371">
        <v>1.116321993E9</v>
      </c>
      <c r="F365" s="64" t="s">
        <v>114</v>
      </c>
      <c r="G365" s="304">
        <f t="shared" si="29"/>
        <v>2</v>
      </c>
      <c r="H365" s="443">
        <f>SUMIFS('Выгрузка из 1С - от 11.12.2025'!C:C, 'Выгрузка из 1С - от 11.12.2025'!A:A,C365,
'Выгрузка из 1С - от 11.12.2025'!B:B,F365)</f>
        <v>0</v>
      </c>
      <c r="I365" s="444">
        <v>0.0</v>
      </c>
      <c r="J365" s="445">
        <v>2.0</v>
      </c>
      <c r="K365" s="445">
        <v>0.0</v>
      </c>
      <c r="L365" s="445">
        <v>0.0</v>
      </c>
      <c r="M365" s="445">
        <v>0.0</v>
      </c>
      <c r="N365" s="445">
        <v>0.0</v>
      </c>
      <c r="O365" s="446">
        <v>0.0</v>
      </c>
      <c r="P365" s="323">
        <v>1.0</v>
      </c>
      <c r="Q365" s="321"/>
      <c r="R365" s="321"/>
      <c r="S365" s="324"/>
      <c r="T365" s="339">
        <v>0.0</v>
      </c>
      <c r="U365" s="377">
        <v>6990.0</v>
      </c>
      <c r="V365" s="377">
        <v>2304.0</v>
      </c>
      <c r="W365" s="359">
        <f t="shared" si="30"/>
        <v>3.033854167</v>
      </c>
      <c r="X365" s="314">
        <f t="shared" si="31"/>
        <v>4608</v>
      </c>
      <c r="Y365" s="315">
        <f t="shared" si="32"/>
        <v>13980</v>
      </c>
      <c r="Z365" s="95"/>
      <c r="AA365" s="95"/>
      <c r="AB365" s="95"/>
      <c r="AC365" s="95"/>
      <c r="AD365" s="95"/>
    </row>
    <row r="366" ht="33.75" customHeight="1" outlineLevel="1">
      <c r="A366" s="300"/>
      <c r="B366" s="300"/>
      <c r="C366" s="378" t="s">
        <v>122</v>
      </c>
      <c r="D366" s="80"/>
      <c r="E366" s="379">
        <v>1.116321994E9</v>
      </c>
      <c r="F366" s="64" t="s">
        <v>34</v>
      </c>
      <c r="G366" s="318">
        <f t="shared" si="29"/>
        <v>43</v>
      </c>
      <c r="H366" s="447">
        <f>SUMIFS('Выгрузка из 1С - от 11.12.2025'!C:C, 'Выгрузка из 1С - от 11.12.2025'!A:A,C366,
'Выгрузка из 1С - от 11.12.2025'!B:B,F366)</f>
        <v>35</v>
      </c>
      <c r="I366" s="448">
        <v>40.0</v>
      </c>
      <c r="J366" s="449">
        <v>3.0</v>
      </c>
      <c r="K366" s="449">
        <v>0.0</v>
      </c>
      <c r="L366" s="449">
        <v>0.0</v>
      </c>
      <c r="M366" s="449">
        <v>0.0</v>
      </c>
      <c r="N366" s="449">
        <v>0.0</v>
      </c>
      <c r="O366" s="450">
        <v>0.0</v>
      </c>
      <c r="P366" s="389">
        <v>1.0</v>
      </c>
      <c r="Q366" s="387"/>
      <c r="R366" s="387"/>
      <c r="S366" s="390"/>
      <c r="T366" s="380">
        <v>0.0</v>
      </c>
      <c r="U366" s="381">
        <v>6990.0</v>
      </c>
      <c r="V366" s="381">
        <v>2304.0</v>
      </c>
      <c r="W366" s="363">
        <f t="shared" si="30"/>
        <v>3.033854167</v>
      </c>
      <c r="X366" s="328">
        <f t="shared" si="31"/>
        <v>99072</v>
      </c>
      <c r="Y366" s="329">
        <f t="shared" si="32"/>
        <v>300570</v>
      </c>
      <c r="Z366" s="95"/>
      <c r="AA366" s="95"/>
      <c r="AB366" s="95"/>
      <c r="AC366" s="95"/>
      <c r="AD366" s="95"/>
    </row>
    <row r="367" ht="33.75" customHeight="1" outlineLevel="1">
      <c r="A367" s="300"/>
      <c r="B367" s="300"/>
      <c r="C367" s="378" t="s">
        <v>122</v>
      </c>
      <c r="D367" s="80"/>
      <c r="E367" s="379">
        <v>1.116321994E9</v>
      </c>
      <c r="F367" s="82" t="s">
        <v>35</v>
      </c>
      <c r="G367" s="318">
        <f t="shared" si="29"/>
        <v>15</v>
      </c>
      <c r="H367" s="447">
        <f>SUMIFS('Выгрузка из 1С - от 11.12.2025'!C:C, 'Выгрузка из 1С - от 11.12.2025'!A:A,C367,
'Выгрузка из 1С - от 11.12.2025'!B:B,F367)</f>
        <v>12</v>
      </c>
      <c r="I367" s="448">
        <v>11.0</v>
      </c>
      <c r="J367" s="449">
        <v>4.0</v>
      </c>
      <c r="K367" s="449">
        <v>0.0</v>
      </c>
      <c r="L367" s="449">
        <v>0.0</v>
      </c>
      <c r="M367" s="449">
        <v>0.0</v>
      </c>
      <c r="N367" s="449">
        <v>0.0</v>
      </c>
      <c r="O367" s="450">
        <v>0.0</v>
      </c>
      <c r="P367" s="323">
        <v>1.0</v>
      </c>
      <c r="Q367" s="321"/>
      <c r="R367" s="321"/>
      <c r="S367" s="324"/>
      <c r="T367" s="339">
        <v>0.0</v>
      </c>
      <c r="U367" s="381">
        <v>6990.0</v>
      </c>
      <c r="V367" s="381">
        <v>2304.0</v>
      </c>
      <c r="W367" s="363">
        <f t="shared" si="30"/>
        <v>3.033854167</v>
      </c>
      <c r="X367" s="328">
        <f t="shared" si="31"/>
        <v>34560</v>
      </c>
      <c r="Y367" s="329">
        <f t="shared" si="32"/>
        <v>104850</v>
      </c>
      <c r="Z367" s="95"/>
      <c r="AA367" s="95"/>
      <c r="AB367" s="95"/>
      <c r="AC367" s="95"/>
      <c r="AD367" s="95"/>
    </row>
    <row r="368" ht="33.75" customHeight="1" outlineLevel="1">
      <c r="A368" s="300"/>
      <c r="B368" s="300"/>
      <c r="C368" s="378" t="s">
        <v>122</v>
      </c>
      <c r="D368" s="80"/>
      <c r="E368" s="379">
        <v>1.116321995E9</v>
      </c>
      <c r="F368" s="96" t="s">
        <v>36</v>
      </c>
      <c r="G368" s="318">
        <f t="shared" si="29"/>
        <v>14</v>
      </c>
      <c r="H368" s="447">
        <f>SUMIFS('Выгрузка из 1С - от 11.12.2025'!C:C, 'Выгрузка из 1С - от 11.12.2025'!A:A,C368,
'Выгрузка из 1С - от 11.12.2025'!B:B,F368)</f>
        <v>13</v>
      </c>
      <c r="I368" s="448">
        <v>11.0</v>
      </c>
      <c r="J368" s="449">
        <v>3.0</v>
      </c>
      <c r="K368" s="449">
        <v>0.0</v>
      </c>
      <c r="L368" s="449">
        <v>0.0</v>
      </c>
      <c r="M368" s="449">
        <v>0.0</v>
      </c>
      <c r="N368" s="449">
        <v>0.0</v>
      </c>
      <c r="O368" s="450">
        <v>0.0</v>
      </c>
      <c r="P368" s="389">
        <v>1.0</v>
      </c>
      <c r="Q368" s="387"/>
      <c r="R368" s="387"/>
      <c r="S368" s="390"/>
      <c r="T368" s="380">
        <v>0.0</v>
      </c>
      <c r="U368" s="381">
        <v>6990.0</v>
      </c>
      <c r="V368" s="381">
        <v>2304.0</v>
      </c>
      <c r="W368" s="363">
        <f t="shared" si="30"/>
        <v>3.033854167</v>
      </c>
      <c r="X368" s="328">
        <f t="shared" si="31"/>
        <v>32256</v>
      </c>
      <c r="Y368" s="329">
        <f t="shared" si="32"/>
        <v>97860</v>
      </c>
      <c r="Z368" s="95"/>
      <c r="AA368" s="95"/>
      <c r="AB368" s="95"/>
      <c r="AC368" s="95"/>
      <c r="AD368" s="95"/>
    </row>
    <row r="369" ht="33.75" customHeight="1" outlineLevel="1">
      <c r="A369" s="300"/>
      <c r="B369" s="300"/>
      <c r="C369" s="378" t="s">
        <v>122</v>
      </c>
      <c r="D369" s="80"/>
      <c r="E369" s="379">
        <v>1.116321996E9</v>
      </c>
      <c r="F369" s="82" t="s">
        <v>37</v>
      </c>
      <c r="G369" s="318">
        <f t="shared" si="29"/>
        <v>25</v>
      </c>
      <c r="H369" s="447">
        <f>SUMIFS('Выгрузка из 1С - от 11.12.2025'!C:C, 'Выгрузка из 1С - от 11.12.2025'!A:A,C369,
'Выгрузка из 1С - от 11.12.2025'!B:B,F369)</f>
        <v>12</v>
      </c>
      <c r="I369" s="448">
        <v>22.0</v>
      </c>
      <c r="J369" s="449">
        <v>3.0</v>
      </c>
      <c r="K369" s="449">
        <v>0.0</v>
      </c>
      <c r="L369" s="449">
        <v>0.0</v>
      </c>
      <c r="M369" s="449">
        <v>0.0</v>
      </c>
      <c r="N369" s="449">
        <v>0.0</v>
      </c>
      <c r="O369" s="450">
        <v>0.0</v>
      </c>
      <c r="P369" s="323">
        <v>1.0</v>
      </c>
      <c r="Q369" s="321"/>
      <c r="R369" s="321"/>
      <c r="S369" s="324"/>
      <c r="T369" s="339">
        <v>0.0</v>
      </c>
      <c r="U369" s="381">
        <v>6990.0</v>
      </c>
      <c r="V369" s="381">
        <v>2304.0</v>
      </c>
      <c r="W369" s="363">
        <f t="shared" si="30"/>
        <v>3.033854167</v>
      </c>
      <c r="X369" s="328">
        <f t="shared" si="31"/>
        <v>57600</v>
      </c>
      <c r="Y369" s="329">
        <f t="shared" si="32"/>
        <v>174750</v>
      </c>
      <c r="Z369" s="95"/>
      <c r="AA369" s="95"/>
      <c r="AB369" s="95"/>
      <c r="AC369" s="95"/>
      <c r="AD369" s="95"/>
    </row>
    <row r="370" ht="33.75" customHeight="1" outlineLevel="1">
      <c r="A370" s="300"/>
      <c r="B370" s="300"/>
      <c r="C370" s="378" t="s">
        <v>122</v>
      </c>
      <c r="D370" s="80"/>
      <c r="E370" s="379">
        <v>1.116321997E9</v>
      </c>
      <c r="F370" s="97" t="s">
        <v>38</v>
      </c>
      <c r="G370" s="318">
        <f t="shared" si="29"/>
        <v>8</v>
      </c>
      <c r="H370" s="447">
        <f>SUMIFS('Выгрузка из 1С - от 11.12.2025'!C:C, 'Выгрузка из 1С - от 11.12.2025'!A:A,C370,
'Выгрузка из 1С - от 11.12.2025'!B:B,F370)</f>
        <v>5</v>
      </c>
      <c r="I370" s="451">
        <v>5.0</v>
      </c>
      <c r="J370" s="387">
        <v>3.0</v>
      </c>
      <c r="K370" s="387">
        <v>0.0</v>
      </c>
      <c r="L370" s="387">
        <v>0.0</v>
      </c>
      <c r="M370" s="387">
        <v>0.0</v>
      </c>
      <c r="N370" s="387">
        <v>0.0</v>
      </c>
      <c r="O370" s="388">
        <v>0.0</v>
      </c>
      <c r="P370" s="389">
        <v>1.0</v>
      </c>
      <c r="Q370" s="387"/>
      <c r="R370" s="387"/>
      <c r="S370" s="390"/>
      <c r="T370" s="380">
        <v>0.0</v>
      </c>
      <c r="U370" s="381">
        <v>6990.0</v>
      </c>
      <c r="V370" s="381">
        <v>2304.0</v>
      </c>
      <c r="W370" s="363">
        <f t="shared" si="30"/>
        <v>3.033854167</v>
      </c>
      <c r="X370" s="328">
        <f t="shared" si="31"/>
        <v>18432</v>
      </c>
      <c r="Y370" s="329">
        <f t="shared" si="32"/>
        <v>55920</v>
      </c>
      <c r="Z370" s="95"/>
      <c r="AA370" s="95"/>
      <c r="AB370" s="95"/>
      <c r="AC370" s="95"/>
      <c r="AD370" s="95"/>
    </row>
    <row r="371" ht="33.75" customHeight="1" outlineLevel="1">
      <c r="A371" s="300"/>
      <c r="B371" s="300"/>
      <c r="C371" s="378" t="s">
        <v>122</v>
      </c>
      <c r="D371" s="80"/>
      <c r="E371" s="379">
        <v>1.116321998E9</v>
      </c>
      <c r="F371" s="97" t="s">
        <v>39</v>
      </c>
      <c r="G371" s="318">
        <f t="shared" si="29"/>
        <v>3</v>
      </c>
      <c r="H371" s="447">
        <f>SUMIFS('Выгрузка из 1С - от 11.12.2025'!C:C, 'Выгрузка из 1С - от 11.12.2025'!A:A,C371,
'Выгрузка из 1С - от 11.12.2025'!B:B,F371)</f>
        <v>2</v>
      </c>
      <c r="I371" s="451">
        <v>2.0</v>
      </c>
      <c r="J371" s="387">
        <v>1.0</v>
      </c>
      <c r="K371" s="387">
        <v>0.0</v>
      </c>
      <c r="L371" s="387">
        <v>0.0</v>
      </c>
      <c r="M371" s="387">
        <v>0.0</v>
      </c>
      <c r="N371" s="387">
        <v>0.0</v>
      </c>
      <c r="O371" s="388">
        <v>0.0</v>
      </c>
      <c r="P371" s="323"/>
      <c r="Q371" s="321"/>
      <c r="R371" s="321"/>
      <c r="S371" s="324"/>
      <c r="T371" s="339">
        <v>0.0</v>
      </c>
      <c r="U371" s="381">
        <v>6990.0</v>
      </c>
      <c r="V371" s="381">
        <v>2304.0</v>
      </c>
      <c r="W371" s="363">
        <f t="shared" si="30"/>
        <v>3.033854167</v>
      </c>
      <c r="X371" s="328">
        <f t="shared" si="31"/>
        <v>6912</v>
      </c>
      <c r="Y371" s="329">
        <f t="shared" si="32"/>
        <v>20970</v>
      </c>
      <c r="Z371" s="95"/>
      <c r="AA371" s="95"/>
      <c r="AB371" s="95"/>
      <c r="AC371" s="95"/>
      <c r="AD371" s="95"/>
    </row>
    <row r="372" ht="33.75" customHeight="1" outlineLevel="1">
      <c r="A372" s="300"/>
      <c r="B372" s="300"/>
      <c r="C372" s="330" t="s">
        <v>122</v>
      </c>
      <c r="D372" s="98"/>
      <c r="E372" s="367">
        <v>1.116321999E9</v>
      </c>
      <c r="F372" s="97" t="s">
        <v>70</v>
      </c>
      <c r="G372" s="332">
        <f t="shared" si="29"/>
        <v>1</v>
      </c>
      <c r="H372" s="333">
        <f>SUMIFS('Выгрузка из 1С - от 11.12.2025'!C:C, 'Выгрузка из 1С - от 11.12.2025'!A:A,C372,
'Выгрузка из 1С - от 11.12.2025'!B:B,F372)</f>
        <v>0</v>
      </c>
      <c r="I372" s="454">
        <v>1.0</v>
      </c>
      <c r="J372" s="455">
        <v>0.0</v>
      </c>
      <c r="K372" s="455">
        <v>0.0</v>
      </c>
      <c r="L372" s="455">
        <v>0.0</v>
      </c>
      <c r="M372" s="455">
        <v>0.0</v>
      </c>
      <c r="N372" s="455">
        <v>0.0</v>
      </c>
      <c r="O372" s="456">
        <v>0.0</v>
      </c>
      <c r="P372" s="323"/>
      <c r="Q372" s="321"/>
      <c r="R372" s="321"/>
      <c r="S372" s="324"/>
      <c r="T372" s="380">
        <v>0.0</v>
      </c>
      <c r="U372" s="340">
        <v>6990.0</v>
      </c>
      <c r="V372" s="340">
        <v>2304.0</v>
      </c>
      <c r="W372" s="341">
        <f t="shared" si="30"/>
        <v>3.033854167</v>
      </c>
      <c r="X372" s="342">
        <f t="shared" si="31"/>
        <v>2304</v>
      </c>
      <c r="Y372" s="343">
        <f t="shared" si="32"/>
        <v>6990</v>
      </c>
      <c r="Z372" s="95"/>
      <c r="AA372" s="95"/>
      <c r="AB372" s="95"/>
      <c r="AC372" s="95"/>
      <c r="AD372" s="95"/>
    </row>
    <row r="373" ht="33.75" customHeight="1" outlineLevel="1">
      <c r="A373" s="299" t="s">
        <v>109</v>
      </c>
      <c r="B373" s="299"/>
      <c r="C373" s="457" t="s">
        <v>123</v>
      </c>
      <c r="D373" s="458"/>
      <c r="E373" s="459"/>
      <c r="F373" s="64" t="s">
        <v>34</v>
      </c>
      <c r="G373" s="460">
        <f t="shared" si="29"/>
        <v>2</v>
      </c>
      <c r="H373" s="461">
        <f>SUMIFS('Выгрузка из 1С - от 11.12.2025'!C:C, 'Выгрузка из 1С - от 11.12.2025'!A:A,C373,
'Выгрузка из 1С - от 11.12.2025'!B:B,F373)</f>
        <v>0</v>
      </c>
      <c r="I373" s="444">
        <v>1.0</v>
      </c>
      <c r="J373" s="445">
        <v>1.0</v>
      </c>
      <c r="K373" s="445">
        <v>0.0</v>
      </c>
      <c r="L373" s="445">
        <v>0.0</v>
      </c>
      <c r="M373" s="445">
        <v>0.0</v>
      </c>
      <c r="N373" s="445">
        <v>0.0</v>
      </c>
      <c r="O373" s="446">
        <v>0.0</v>
      </c>
      <c r="P373" s="323"/>
      <c r="Q373" s="321"/>
      <c r="R373" s="321"/>
      <c r="S373" s="324"/>
      <c r="T373" s="339">
        <v>0.0</v>
      </c>
      <c r="U373" s="462">
        <v>4150.0</v>
      </c>
      <c r="V373" s="462">
        <v>8990.0</v>
      </c>
      <c r="W373" s="416">
        <f t="shared" si="30"/>
        <v>0.4616240267</v>
      </c>
      <c r="X373" s="463">
        <f t="shared" si="31"/>
        <v>17980</v>
      </c>
      <c r="Y373" s="315">
        <f t="shared" si="32"/>
        <v>8300</v>
      </c>
      <c r="Z373" s="95"/>
      <c r="AA373" s="95"/>
      <c r="AB373" s="95"/>
      <c r="AC373" s="95"/>
      <c r="AD373" s="95"/>
    </row>
    <row r="374" ht="33.75" customHeight="1" outlineLevel="1">
      <c r="A374" s="299"/>
      <c r="B374" s="299"/>
      <c r="C374" s="457" t="s">
        <v>123</v>
      </c>
      <c r="D374" s="464"/>
      <c r="E374" s="465"/>
      <c r="F374" s="82" t="s">
        <v>35</v>
      </c>
      <c r="G374" s="466">
        <f t="shared" si="29"/>
        <v>2</v>
      </c>
      <c r="H374" s="467">
        <f>SUMIFS('Выгрузка из 1С - от 11.12.2025'!C:C, 'Выгрузка из 1С - от 11.12.2025'!A:A,C374,
'Выгрузка из 1С - от 11.12.2025'!B:B,F374)</f>
        <v>0</v>
      </c>
      <c r="I374" s="448">
        <v>1.0</v>
      </c>
      <c r="J374" s="449">
        <v>1.0</v>
      </c>
      <c r="K374" s="449">
        <v>0.0</v>
      </c>
      <c r="L374" s="449">
        <v>0.0</v>
      </c>
      <c r="M374" s="449">
        <v>0.0</v>
      </c>
      <c r="N374" s="449">
        <v>0.0</v>
      </c>
      <c r="O374" s="450">
        <v>0.0</v>
      </c>
      <c r="P374" s="389"/>
      <c r="Q374" s="387"/>
      <c r="R374" s="387"/>
      <c r="S374" s="390"/>
      <c r="T374" s="380">
        <v>0.0</v>
      </c>
      <c r="U374" s="468">
        <v>4150.0</v>
      </c>
      <c r="V374" s="468">
        <v>8990.0</v>
      </c>
      <c r="W374" s="425">
        <f t="shared" si="30"/>
        <v>0.4616240267</v>
      </c>
      <c r="X374" s="469">
        <f t="shared" si="31"/>
        <v>17980</v>
      </c>
      <c r="Y374" s="329">
        <f t="shared" si="32"/>
        <v>8300</v>
      </c>
      <c r="Z374" s="95"/>
      <c r="AA374" s="95"/>
      <c r="AB374" s="95"/>
      <c r="AC374" s="95"/>
      <c r="AD374" s="95"/>
    </row>
    <row r="375" ht="33.75" customHeight="1" outlineLevel="1">
      <c r="A375" s="299"/>
      <c r="B375" s="299"/>
      <c r="C375" s="457" t="s">
        <v>123</v>
      </c>
      <c r="D375" s="464"/>
      <c r="E375" s="465"/>
      <c r="F375" s="96" t="s">
        <v>36</v>
      </c>
      <c r="G375" s="466">
        <f t="shared" si="29"/>
        <v>4</v>
      </c>
      <c r="H375" s="467">
        <f>SUMIFS('Выгрузка из 1С - от 11.12.2025'!C:C, 'Выгрузка из 1С - от 11.12.2025'!A:A,C375,
'Выгрузка из 1С - от 11.12.2025'!B:B,F375)</f>
        <v>0</v>
      </c>
      <c r="I375" s="448">
        <v>1.0</v>
      </c>
      <c r="J375" s="449">
        <v>3.0</v>
      </c>
      <c r="K375" s="449">
        <v>0.0</v>
      </c>
      <c r="L375" s="449">
        <v>0.0</v>
      </c>
      <c r="M375" s="449">
        <v>0.0</v>
      </c>
      <c r="N375" s="449">
        <v>0.0</v>
      </c>
      <c r="O375" s="450">
        <v>0.0</v>
      </c>
      <c r="P375" s="323"/>
      <c r="Q375" s="321"/>
      <c r="R375" s="321"/>
      <c r="S375" s="324"/>
      <c r="T375" s="339">
        <v>0.0</v>
      </c>
      <c r="U375" s="468">
        <v>4150.0</v>
      </c>
      <c r="V375" s="468">
        <v>8990.0</v>
      </c>
      <c r="W375" s="425">
        <f t="shared" si="30"/>
        <v>0.4616240267</v>
      </c>
      <c r="X375" s="469">
        <f t="shared" si="31"/>
        <v>35960</v>
      </c>
      <c r="Y375" s="329">
        <f t="shared" si="32"/>
        <v>16600</v>
      </c>
      <c r="Z375" s="95"/>
      <c r="AA375" s="95"/>
      <c r="AB375" s="95"/>
      <c r="AC375" s="95"/>
      <c r="AD375" s="95"/>
    </row>
    <row r="376" ht="33.75" customHeight="1" outlineLevel="1">
      <c r="A376" s="299"/>
      <c r="B376" s="299"/>
      <c r="C376" s="457" t="s">
        <v>123</v>
      </c>
      <c r="D376" s="464"/>
      <c r="E376" s="465"/>
      <c r="F376" s="82" t="s">
        <v>37</v>
      </c>
      <c r="G376" s="466">
        <f t="shared" si="29"/>
        <v>0</v>
      </c>
      <c r="H376" s="467">
        <f>SUMIFS('Выгрузка из 1С - от 11.12.2025'!C:C, 'Выгрузка из 1С - от 11.12.2025'!A:A,C376,
'Выгрузка из 1С - от 11.12.2025'!B:B,F376)</f>
        <v>0</v>
      </c>
      <c r="I376" s="448">
        <v>0.0</v>
      </c>
      <c r="J376" s="449">
        <v>0.0</v>
      </c>
      <c r="K376" s="449">
        <v>0.0</v>
      </c>
      <c r="L376" s="449">
        <v>0.0</v>
      </c>
      <c r="M376" s="449">
        <v>0.0</v>
      </c>
      <c r="N376" s="449">
        <v>0.0</v>
      </c>
      <c r="O376" s="450">
        <v>0.0</v>
      </c>
      <c r="P376" s="389"/>
      <c r="Q376" s="387"/>
      <c r="R376" s="387"/>
      <c r="S376" s="390"/>
      <c r="T376" s="380">
        <v>0.0</v>
      </c>
      <c r="U376" s="468">
        <v>4150.0</v>
      </c>
      <c r="V376" s="468">
        <v>8990.0</v>
      </c>
      <c r="W376" s="425">
        <f t="shared" si="30"/>
        <v>0.4616240267</v>
      </c>
      <c r="X376" s="469">
        <f t="shared" si="31"/>
        <v>0</v>
      </c>
      <c r="Y376" s="329">
        <f t="shared" si="32"/>
        <v>0</v>
      </c>
      <c r="Z376" s="95"/>
      <c r="AA376" s="95"/>
      <c r="AB376" s="95"/>
      <c r="AC376" s="95"/>
      <c r="AD376" s="95"/>
    </row>
    <row r="377" ht="33.75" customHeight="1" outlineLevel="1">
      <c r="A377" s="299"/>
      <c r="B377" s="299"/>
      <c r="C377" s="457" t="s">
        <v>123</v>
      </c>
      <c r="D377" s="464"/>
      <c r="E377" s="465"/>
      <c r="F377" s="97" t="s">
        <v>38</v>
      </c>
      <c r="G377" s="466">
        <f t="shared" si="29"/>
        <v>0</v>
      </c>
      <c r="H377" s="467">
        <f>SUMIFS('Выгрузка из 1С - от 11.12.2025'!C:C, 'Выгрузка из 1С - от 11.12.2025'!A:A,C377,
'Выгрузка из 1С - от 11.12.2025'!B:B,F377)</f>
        <v>0</v>
      </c>
      <c r="I377" s="451">
        <v>0.0</v>
      </c>
      <c r="J377" s="387">
        <v>0.0</v>
      </c>
      <c r="K377" s="387">
        <v>0.0</v>
      </c>
      <c r="L377" s="387">
        <v>0.0</v>
      </c>
      <c r="M377" s="387">
        <v>0.0</v>
      </c>
      <c r="N377" s="387">
        <v>0.0</v>
      </c>
      <c r="O377" s="388">
        <v>0.0</v>
      </c>
      <c r="P377" s="323"/>
      <c r="Q377" s="321"/>
      <c r="R377" s="321"/>
      <c r="S377" s="324"/>
      <c r="T377" s="339">
        <v>0.0</v>
      </c>
      <c r="U377" s="468">
        <v>4150.0</v>
      </c>
      <c r="V377" s="468">
        <v>8990.0</v>
      </c>
      <c r="W377" s="425">
        <f t="shared" si="30"/>
        <v>0.4616240267</v>
      </c>
      <c r="X377" s="469">
        <f t="shared" si="31"/>
        <v>0</v>
      </c>
      <c r="Y377" s="329">
        <f t="shared" si="32"/>
        <v>0</v>
      </c>
      <c r="Z377" s="95"/>
      <c r="AA377" s="95"/>
      <c r="AB377" s="95"/>
      <c r="AC377" s="95"/>
      <c r="AD377" s="95"/>
    </row>
    <row r="378" ht="33.75" customHeight="1" outlineLevel="1">
      <c r="A378" s="299"/>
      <c r="B378" s="299"/>
      <c r="C378" s="457" t="s">
        <v>123</v>
      </c>
      <c r="D378" s="470"/>
      <c r="E378" s="471"/>
      <c r="F378" s="97" t="s">
        <v>39</v>
      </c>
      <c r="G378" s="472">
        <f t="shared" si="29"/>
        <v>6</v>
      </c>
      <c r="H378" s="452">
        <f>SUMIFS('Выгрузка из 1С - от 11.12.2025'!C:C, 'Выгрузка из 1С - от 11.12.2025'!A:A,C378,
'Выгрузка из 1С - от 11.12.2025'!B:B,F378)</f>
        <v>0</v>
      </c>
      <c r="I378" s="453">
        <v>2.0</v>
      </c>
      <c r="J378" s="335">
        <v>4.0</v>
      </c>
      <c r="K378" s="335">
        <v>0.0</v>
      </c>
      <c r="L378" s="335">
        <v>0.0</v>
      </c>
      <c r="M378" s="335">
        <v>0.0</v>
      </c>
      <c r="N378" s="335">
        <v>0.0</v>
      </c>
      <c r="O378" s="336">
        <v>0.0</v>
      </c>
      <c r="P378" s="323"/>
      <c r="Q378" s="321"/>
      <c r="R378" s="321"/>
      <c r="S378" s="324"/>
      <c r="T378" s="380">
        <v>0.0</v>
      </c>
      <c r="U378" s="473">
        <v>4150.0</v>
      </c>
      <c r="V378" s="473">
        <v>8990.0</v>
      </c>
      <c r="W378" s="435">
        <f t="shared" si="30"/>
        <v>0.4616240267</v>
      </c>
      <c r="X378" s="474">
        <f t="shared" si="31"/>
        <v>53940</v>
      </c>
      <c r="Y378" s="343">
        <f t="shared" si="32"/>
        <v>24900</v>
      </c>
      <c r="Z378" s="95"/>
      <c r="AA378" s="95"/>
      <c r="AB378" s="95"/>
      <c r="AC378" s="95"/>
      <c r="AD378" s="95"/>
    </row>
    <row r="379" ht="33.75" customHeight="1" outlineLevel="1">
      <c r="A379" s="299" t="s">
        <v>109</v>
      </c>
      <c r="B379" s="299"/>
      <c r="C379" s="457" t="s">
        <v>124</v>
      </c>
      <c r="D379" s="458"/>
      <c r="E379" s="459"/>
      <c r="F379" s="64" t="s">
        <v>34</v>
      </c>
      <c r="G379" s="460">
        <f t="shared" si="29"/>
        <v>1</v>
      </c>
      <c r="H379" s="461">
        <f>SUMIFS('Выгрузка из 1С - от 11.12.2025'!C:C, 'Выгрузка из 1С - от 11.12.2025'!A:A,C379,
'Выгрузка из 1С - от 11.12.2025'!B:B,F379)</f>
        <v>1</v>
      </c>
      <c r="I379" s="475">
        <v>0.0</v>
      </c>
      <c r="J379" s="374">
        <v>1.0</v>
      </c>
      <c r="K379" s="374">
        <v>0.0</v>
      </c>
      <c r="L379" s="374">
        <v>0.0</v>
      </c>
      <c r="M379" s="374">
        <v>0.0</v>
      </c>
      <c r="N379" s="374">
        <v>0.0</v>
      </c>
      <c r="O379" s="372">
        <v>0.0</v>
      </c>
      <c r="P379" s="323"/>
      <c r="Q379" s="321"/>
      <c r="R379" s="321"/>
      <c r="S379" s="324"/>
      <c r="T379" s="339">
        <v>0.0</v>
      </c>
      <c r="U379" s="462">
        <v>4150.0</v>
      </c>
      <c r="V379" s="462">
        <v>8990.0</v>
      </c>
      <c r="W379" s="416">
        <f t="shared" si="30"/>
        <v>0.4616240267</v>
      </c>
      <c r="X379" s="463">
        <f t="shared" si="31"/>
        <v>8990</v>
      </c>
      <c r="Y379" s="315">
        <f t="shared" si="32"/>
        <v>4150</v>
      </c>
      <c r="Z379" s="95"/>
      <c r="AA379" s="95"/>
      <c r="AB379" s="95"/>
      <c r="AC379" s="95"/>
      <c r="AD379" s="95"/>
    </row>
    <row r="380" ht="33.75" customHeight="1" outlineLevel="1">
      <c r="A380" s="299"/>
      <c r="B380" s="299"/>
      <c r="C380" s="457" t="s">
        <v>124</v>
      </c>
      <c r="D380" s="464"/>
      <c r="E380" s="465"/>
      <c r="F380" s="82" t="s">
        <v>35</v>
      </c>
      <c r="G380" s="466">
        <f t="shared" si="29"/>
        <v>3</v>
      </c>
      <c r="H380" s="467">
        <f>SUMIFS('Выгрузка из 1С - от 11.12.2025'!C:C, 'Выгрузка из 1С - от 11.12.2025'!A:A,C380,
'Выгрузка из 1С - от 11.12.2025'!B:B,F380)</f>
        <v>1</v>
      </c>
      <c r="I380" s="476">
        <v>1.0</v>
      </c>
      <c r="J380" s="477">
        <v>2.0</v>
      </c>
      <c r="K380" s="477">
        <v>0.0</v>
      </c>
      <c r="L380" s="477">
        <v>0.0</v>
      </c>
      <c r="M380" s="477">
        <v>0.0</v>
      </c>
      <c r="N380" s="477">
        <v>0.0</v>
      </c>
      <c r="O380" s="478">
        <v>0.0</v>
      </c>
      <c r="P380" s="389"/>
      <c r="Q380" s="387"/>
      <c r="R380" s="387"/>
      <c r="S380" s="390"/>
      <c r="T380" s="380">
        <v>0.0</v>
      </c>
      <c r="U380" s="468">
        <v>4150.0</v>
      </c>
      <c r="V380" s="468">
        <v>8990.0</v>
      </c>
      <c r="W380" s="425">
        <f t="shared" si="30"/>
        <v>0.4616240267</v>
      </c>
      <c r="X380" s="469">
        <f t="shared" si="31"/>
        <v>26970</v>
      </c>
      <c r="Y380" s="329">
        <f t="shared" si="32"/>
        <v>12450</v>
      </c>
      <c r="Z380" s="95"/>
      <c r="AA380" s="95"/>
      <c r="AB380" s="95"/>
      <c r="AC380" s="95"/>
      <c r="AD380" s="95"/>
    </row>
    <row r="381" ht="33.75" customHeight="1" outlineLevel="1">
      <c r="A381" s="299"/>
      <c r="B381" s="299"/>
      <c r="C381" s="457" t="s">
        <v>124</v>
      </c>
      <c r="D381" s="464"/>
      <c r="E381" s="465"/>
      <c r="F381" s="96" t="s">
        <v>36</v>
      </c>
      <c r="G381" s="466">
        <f t="shared" si="29"/>
        <v>4</v>
      </c>
      <c r="H381" s="467">
        <f>SUMIFS('Выгрузка из 1С - от 11.12.2025'!C:C, 'Выгрузка из 1С - от 11.12.2025'!A:A,C381,
'Выгрузка из 1С - от 11.12.2025'!B:B,F381)</f>
        <v>2</v>
      </c>
      <c r="I381" s="448">
        <v>1.0</v>
      </c>
      <c r="J381" s="449">
        <v>3.0</v>
      </c>
      <c r="K381" s="449">
        <v>0.0</v>
      </c>
      <c r="L381" s="449">
        <v>0.0</v>
      </c>
      <c r="M381" s="449">
        <v>0.0</v>
      </c>
      <c r="N381" s="449">
        <v>0.0</v>
      </c>
      <c r="O381" s="450">
        <v>0.0</v>
      </c>
      <c r="P381" s="323"/>
      <c r="Q381" s="321"/>
      <c r="R381" s="321"/>
      <c r="S381" s="324"/>
      <c r="T381" s="339">
        <v>0.0</v>
      </c>
      <c r="U381" s="468">
        <v>4150.0</v>
      </c>
      <c r="V381" s="468">
        <v>8990.0</v>
      </c>
      <c r="W381" s="425">
        <f t="shared" si="30"/>
        <v>0.4616240267</v>
      </c>
      <c r="X381" s="469">
        <f t="shared" si="31"/>
        <v>35960</v>
      </c>
      <c r="Y381" s="329">
        <f t="shared" si="32"/>
        <v>16600</v>
      </c>
      <c r="Z381" s="95"/>
      <c r="AA381" s="95"/>
      <c r="AB381" s="95"/>
      <c r="AC381" s="95"/>
      <c r="AD381" s="95"/>
    </row>
    <row r="382" ht="33.75" customHeight="1" outlineLevel="1">
      <c r="A382" s="299"/>
      <c r="B382" s="299"/>
      <c r="C382" s="457" t="s">
        <v>124</v>
      </c>
      <c r="D382" s="464"/>
      <c r="E382" s="465"/>
      <c r="F382" s="82" t="s">
        <v>37</v>
      </c>
      <c r="G382" s="466">
        <f t="shared" si="29"/>
        <v>6</v>
      </c>
      <c r="H382" s="467">
        <f>SUMIFS('Выгрузка из 1С - от 11.12.2025'!C:C, 'Выгрузка из 1С - от 11.12.2025'!A:A,C382,
'Выгрузка из 1С - от 11.12.2025'!B:B,F382)</f>
        <v>2</v>
      </c>
      <c r="I382" s="448">
        <v>1.0</v>
      </c>
      <c r="J382" s="449">
        <v>5.0</v>
      </c>
      <c r="K382" s="449">
        <v>0.0</v>
      </c>
      <c r="L382" s="449">
        <v>0.0</v>
      </c>
      <c r="M382" s="449">
        <v>0.0</v>
      </c>
      <c r="N382" s="449">
        <v>0.0</v>
      </c>
      <c r="O382" s="450">
        <v>0.0</v>
      </c>
      <c r="P382" s="389"/>
      <c r="Q382" s="387"/>
      <c r="R382" s="387"/>
      <c r="S382" s="390"/>
      <c r="T382" s="380">
        <v>0.0</v>
      </c>
      <c r="U382" s="468">
        <v>4150.0</v>
      </c>
      <c r="V382" s="468">
        <v>8990.0</v>
      </c>
      <c r="W382" s="425">
        <f t="shared" si="30"/>
        <v>0.4616240267</v>
      </c>
      <c r="X382" s="469">
        <f t="shared" si="31"/>
        <v>53940</v>
      </c>
      <c r="Y382" s="329">
        <f t="shared" si="32"/>
        <v>24900</v>
      </c>
      <c r="Z382" s="95"/>
      <c r="AA382" s="95"/>
      <c r="AB382" s="95"/>
      <c r="AC382" s="95"/>
      <c r="AD382" s="95"/>
    </row>
    <row r="383" ht="33.75" customHeight="1" outlineLevel="1">
      <c r="A383" s="299"/>
      <c r="B383" s="299"/>
      <c r="C383" s="457" t="s">
        <v>124</v>
      </c>
      <c r="D383" s="464"/>
      <c r="E383" s="465"/>
      <c r="F383" s="97" t="s">
        <v>38</v>
      </c>
      <c r="G383" s="466">
        <f t="shared" si="29"/>
        <v>3</v>
      </c>
      <c r="H383" s="467">
        <f>SUMIFS('Выгрузка из 1С - от 11.12.2025'!C:C, 'Выгрузка из 1С - от 11.12.2025'!A:A,C383,
'Выгрузка из 1С - от 11.12.2025'!B:B,F383)</f>
        <v>1</v>
      </c>
      <c r="I383" s="448">
        <v>1.0</v>
      </c>
      <c r="J383" s="449">
        <v>2.0</v>
      </c>
      <c r="K383" s="449">
        <v>0.0</v>
      </c>
      <c r="L383" s="449">
        <v>0.0</v>
      </c>
      <c r="M383" s="449">
        <v>0.0</v>
      </c>
      <c r="N383" s="449">
        <v>0.0</v>
      </c>
      <c r="O383" s="450">
        <v>0.0</v>
      </c>
      <c r="P383" s="323"/>
      <c r="Q383" s="321"/>
      <c r="R383" s="321"/>
      <c r="S383" s="324"/>
      <c r="T383" s="339">
        <v>0.0</v>
      </c>
      <c r="U383" s="468">
        <v>4150.0</v>
      </c>
      <c r="V383" s="468">
        <v>8990.0</v>
      </c>
      <c r="W383" s="425">
        <f t="shared" si="30"/>
        <v>0.4616240267</v>
      </c>
      <c r="X383" s="469">
        <f t="shared" si="31"/>
        <v>26970</v>
      </c>
      <c r="Y383" s="329">
        <f t="shared" si="32"/>
        <v>12450</v>
      </c>
      <c r="Z383" s="95"/>
      <c r="AA383" s="95"/>
      <c r="AB383" s="95"/>
      <c r="AC383" s="95"/>
      <c r="AD383" s="95"/>
    </row>
    <row r="384" ht="33.75" customHeight="1" outlineLevel="1">
      <c r="A384" s="299"/>
      <c r="B384" s="299"/>
      <c r="C384" s="457" t="s">
        <v>124</v>
      </c>
      <c r="D384" s="470"/>
      <c r="E384" s="471"/>
      <c r="F384" s="97" t="s">
        <v>39</v>
      </c>
      <c r="G384" s="472">
        <f t="shared" si="29"/>
        <v>3</v>
      </c>
      <c r="H384" s="452">
        <f>SUMIFS('Выгрузка из 1С - от 11.12.2025'!C:C, 'Выгрузка из 1С - от 11.12.2025'!A:A,C384,
'Выгрузка из 1С - от 11.12.2025'!B:B,F384)</f>
        <v>0</v>
      </c>
      <c r="I384" s="453">
        <v>0.0</v>
      </c>
      <c r="J384" s="335">
        <v>3.0</v>
      </c>
      <c r="K384" s="335">
        <v>0.0</v>
      </c>
      <c r="L384" s="335">
        <v>0.0</v>
      </c>
      <c r="M384" s="335">
        <v>0.0</v>
      </c>
      <c r="N384" s="335">
        <v>0.0</v>
      </c>
      <c r="O384" s="336">
        <v>0.0</v>
      </c>
      <c r="P384" s="323"/>
      <c r="Q384" s="321"/>
      <c r="R384" s="321"/>
      <c r="S384" s="324"/>
      <c r="T384" s="380">
        <v>0.0</v>
      </c>
      <c r="U384" s="473">
        <v>4150.0</v>
      </c>
      <c r="V384" s="473">
        <v>8990.0</v>
      </c>
      <c r="W384" s="435">
        <f t="shared" si="30"/>
        <v>0.4616240267</v>
      </c>
      <c r="X384" s="474">
        <f t="shared" si="31"/>
        <v>26970</v>
      </c>
      <c r="Y384" s="343">
        <f t="shared" si="32"/>
        <v>12450</v>
      </c>
      <c r="Z384" s="95"/>
      <c r="AA384" s="95"/>
      <c r="AB384" s="95"/>
      <c r="AC384" s="95"/>
      <c r="AD384" s="95"/>
    </row>
    <row r="385" ht="33.75" customHeight="1" outlineLevel="1">
      <c r="A385" s="299" t="s">
        <v>109</v>
      </c>
      <c r="B385" s="300"/>
      <c r="C385" s="479" t="s">
        <v>125</v>
      </c>
      <c r="D385" s="458"/>
      <c r="E385" s="480"/>
      <c r="F385" s="64" t="s">
        <v>34</v>
      </c>
      <c r="G385" s="460">
        <f t="shared" si="29"/>
        <v>0</v>
      </c>
      <c r="H385" s="461">
        <f>SUMIFS('Выгрузка из 1С - от 11.12.2025'!C:C, 'Выгрузка из 1С - от 11.12.2025'!A:A,C385,
'Выгрузка из 1С - от 11.12.2025'!B:B,F385)</f>
        <v>0</v>
      </c>
      <c r="I385" s="475">
        <v>0.0</v>
      </c>
      <c r="J385" s="374">
        <v>0.0</v>
      </c>
      <c r="K385" s="374">
        <v>0.0</v>
      </c>
      <c r="L385" s="374">
        <v>0.0</v>
      </c>
      <c r="M385" s="374">
        <v>0.0</v>
      </c>
      <c r="N385" s="374">
        <v>0.0</v>
      </c>
      <c r="O385" s="372">
        <v>0.0</v>
      </c>
      <c r="P385" s="323"/>
      <c r="Q385" s="321"/>
      <c r="R385" s="321"/>
      <c r="S385" s="324"/>
      <c r="T385" s="339">
        <v>0.0</v>
      </c>
      <c r="U385" s="462">
        <v>7990.0</v>
      </c>
      <c r="V385" s="462">
        <v>3920.0</v>
      </c>
      <c r="W385" s="416">
        <f t="shared" si="30"/>
        <v>2.038265306</v>
      </c>
      <c r="X385" s="463">
        <f t="shared" si="31"/>
        <v>0</v>
      </c>
      <c r="Y385" s="315">
        <f t="shared" si="32"/>
        <v>0</v>
      </c>
      <c r="Z385" s="95"/>
      <c r="AA385" s="95"/>
      <c r="AB385" s="95"/>
      <c r="AC385" s="95"/>
      <c r="AD385" s="95"/>
    </row>
    <row r="386" ht="33.75" customHeight="1" outlineLevel="1">
      <c r="A386" s="300"/>
      <c r="B386" s="300"/>
      <c r="C386" s="481" t="s">
        <v>125</v>
      </c>
      <c r="D386" s="464"/>
      <c r="E386" s="482"/>
      <c r="F386" s="82" t="s">
        <v>35</v>
      </c>
      <c r="G386" s="466">
        <f t="shared" si="29"/>
        <v>6</v>
      </c>
      <c r="H386" s="467">
        <f>SUMIFS('Выгрузка из 1С - от 11.12.2025'!C:C, 'Выгрузка из 1С - от 11.12.2025'!A:A,C386,
'Выгрузка из 1С - от 11.12.2025'!B:B,F386)</f>
        <v>0</v>
      </c>
      <c r="I386" s="451">
        <v>4.0</v>
      </c>
      <c r="J386" s="387">
        <v>2.0</v>
      </c>
      <c r="K386" s="387">
        <v>0.0</v>
      </c>
      <c r="L386" s="387">
        <v>0.0</v>
      </c>
      <c r="M386" s="387">
        <v>0.0</v>
      </c>
      <c r="N386" s="387">
        <v>0.0</v>
      </c>
      <c r="O386" s="388">
        <v>0.0</v>
      </c>
      <c r="P386" s="389"/>
      <c r="Q386" s="387"/>
      <c r="R386" s="387"/>
      <c r="S386" s="390"/>
      <c r="T386" s="380">
        <v>0.0</v>
      </c>
      <c r="U386" s="468">
        <v>7990.0</v>
      </c>
      <c r="V386" s="468">
        <v>3920.0</v>
      </c>
      <c r="W386" s="425">
        <f t="shared" si="30"/>
        <v>2.038265306</v>
      </c>
      <c r="X386" s="469">
        <f t="shared" si="31"/>
        <v>23520</v>
      </c>
      <c r="Y386" s="329">
        <f t="shared" si="32"/>
        <v>47940</v>
      </c>
      <c r="Z386" s="95"/>
      <c r="AA386" s="95"/>
      <c r="AB386" s="95"/>
      <c r="AC386" s="95"/>
      <c r="AD386" s="95"/>
    </row>
    <row r="387" ht="33.75" customHeight="1" outlineLevel="1">
      <c r="A387" s="300"/>
      <c r="B387" s="300"/>
      <c r="C387" s="481" t="s">
        <v>125</v>
      </c>
      <c r="D387" s="464"/>
      <c r="E387" s="482"/>
      <c r="F387" s="96" t="s">
        <v>36</v>
      </c>
      <c r="G387" s="466">
        <f t="shared" si="29"/>
        <v>9</v>
      </c>
      <c r="H387" s="467">
        <f>SUMIFS('Выгрузка из 1С - от 11.12.2025'!C:C, 'Выгрузка из 1С - от 11.12.2025'!A:A,C387,
'Выгрузка из 1С - от 11.12.2025'!B:B,F387)</f>
        <v>5</v>
      </c>
      <c r="I387" s="476">
        <v>6.0</v>
      </c>
      <c r="J387" s="477">
        <v>3.0</v>
      </c>
      <c r="K387" s="477">
        <v>0.0</v>
      </c>
      <c r="L387" s="477">
        <v>0.0</v>
      </c>
      <c r="M387" s="477">
        <v>0.0</v>
      </c>
      <c r="N387" s="477">
        <v>0.0</v>
      </c>
      <c r="O387" s="478">
        <v>0.0</v>
      </c>
      <c r="P387" s="323"/>
      <c r="Q387" s="321"/>
      <c r="R387" s="321"/>
      <c r="S387" s="324"/>
      <c r="T387" s="339">
        <v>0.0</v>
      </c>
      <c r="U387" s="468">
        <v>7990.0</v>
      </c>
      <c r="V387" s="468">
        <v>3920.0</v>
      </c>
      <c r="W387" s="425">
        <f t="shared" si="30"/>
        <v>2.038265306</v>
      </c>
      <c r="X387" s="469">
        <f t="shared" si="31"/>
        <v>35280</v>
      </c>
      <c r="Y387" s="329">
        <f t="shared" si="32"/>
        <v>71910</v>
      </c>
      <c r="Z387" s="95"/>
      <c r="AA387" s="95"/>
      <c r="AB387" s="95"/>
      <c r="AC387" s="95"/>
      <c r="AD387" s="95"/>
    </row>
    <row r="388" ht="33.75" customHeight="1" outlineLevel="1">
      <c r="A388" s="300"/>
      <c r="B388" s="300"/>
      <c r="C388" s="481" t="s">
        <v>125</v>
      </c>
      <c r="D388" s="464"/>
      <c r="E388" s="482"/>
      <c r="F388" s="82" t="s">
        <v>37</v>
      </c>
      <c r="G388" s="466">
        <f t="shared" si="29"/>
        <v>9</v>
      </c>
      <c r="H388" s="467">
        <f>SUMIFS('Выгрузка из 1С - от 11.12.2025'!C:C, 'Выгрузка из 1С - от 11.12.2025'!A:A,C388,
'Выгрузка из 1С - от 11.12.2025'!B:B,F388)</f>
        <v>6</v>
      </c>
      <c r="I388" s="448">
        <v>5.0</v>
      </c>
      <c r="J388" s="449">
        <v>4.0</v>
      </c>
      <c r="K388" s="449">
        <v>0.0</v>
      </c>
      <c r="L388" s="449">
        <v>0.0</v>
      </c>
      <c r="M388" s="449">
        <v>0.0</v>
      </c>
      <c r="N388" s="449">
        <v>0.0</v>
      </c>
      <c r="O388" s="450">
        <v>0.0</v>
      </c>
      <c r="P388" s="389"/>
      <c r="Q388" s="387"/>
      <c r="R388" s="387"/>
      <c r="S388" s="390"/>
      <c r="T388" s="380">
        <v>0.0</v>
      </c>
      <c r="U388" s="468">
        <v>7990.0</v>
      </c>
      <c r="V388" s="468">
        <v>3920.0</v>
      </c>
      <c r="W388" s="425">
        <f t="shared" si="30"/>
        <v>2.038265306</v>
      </c>
      <c r="X388" s="469">
        <f t="shared" si="31"/>
        <v>35280</v>
      </c>
      <c r="Y388" s="329">
        <f t="shared" si="32"/>
        <v>71910</v>
      </c>
      <c r="Z388" s="95"/>
      <c r="AA388" s="95"/>
      <c r="AB388" s="95"/>
      <c r="AC388" s="95"/>
      <c r="AD388" s="95"/>
    </row>
    <row r="389" ht="33.75" customHeight="1" outlineLevel="1">
      <c r="A389" s="300"/>
      <c r="B389" s="300"/>
      <c r="C389" s="481" t="s">
        <v>125</v>
      </c>
      <c r="D389" s="464"/>
      <c r="E389" s="482"/>
      <c r="F389" s="97" t="s">
        <v>38</v>
      </c>
      <c r="G389" s="466">
        <f t="shared" si="29"/>
        <v>7</v>
      </c>
      <c r="H389" s="467">
        <f>SUMIFS('Выгрузка из 1С - от 11.12.2025'!C:C, 'Выгрузка из 1С - от 11.12.2025'!A:A,C389,
'Выгрузка из 1С - от 11.12.2025'!B:B,F389)</f>
        <v>5</v>
      </c>
      <c r="I389" s="448">
        <v>3.0</v>
      </c>
      <c r="J389" s="449">
        <v>4.0</v>
      </c>
      <c r="K389" s="449">
        <v>0.0</v>
      </c>
      <c r="L389" s="449">
        <v>0.0</v>
      </c>
      <c r="M389" s="449">
        <v>0.0</v>
      </c>
      <c r="N389" s="449">
        <v>0.0</v>
      </c>
      <c r="O389" s="450">
        <v>0.0</v>
      </c>
      <c r="P389" s="323"/>
      <c r="Q389" s="321"/>
      <c r="R389" s="321"/>
      <c r="S389" s="324"/>
      <c r="T389" s="339">
        <v>0.0</v>
      </c>
      <c r="U389" s="468">
        <v>7990.0</v>
      </c>
      <c r="V389" s="468">
        <v>3920.0</v>
      </c>
      <c r="W389" s="425">
        <f t="shared" si="30"/>
        <v>2.038265306</v>
      </c>
      <c r="X389" s="469">
        <f t="shared" si="31"/>
        <v>27440</v>
      </c>
      <c r="Y389" s="329">
        <f t="shared" si="32"/>
        <v>55930</v>
      </c>
      <c r="Z389" s="95"/>
      <c r="AA389" s="95"/>
      <c r="AB389" s="95"/>
      <c r="AC389" s="95"/>
      <c r="AD389" s="95"/>
    </row>
    <row r="390" ht="33.75" customHeight="1" outlineLevel="1">
      <c r="A390" s="300"/>
      <c r="B390" s="300"/>
      <c r="C390" s="483" t="s">
        <v>125</v>
      </c>
      <c r="D390" s="470"/>
      <c r="E390" s="484"/>
      <c r="F390" s="97" t="s">
        <v>39</v>
      </c>
      <c r="G390" s="472">
        <f t="shared" si="29"/>
        <v>5</v>
      </c>
      <c r="H390" s="452">
        <f>SUMIFS('Выгрузка из 1С - от 11.12.2025'!C:C, 'Выгрузка из 1С - от 11.12.2025'!A:A,C390,
'Выгрузка из 1С - от 11.12.2025'!B:B,F390)</f>
        <v>2</v>
      </c>
      <c r="I390" s="485">
        <v>2.0</v>
      </c>
      <c r="J390" s="486">
        <v>3.0</v>
      </c>
      <c r="K390" s="486">
        <v>0.0</v>
      </c>
      <c r="L390" s="486">
        <v>0.0</v>
      </c>
      <c r="M390" s="486">
        <v>0.0</v>
      </c>
      <c r="N390" s="486">
        <v>0.0</v>
      </c>
      <c r="O390" s="487">
        <v>0.0</v>
      </c>
      <c r="P390" s="323"/>
      <c r="Q390" s="321"/>
      <c r="R390" s="321"/>
      <c r="S390" s="324"/>
      <c r="T390" s="380">
        <v>0.0</v>
      </c>
      <c r="U390" s="473">
        <v>7990.0</v>
      </c>
      <c r="V390" s="473">
        <v>3920.0</v>
      </c>
      <c r="W390" s="435">
        <f t="shared" si="30"/>
        <v>2.038265306</v>
      </c>
      <c r="X390" s="474">
        <f t="shared" si="31"/>
        <v>19600</v>
      </c>
      <c r="Y390" s="343">
        <f t="shared" si="32"/>
        <v>39950</v>
      </c>
      <c r="Z390" s="95"/>
      <c r="AA390" s="95"/>
      <c r="AB390" s="95"/>
      <c r="AC390" s="95"/>
      <c r="AD390" s="95"/>
    </row>
    <row r="391" ht="33.75" customHeight="1" outlineLevel="1">
      <c r="A391" s="300"/>
      <c r="B391" s="300"/>
      <c r="C391" s="370" t="s">
        <v>126</v>
      </c>
      <c r="D391" s="62"/>
      <c r="E391" s="371">
        <v>1.117122993E9</v>
      </c>
      <c r="F391" s="64" t="s">
        <v>34</v>
      </c>
      <c r="G391" s="304">
        <f t="shared" si="29"/>
        <v>19</v>
      </c>
      <c r="H391" s="443">
        <f>SUMIFS('Выгрузка из 1С - от 11.12.2025'!C:C, 'Выгрузка из 1С - от 11.12.2025'!A:A,C391,
'Выгрузка из 1С - от 11.12.2025'!B:B,F391)</f>
        <v>17</v>
      </c>
      <c r="I391" s="475">
        <v>17.0</v>
      </c>
      <c r="J391" s="374">
        <v>2.0</v>
      </c>
      <c r="K391" s="374">
        <v>0.0</v>
      </c>
      <c r="L391" s="374">
        <v>0.0</v>
      </c>
      <c r="M391" s="374">
        <v>0.0</v>
      </c>
      <c r="N391" s="374">
        <v>0.0</v>
      </c>
      <c r="O391" s="372">
        <v>0.0</v>
      </c>
      <c r="P391" s="323"/>
      <c r="Q391" s="321"/>
      <c r="R391" s="321"/>
      <c r="S391" s="324"/>
      <c r="T391" s="339">
        <v>0.0</v>
      </c>
      <c r="U391" s="377">
        <v>8990.0</v>
      </c>
      <c r="V391" s="377">
        <v>3107.0</v>
      </c>
      <c r="W391" s="359">
        <f t="shared" si="30"/>
        <v>2.893466366</v>
      </c>
      <c r="X391" s="314">
        <f t="shared" si="31"/>
        <v>59033</v>
      </c>
      <c r="Y391" s="315">
        <f t="shared" si="32"/>
        <v>170810</v>
      </c>
      <c r="Z391" s="95"/>
      <c r="AA391" s="95"/>
      <c r="AB391" s="95"/>
      <c r="AC391" s="95"/>
      <c r="AD391" s="95"/>
    </row>
    <row r="392" ht="33.75" customHeight="1" outlineLevel="1">
      <c r="A392" s="300"/>
      <c r="B392" s="300"/>
      <c r="C392" s="378" t="s">
        <v>126</v>
      </c>
      <c r="D392" s="80"/>
      <c r="E392" s="379">
        <v>1.117122994E9</v>
      </c>
      <c r="F392" s="82" t="s">
        <v>35</v>
      </c>
      <c r="G392" s="318">
        <f t="shared" si="29"/>
        <v>22</v>
      </c>
      <c r="H392" s="447">
        <f>SUMIFS('Выгрузка из 1С - от 11.12.2025'!C:C, 'Выгрузка из 1С - от 11.12.2025'!A:A,C392,
'Выгрузка из 1С - от 11.12.2025'!B:B,F392)</f>
        <v>25</v>
      </c>
      <c r="I392" s="451">
        <v>19.0</v>
      </c>
      <c r="J392" s="387">
        <v>3.0</v>
      </c>
      <c r="K392" s="387">
        <v>0.0</v>
      </c>
      <c r="L392" s="387">
        <v>0.0</v>
      </c>
      <c r="M392" s="387">
        <v>0.0</v>
      </c>
      <c r="N392" s="387">
        <v>0.0</v>
      </c>
      <c r="O392" s="388">
        <v>0.0</v>
      </c>
      <c r="P392" s="389"/>
      <c r="Q392" s="387"/>
      <c r="R392" s="387"/>
      <c r="S392" s="390"/>
      <c r="T392" s="380">
        <v>0.0</v>
      </c>
      <c r="U392" s="381">
        <v>8990.0</v>
      </c>
      <c r="V392" s="381">
        <v>3107.0</v>
      </c>
      <c r="W392" s="363">
        <f t="shared" si="30"/>
        <v>2.893466366</v>
      </c>
      <c r="X392" s="328">
        <f t="shared" si="31"/>
        <v>68354</v>
      </c>
      <c r="Y392" s="329">
        <f t="shared" si="32"/>
        <v>197780</v>
      </c>
      <c r="Z392" s="95"/>
      <c r="AA392" s="95"/>
      <c r="AB392" s="95"/>
      <c r="AC392" s="95"/>
      <c r="AD392" s="95"/>
    </row>
    <row r="393" ht="33.75" customHeight="1" outlineLevel="1">
      <c r="A393" s="300"/>
      <c r="B393" s="300"/>
      <c r="C393" s="378" t="s">
        <v>126</v>
      </c>
      <c r="D393" s="80"/>
      <c r="E393" s="379">
        <v>1.117122995E9</v>
      </c>
      <c r="F393" s="96" t="s">
        <v>36</v>
      </c>
      <c r="G393" s="318">
        <f t="shared" si="29"/>
        <v>8</v>
      </c>
      <c r="H393" s="447">
        <f>SUMIFS('Выгрузка из 1С - от 11.12.2025'!C:C, 'Выгрузка из 1С - от 11.12.2025'!A:A,C393,
'Выгрузка из 1С - от 11.12.2025'!B:B,F393)</f>
        <v>4</v>
      </c>
      <c r="I393" s="451">
        <v>5.0</v>
      </c>
      <c r="J393" s="387">
        <v>3.0</v>
      </c>
      <c r="K393" s="387">
        <v>0.0</v>
      </c>
      <c r="L393" s="387">
        <v>0.0</v>
      </c>
      <c r="M393" s="387">
        <v>0.0</v>
      </c>
      <c r="N393" s="387">
        <v>0.0</v>
      </c>
      <c r="O393" s="388">
        <v>0.0</v>
      </c>
      <c r="P393" s="323"/>
      <c r="Q393" s="321"/>
      <c r="R393" s="321"/>
      <c r="S393" s="324"/>
      <c r="T393" s="339">
        <v>0.0</v>
      </c>
      <c r="U393" s="381">
        <v>8990.0</v>
      </c>
      <c r="V393" s="381">
        <v>3107.0</v>
      </c>
      <c r="W393" s="363">
        <f t="shared" si="30"/>
        <v>2.893466366</v>
      </c>
      <c r="X393" s="328">
        <f t="shared" si="31"/>
        <v>24856</v>
      </c>
      <c r="Y393" s="329">
        <f t="shared" si="32"/>
        <v>71920</v>
      </c>
      <c r="Z393" s="95"/>
      <c r="AA393" s="95"/>
      <c r="AB393" s="95"/>
      <c r="AC393" s="95"/>
      <c r="AD393" s="95"/>
    </row>
    <row r="394" ht="33.75" customHeight="1" outlineLevel="1">
      <c r="A394" s="300"/>
      <c r="B394" s="300"/>
      <c r="C394" s="378" t="s">
        <v>126</v>
      </c>
      <c r="D394" s="80"/>
      <c r="E394" s="379">
        <v>1.117122996E9</v>
      </c>
      <c r="F394" s="82" t="s">
        <v>37</v>
      </c>
      <c r="G394" s="318">
        <f t="shared" si="29"/>
        <v>7</v>
      </c>
      <c r="H394" s="447">
        <f>SUMIFS('Выгрузка из 1С - от 11.12.2025'!C:C, 'Выгрузка из 1С - от 11.12.2025'!A:A,C394,
'Выгрузка из 1С - от 11.12.2025'!B:B,F394)</f>
        <v>23</v>
      </c>
      <c r="I394" s="451">
        <v>4.0</v>
      </c>
      <c r="J394" s="387">
        <v>3.0</v>
      </c>
      <c r="K394" s="387">
        <v>0.0</v>
      </c>
      <c r="L394" s="387">
        <v>0.0</v>
      </c>
      <c r="M394" s="387">
        <v>0.0</v>
      </c>
      <c r="N394" s="387">
        <v>0.0</v>
      </c>
      <c r="O394" s="388">
        <v>0.0</v>
      </c>
      <c r="P394" s="389"/>
      <c r="Q394" s="387"/>
      <c r="R394" s="387"/>
      <c r="S394" s="390"/>
      <c r="T394" s="380">
        <v>0.0</v>
      </c>
      <c r="U394" s="381">
        <v>8990.0</v>
      </c>
      <c r="V394" s="381">
        <v>3107.0</v>
      </c>
      <c r="W394" s="363">
        <f t="shared" si="30"/>
        <v>2.893466366</v>
      </c>
      <c r="X394" s="328">
        <f t="shared" si="31"/>
        <v>21749</v>
      </c>
      <c r="Y394" s="329">
        <f t="shared" si="32"/>
        <v>62930</v>
      </c>
      <c r="Z394" s="95"/>
      <c r="AA394" s="95"/>
      <c r="AB394" s="95"/>
      <c r="AC394" s="95"/>
      <c r="AD394" s="95"/>
    </row>
    <row r="395" ht="33.75" customHeight="1" outlineLevel="1">
      <c r="A395" s="300"/>
      <c r="B395" s="300"/>
      <c r="C395" s="378" t="s">
        <v>126</v>
      </c>
      <c r="D395" s="80"/>
      <c r="E395" s="379">
        <v>1.117122997E9</v>
      </c>
      <c r="F395" s="97" t="s">
        <v>38</v>
      </c>
      <c r="G395" s="318">
        <f t="shared" si="29"/>
        <v>7</v>
      </c>
      <c r="H395" s="447">
        <f>SUMIFS('Выгрузка из 1С - от 11.12.2025'!C:C, 'Выгрузка из 1С - от 11.12.2025'!A:A,C395,
'Выгрузка из 1С - от 11.12.2025'!B:B,F395)</f>
        <v>4</v>
      </c>
      <c r="I395" s="451">
        <v>4.0</v>
      </c>
      <c r="J395" s="387">
        <v>3.0</v>
      </c>
      <c r="K395" s="387">
        <v>0.0</v>
      </c>
      <c r="L395" s="387">
        <v>0.0</v>
      </c>
      <c r="M395" s="387">
        <v>0.0</v>
      </c>
      <c r="N395" s="387">
        <v>0.0</v>
      </c>
      <c r="O395" s="388">
        <v>0.0</v>
      </c>
      <c r="P395" s="323"/>
      <c r="Q395" s="321"/>
      <c r="R395" s="321"/>
      <c r="S395" s="324"/>
      <c r="T395" s="339">
        <v>0.0</v>
      </c>
      <c r="U395" s="381">
        <v>8990.0</v>
      </c>
      <c r="V395" s="381">
        <v>3107.0</v>
      </c>
      <c r="W395" s="363">
        <f t="shared" si="30"/>
        <v>2.893466366</v>
      </c>
      <c r="X395" s="328">
        <f t="shared" si="31"/>
        <v>21749</v>
      </c>
      <c r="Y395" s="329">
        <f t="shared" si="32"/>
        <v>62930</v>
      </c>
      <c r="Z395" s="95"/>
      <c r="AA395" s="95"/>
      <c r="AB395" s="95"/>
      <c r="AC395" s="95"/>
      <c r="AD395" s="95"/>
    </row>
    <row r="396" ht="33.75" customHeight="1" outlineLevel="1">
      <c r="A396" s="300"/>
      <c r="B396" s="300"/>
      <c r="C396" s="378" t="s">
        <v>126</v>
      </c>
      <c r="D396" s="80"/>
      <c r="E396" s="379">
        <v>1.117122998E9</v>
      </c>
      <c r="F396" s="97" t="s">
        <v>39</v>
      </c>
      <c r="G396" s="318">
        <f t="shared" si="29"/>
        <v>3</v>
      </c>
      <c r="H396" s="447">
        <f>SUMIFS('Выгрузка из 1С - от 11.12.2025'!C:C, 'Выгрузка из 1С - от 11.12.2025'!A:A,C396,
'Выгрузка из 1С - от 11.12.2025'!B:B,F396)</f>
        <v>5</v>
      </c>
      <c r="I396" s="451">
        <v>3.0</v>
      </c>
      <c r="J396" s="387">
        <v>0.0</v>
      </c>
      <c r="K396" s="387">
        <v>0.0</v>
      </c>
      <c r="L396" s="387">
        <v>0.0</v>
      </c>
      <c r="M396" s="387">
        <v>0.0</v>
      </c>
      <c r="N396" s="387">
        <v>0.0</v>
      </c>
      <c r="O396" s="388">
        <v>0.0</v>
      </c>
      <c r="P396" s="389"/>
      <c r="Q396" s="387"/>
      <c r="R396" s="387"/>
      <c r="S396" s="390"/>
      <c r="T396" s="380">
        <v>0.0</v>
      </c>
      <c r="U396" s="381">
        <v>8990.0</v>
      </c>
      <c r="V396" s="381">
        <v>3107.0</v>
      </c>
      <c r="W396" s="363">
        <f t="shared" si="30"/>
        <v>2.893466366</v>
      </c>
      <c r="X396" s="328">
        <f t="shared" si="31"/>
        <v>9321</v>
      </c>
      <c r="Y396" s="329">
        <f t="shared" si="32"/>
        <v>26970</v>
      </c>
      <c r="Z396" s="95"/>
      <c r="AA396" s="95"/>
      <c r="AB396" s="95"/>
      <c r="AC396" s="95"/>
      <c r="AD396" s="95"/>
    </row>
    <row r="397" ht="33.75" customHeight="1" outlineLevel="1">
      <c r="A397" s="300"/>
      <c r="B397" s="300"/>
      <c r="C397" s="330" t="s">
        <v>126</v>
      </c>
      <c r="D397" s="98"/>
      <c r="E397" s="367">
        <v>1.117122999E9</v>
      </c>
      <c r="F397" s="97" t="s">
        <v>70</v>
      </c>
      <c r="G397" s="332">
        <f t="shared" si="29"/>
        <v>0</v>
      </c>
      <c r="H397" s="452">
        <f>SUMIFS('Выгрузка из 1С - от 11.12.2025'!C:C, 'Выгрузка из 1С - от 11.12.2025'!A:A,C397,
'Выгрузка из 1С - от 11.12.2025'!B:B,F397)</f>
        <v>0</v>
      </c>
      <c r="I397" s="453">
        <v>0.0</v>
      </c>
      <c r="J397" s="335">
        <v>0.0</v>
      </c>
      <c r="K397" s="335">
        <v>0.0</v>
      </c>
      <c r="L397" s="335">
        <v>0.0</v>
      </c>
      <c r="M397" s="335">
        <v>0.0</v>
      </c>
      <c r="N397" s="335">
        <v>0.0</v>
      </c>
      <c r="O397" s="336">
        <v>0.0</v>
      </c>
      <c r="P397" s="337"/>
      <c r="Q397" s="335"/>
      <c r="R397" s="335"/>
      <c r="S397" s="338"/>
      <c r="T397" s="339">
        <v>0.0</v>
      </c>
      <c r="U397" s="340">
        <v>8990.0</v>
      </c>
      <c r="V397" s="340">
        <v>3107.0</v>
      </c>
      <c r="W397" s="341">
        <f t="shared" si="30"/>
        <v>2.893466366</v>
      </c>
      <c r="X397" s="342">
        <f t="shared" si="31"/>
        <v>0</v>
      </c>
      <c r="Y397" s="343">
        <f t="shared" si="32"/>
        <v>0</v>
      </c>
      <c r="Z397" s="95"/>
      <c r="AA397" s="95"/>
      <c r="AB397" s="95"/>
      <c r="AC397" s="95"/>
      <c r="AD397" s="95"/>
    </row>
    <row r="398" ht="33.75" customHeight="1" outlineLevel="1">
      <c r="A398" s="300"/>
      <c r="B398" s="300"/>
      <c r="C398" s="370" t="s">
        <v>127</v>
      </c>
      <c r="D398" s="62"/>
      <c r="E398" s="371">
        <v>1.117122013E9</v>
      </c>
      <c r="F398" s="64" t="s">
        <v>34</v>
      </c>
      <c r="G398" s="304">
        <f t="shared" si="29"/>
        <v>12</v>
      </c>
      <c r="H398" s="443">
        <f>SUMIFS('Выгрузка из 1С - от 11.12.2025'!C:C, 'Выгрузка из 1С - от 11.12.2025'!A:A,C398,
'Выгрузка из 1С - от 11.12.2025'!B:B,F398)</f>
        <v>10</v>
      </c>
      <c r="I398" s="475">
        <v>9.0</v>
      </c>
      <c r="J398" s="374">
        <v>3.0</v>
      </c>
      <c r="K398" s="374">
        <v>0.0</v>
      </c>
      <c r="L398" s="374">
        <v>0.0</v>
      </c>
      <c r="M398" s="374">
        <v>0.0</v>
      </c>
      <c r="N398" s="374">
        <v>0.0</v>
      </c>
      <c r="O398" s="372">
        <v>0.0</v>
      </c>
      <c r="P398" s="373"/>
      <c r="Q398" s="374"/>
      <c r="R398" s="374"/>
      <c r="S398" s="375"/>
      <c r="T398" s="376">
        <v>1.0</v>
      </c>
      <c r="U398" s="377">
        <v>8990.0</v>
      </c>
      <c r="V398" s="377">
        <v>3107.0</v>
      </c>
      <c r="W398" s="359">
        <f t="shared" si="30"/>
        <v>2.893466366</v>
      </c>
      <c r="X398" s="314">
        <f t="shared" si="31"/>
        <v>37284</v>
      </c>
      <c r="Y398" s="315">
        <f t="shared" si="32"/>
        <v>107880</v>
      </c>
      <c r="Z398" s="95"/>
      <c r="AA398" s="95"/>
      <c r="AB398" s="95"/>
      <c r="AC398" s="95"/>
      <c r="AD398" s="95"/>
    </row>
    <row r="399" ht="33.75" customHeight="1" outlineLevel="1">
      <c r="A399" s="300"/>
      <c r="B399" s="300"/>
      <c r="C399" s="378" t="s">
        <v>127</v>
      </c>
      <c r="D399" s="80"/>
      <c r="E399" s="379">
        <v>1.117122014E9</v>
      </c>
      <c r="F399" s="82" t="s">
        <v>35</v>
      </c>
      <c r="G399" s="318">
        <f t="shared" si="29"/>
        <v>25</v>
      </c>
      <c r="H399" s="447">
        <f>SUMIFS('Выгрузка из 1С - от 11.12.2025'!C:C, 'Выгрузка из 1С - от 11.12.2025'!A:A,C399,
'Выгрузка из 1С - от 11.12.2025'!B:B,F399)</f>
        <v>23</v>
      </c>
      <c r="I399" s="451">
        <v>22.0</v>
      </c>
      <c r="J399" s="387">
        <v>3.0</v>
      </c>
      <c r="K399" s="387">
        <v>0.0</v>
      </c>
      <c r="L399" s="387">
        <v>0.0</v>
      </c>
      <c r="M399" s="387">
        <v>0.0</v>
      </c>
      <c r="N399" s="387">
        <v>0.0</v>
      </c>
      <c r="O399" s="388">
        <v>0.0</v>
      </c>
      <c r="P399" s="389"/>
      <c r="Q399" s="387"/>
      <c r="R399" s="387"/>
      <c r="S399" s="390"/>
      <c r="T399" s="380">
        <v>2.0</v>
      </c>
      <c r="U399" s="381">
        <v>8990.0</v>
      </c>
      <c r="V399" s="381">
        <v>3107.0</v>
      </c>
      <c r="W399" s="363">
        <f t="shared" si="30"/>
        <v>2.893466366</v>
      </c>
      <c r="X399" s="328">
        <f t="shared" si="31"/>
        <v>77675</v>
      </c>
      <c r="Y399" s="329">
        <f t="shared" si="32"/>
        <v>224750</v>
      </c>
      <c r="Z399" s="95"/>
      <c r="AA399" s="95"/>
      <c r="AB399" s="95"/>
      <c r="AC399" s="95"/>
      <c r="AD399" s="95"/>
    </row>
    <row r="400" ht="33.75" customHeight="1" outlineLevel="1">
      <c r="A400" s="300"/>
      <c r="B400" s="300"/>
      <c r="C400" s="378" t="s">
        <v>127</v>
      </c>
      <c r="D400" s="80"/>
      <c r="E400" s="379">
        <v>1.117122015E9</v>
      </c>
      <c r="F400" s="96" t="s">
        <v>36</v>
      </c>
      <c r="G400" s="318">
        <f t="shared" si="29"/>
        <v>17</v>
      </c>
      <c r="H400" s="447">
        <f>SUMIFS('Выгрузка из 1С - от 11.12.2025'!C:C, 'Выгрузка из 1С - от 11.12.2025'!A:A,C400,
'Выгрузка из 1С - от 11.12.2025'!B:B,F400)</f>
        <v>15</v>
      </c>
      <c r="I400" s="451">
        <v>15.0</v>
      </c>
      <c r="J400" s="387">
        <v>2.0</v>
      </c>
      <c r="K400" s="387">
        <v>0.0</v>
      </c>
      <c r="L400" s="387">
        <v>0.0</v>
      </c>
      <c r="M400" s="387">
        <v>0.0</v>
      </c>
      <c r="N400" s="387">
        <v>0.0</v>
      </c>
      <c r="O400" s="388">
        <v>0.0</v>
      </c>
      <c r="P400" s="389"/>
      <c r="Q400" s="387"/>
      <c r="R400" s="387"/>
      <c r="S400" s="390"/>
      <c r="T400" s="380">
        <v>2.0</v>
      </c>
      <c r="U400" s="381">
        <v>8990.0</v>
      </c>
      <c r="V400" s="381">
        <v>3107.0</v>
      </c>
      <c r="W400" s="363">
        <f t="shared" si="30"/>
        <v>2.893466366</v>
      </c>
      <c r="X400" s="328">
        <f t="shared" si="31"/>
        <v>52819</v>
      </c>
      <c r="Y400" s="329">
        <f t="shared" si="32"/>
        <v>152830</v>
      </c>
      <c r="Z400" s="95"/>
      <c r="AA400" s="95"/>
      <c r="AB400" s="95"/>
      <c r="AC400" s="95"/>
      <c r="AD400" s="95"/>
    </row>
    <row r="401" ht="33.75" customHeight="1" outlineLevel="1">
      <c r="A401" s="300"/>
      <c r="B401" s="300"/>
      <c r="C401" s="378" t="s">
        <v>127</v>
      </c>
      <c r="D401" s="80"/>
      <c r="E401" s="379">
        <v>1.117122016E9</v>
      </c>
      <c r="F401" s="82" t="s">
        <v>37</v>
      </c>
      <c r="G401" s="318">
        <f t="shared" si="29"/>
        <v>15</v>
      </c>
      <c r="H401" s="447">
        <f>SUMIFS('Выгрузка из 1С - от 11.12.2025'!C:C, 'Выгрузка из 1С - от 11.12.2025'!A:A,C401,
'Выгрузка из 1С - от 11.12.2025'!B:B,F401)</f>
        <v>14</v>
      </c>
      <c r="I401" s="451">
        <v>11.0</v>
      </c>
      <c r="J401" s="387">
        <v>4.0</v>
      </c>
      <c r="K401" s="387">
        <v>0.0</v>
      </c>
      <c r="L401" s="387">
        <v>0.0</v>
      </c>
      <c r="M401" s="387">
        <v>0.0</v>
      </c>
      <c r="N401" s="387">
        <v>0.0</v>
      </c>
      <c r="O401" s="388">
        <v>0.0</v>
      </c>
      <c r="P401" s="389"/>
      <c r="Q401" s="387"/>
      <c r="R401" s="387"/>
      <c r="S401" s="390"/>
      <c r="T401" s="380">
        <v>1.0</v>
      </c>
      <c r="U401" s="381">
        <v>8990.0</v>
      </c>
      <c r="V401" s="381">
        <v>3107.0</v>
      </c>
      <c r="W401" s="363">
        <f t="shared" si="30"/>
        <v>2.893466366</v>
      </c>
      <c r="X401" s="328">
        <f t="shared" si="31"/>
        <v>46605</v>
      </c>
      <c r="Y401" s="329">
        <f t="shared" si="32"/>
        <v>134850</v>
      </c>
      <c r="Z401" s="95"/>
      <c r="AA401" s="95"/>
      <c r="AB401" s="95"/>
      <c r="AC401" s="95"/>
      <c r="AD401" s="95"/>
    </row>
    <row r="402" ht="33.75" customHeight="1" outlineLevel="1">
      <c r="A402" s="300"/>
      <c r="B402" s="300"/>
      <c r="C402" s="378" t="s">
        <v>127</v>
      </c>
      <c r="D402" s="80"/>
      <c r="E402" s="379">
        <v>1.117122017E9</v>
      </c>
      <c r="F402" s="97" t="s">
        <v>38</v>
      </c>
      <c r="G402" s="318">
        <f t="shared" si="29"/>
        <v>10</v>
      </c>
      <c r="H402" s="447">
        <f>SUMIFS('Выгрузка из 1С - от 11.12.2025'!C:C, 'Выгрузка из 1С - от 11.12.2025'!A:A,C402,
'Выгрузка из 1С - от 11.12.2025'!B:B,F402)</f>
        <v>8</v>
      </c>
      <c r="I402" s="451">
        <v>8.0</v>
      </c>
      <c r="J402" s="387">
        <v>2.0</v>
      </c>
      <c r="K402" s="387">
        <v>0.0</v>
      </c>
      <c r="L402" s="387">
        <v>0.0</v>
      </c>
      <c r="M402" s="387">
        <v>0.0</v>
      </c>
      <c r="N402" s="387">
        <v>0.0</v>
      </c>
      <c r="O402" s="388">
        <v>0.0</v>
      </c>
      <c r="P402" s="389"/>
      <c r="Q402" s="387"/>
      <c r="R402" s="387"/>
      <c r="S402" s="390"/>
      <c r="T402" s="380">
        <v>0.0</v>
      </c>
      <c r="U402" s="381">
        <v>8990.0</v>
      </c>
      <c r="V402" s="381">
        <v>3107.0</v>
      </c>
      <c r="W402" s="363">
        <f t="shared" si="30"/>
        <v>2.893466366</v>
      </c>
      <c r="X402" s="328">
        <f t="shared" si="31"/>
        <v>31070</v>
      </c>
      <c r="Y402" s="329">
        <f t="shared" si="32"/>
        <v>89900</v>
      </c>
      <c r="Z402" s="95"/>
      <c r="AA402" s="95"/>
      <c r="AB402" s="95"/>
      <c r="AC402" s="95"/>
      <c r="AD402" s="95"/>
    </row>
    <row r="403" ht="33.75" customHeight="1" outlineLevel="1">
      <c r="A403" s="300"/>
      <c r="B403" s="300"/>
      <c r="C403" s="378" t="s">
        <v>127</v>
      </c>
      <c r="D403" s="80"/>
      <c r="E403" s="379">
        <v>1.117122018E9</v>
      </c>
      <c r="F403" s="97" t="s">
        <v>39</v>
      </c>
      <c r="G403" s="318">
        <f t="shared" si="29"/>
        <v>3</v>
      </c>
      <c r="H403" s="447">
        <f>SUMIFS('Выгрузка из 1С - от 11.12.2025'!C:C, 'Выгрузка из 1С - от 11.12.2025'!A:A,C403,
'Выгрузка из 1С - от 11.12.2025'!B:B,F403)</f>
        <v>2</v>
      </c>
      <c r="I403" s="451">
        <v>1.0</v>
      </c>
      <c r="J403" s="387">
        <v>2.0</v>
      </c>
      <c r="K403" s="387">
        <v>0.0</v>
      </c>
      <c r="L403" s="387">
        <v>0.0</v>
      </c>
      <c r="M403" s="387">
        <v>0.0</v>
      </c>
      <c r="N403" s="387">
        <v>0.0</v>
      </c>
      <c r="O403" s="388">
        <v>0.0</v>
      </c>
      <c r="P403" s="389"/>
      <c r="Q403" s="387"/>
      <c r="R403" s="387"/>
      <c r="S403" s="390"/>
      <c r="T403" s="380">
        <v>0.0</v>
      </c>
      <c r="U403" s="381">
        <v>8990.0</v>
      </c>
      <c r="V403" s="381">
        <v>3107.0</v>
      </c>
      <c r="W403" s="363">
        <f t="shared" si="30"/>
        <v>2.893466366</v>
      </c>
      <c r="X403" s="328">
        <f t="shared" si="31"/>
        <v>9321</v>
      </c>
      <c r="Y403" s="329">
        <f t="shared" si="32"/>
        <v>26970</v>
      </c>
      <c r="Z403" s="95"/>
      <c r="AA403" s="95"/>
      <c r="AB403" s="95"/>
      <c r="AC403" s="95"/>
      <c r="AD403" s="95"/>
    </row>
    <row r="404" ht="33.75" customHeight="1" outlineLevel="1">
      <c r="A404" s="300"/>
      <c r="B404" s="300"/>
      <c r="C404" s="330" t="s">
        <v>127</v>
      </c>
      <c r="D404" s="98"/>
      <c r="E404" s="367">
        <v>1.117122019E9</v>
      </c>
      <c r="F404" s="97" t="s">
        <v>70</v>
      </c>
      <c r="G404" s="332">
        <f t="shared" si="29"/>
        <v>1</v>
      </c>
      <c r="H404" s="452">
        <f>SUMIFS('Выгрузка из 1С - от 11.12.2025'!C:C, 'Выгрузка из 1С - от 11.12.2025'!A:A,C404,
'Выгрузка из 1С - от 11.12.2025'!B:B,F404)</f>
        <v>1</v>
      </c>
      <c r="I404" s="453">
        <v>1.0</v>
      </c>
      <c r="J404" s="335">
        <v>0.0</v>
      </c>
      <c r="K404" s="335">
        <v>0.0</v>
      </c>
      <c r="L404" s="335">
        <v>0.0</v>
      </c>
      <c r="M404" s="335">
        <v>0.0</v>
      </c>
      <c r="N404" s="335">
        <v>0.0</v>
      </c>
      <c r="O404" s="336">
        <v>0.0</v>
      </c>
      <c r="P404" s="337"/>
      <c r="Q404" s="335"/>
      <c r="R404" s="335"/>
      <c r="S404" s="338"/>
      <c r="T404" s="339">
        <v>0.0</v>
      </c>
      <c r="U404" s="340">
        <v>8990.0</v>
      </c>
      <c r="V404" s="340">
        <v>3107.0</v>
      </c>
      <c r="W404" s="341">
        <f t="shared" si="30"/>
        <v>2.893466366</v>
      </c>
      <c r="X404" s="342">
        <f t="shared" si="31"/>
        <v>3107</v>
      </c>
      <c r="Y404" s="343">
        <f t="shared" si="32"/>
        <v>8990</v>
      </c>
      <c r="Z404" s="95"/>
      <c r="AA404" s="95"/>
      <c r="AB404" s="95"/>
      <c r="AC404" s="95"/>
      <c r="AD404" s="95"/>
    </row>
    <row r="405" ht="33.75" customHeight="1" outlineLevel="1">
      <c r="A405" s="299" t="s">
        <v>109</v>
      </c>
      <c r="B405" s="300"/>
      <c r="C405" s="370" t="s">
        <v>128</v>
      </c>
      <c r="D405" s="62"/>
      <c r="E405" s="371">
        <v>1.115121993E9</v>
      </c>
      <c r="F405" s="64" t="s">
        <v>34</v>
      </c>
      <c r="G405" s="304">
        <f t="shared" si="29"/>
        <v>9</v>
      </c>
      <c r="H405" s="488">
        <f>SUMIFS('Выгрузка из 1С - от 11.12.2025'!C:C, 'Выгрузка из 1С - от 11.12.2025'!A:A,C405,
'Выгрузка из 1С - от 11.12.2025'!B:B,F405)</f>
        <v>10</v>
      </c>
      <c r="I405" s="489">
        <v>8.0</v>
      </c>
      <c r="J405" s="114">
        <v>1.0</v>
      </c>
      <c r="K405" s="114">
        <v>0.0</v>
      </c>
      <c r="L405" s="114">
        <v>0.0</v>
      </c>
      <c r="M405" s="114">
        <v>0.0</v>
      </c>
      <c r="N405" s="114">
        <v>0.0</v>
      </c>
      <c r="O405" s="115">
        <v>0.0</v>
      </c>
      <c r="P405" s="116">
        <v>1.0</v>
      </c>
      <c r="Q405" s="117"/>
      <c r="R405" s="117"/>
      <c r="S405" s="118"/>
      <c r="T405" s="380">
        <v>1.0</v>
      </c>
      <c r="U405" s="377">
        <v>7990.0</v>
      </c>
      <c r="V405" s="377">
        <v>2204.0</v>
      </c>
      <c r="W405" s="359">
        <f t="shared" si="30"/>
        <v>3.62522686</v>
      </c>
      <c r="X405" s="314">
        <f t="shared" si="31"/>
        <v>19836</v>
      </c>
      <c r="Y405" s="315">
        <f t="shared" si="32"/>
        <v>71910</v>
      </c>
      <c r="Z405" s="95"/>
      <c r="AA405" s="95"/>
      <c r="AB405" s="95"/>
      <c r="AC405" s="95"/>
      <c r="AD405" s="95"/>
    </row>
    <row r="406" ht="33.75" customHeight="1" outlineLevel="1">
      <c r="A406" s="300"/>
      <c r="B406" s="300"/>
      <c r="C406" s="378" t="s">
        <v>128</v>
      </c>
      <c r="D406" s="80"/>
      <c r="E406" s="379">
        <v>1.115121994E9</v>
      </c>
      <c r="F406" s="82" t="s">
        <v>35</v>
      </c>
      <c r="G406" s="318">
        <f t="shared" si="29"/>
        <v>16</v>
      </c>
      <c r="H406" s="488">
        <f>SUMIFS('Выгрузка из 1С - от 11.12.2025'!C:C, 'Выгрузка из 1С - от 11.12.2025'!A:A,C406,
'Выгрузка из 1С - от 11.12.2025'!B:B,F406)</f>
        <v>12</v>
      </c>
      <c r="I406" s="489">
        <v>13.0</v>
      </c>
      <c r="J406" s="114">
        <v>3.0</v>
      </c>
      <c r="K406" s="114">
        <v>0.0</v>
      </c>
      <c r="L406" s="114">
        <v>0.0</v>
      </c>
      <c r="M406" s="114">
        <v>0.0</v>
      </c>
      <c r="N406" s="114">
        <v>0.0</v>
      </c>
      <c r="O406" s="115">
        <v>0.0</v>
      </c>
      <c r="P406" s="116">
        <v>1.0</v>
      </c>
      <c r="Q406" s="117"/>
      <c r="R406" s="117"/>
      <c r="S406" s="118"/>
      <c r="T406" s="380">
        <v>1.0</v>
      </c>
      <c r="U406" s="381">
        <v>7990.0</v>
      </c>
      <c r="V406" s="381">
        <v>2204.0</v>
      </c>
      <c r="W406" s="363">
        <f t="shared" si="30"/>
        <v>3.62522686</v>
      </c>
      <c r="X406" s="328">
        <f t="shared" si="31"/>
        <v>35264</v>
      </c>
      <c r="Y406" s="329">
        <f t="shared" si="32"/>
        <v>127840</v>
      </c>
      <c r="Z406" s="95"/>
      <c r="AA406" s="95"/>
      <c r="AB406" s="95"/>
      <c r="AC406" s="95"/>
      <c r="AD406" s="95"/>
    </row>
    <row r="407" ht="33.75" customHeight="1" outlineLevel="1">
      <c r="A407" s="300"/>
      <c r="B407" s="300"/>
      <c r="C407" s="378" t="s">
        <v>128</v>
      </c>
      <c r="D407" s="80"/>
      <c r="E407" s="379">
        <v>1.115121995E9</v>
      </c>
      <c r="F407" s="96" t="s">
        <v>36</v>
      </c>
      <c r="G407" s="318">
        <f t="shared" si="29"/>
        <v>17</v>
      </c>
      <c r="H407" s="488">
        <f>SUMIFS('Выгрузка из 1С - от 11.12.2025'!C:C, 'Выгрузка из 1С - от 11.12.2025'!A:A,C407,
'Выгрузка из 1С - от 11.12.2025'!B:B,F407)</f>
        <v>13</v>
      </c>
      <c r="I407" s="489">
        <v>14.0</v>
      </c>
      <c r="J407" s="114">
        <v>2.0</v>
      </c>
      <c r="K407" s="114">
        <v>0.0</v>
      </c>
      <c r="L407" s="114">
        <v>0.0</v>
      </c>
      <c r="M407" s="114">
        <v>0.0</v>
      </c>
      <c r="N407" s="114">
        <v>0.0</v>
      </c>
      <c r="O407" s="115">
        <v>1.0</v>
      </c>
      <c r="P407" s="116">
        <v>1.0</v>
      </c>
      <c r="Q407" s="117"/>
      <c r="R407" s="117"/>
      <c r="S407" s="118"/>
      <c r="T407" s="380">
        <v>1.0</v>
      </c>
      <c r="U407" s="381">
        <v>7990.0</v>
      </c>
      <c r="V407" s="381">
        <v>2204.0</v>
      </c>
      <c r="W407" s="363">
        <f t="shared" si="30"/>
        <v>3.62522686</v>
      </c>
      <c r="X407" s="328">
        <f t="shared" si="31"/>
        <v>37468</v>
      </c>
      <c r="Y407" s="329">
        <f t="shared" si="32"/>
        <v>135830</v>
      </c>
      <c r="Z407" s="95"/>
      <c r="AA407" s="95"/>
      <c r="AB407" s="95"/>
      <c r="AC407" s="95"/>
      <c r="AD407" s="95"/>
    </row>
    <row r="408" ht="33.75" customHeight="1" outlineLevel="1">
      <c r="A408" s="300"/>
      <c r="B408" s="300"/>
      <c r="C408" s="378" t="s">
        <v>128</v>
      </c>
      <c r="D408" s="80"/>
      <c r="E408" s="379">
        <v>1.115121996E9</v>
      </c>
      <c r="F408" s="82" t="s">
        <v>37</v>
      </c>
      <c r="G408" s="318">
        <f t="shared" si="29"/>
        <v>7</v>
      </c>
      <c r="H408" s="488">
        <f>SUMIFS('Выгрузка из 1С - от 11.12.2025'!C:C, 'Выгрузка из 1С - от 11.12.2025'!A:A,C408,
'Выгрузка из 1С - от 11.12.2025'!B:B,F408)</f>
        <v>6</v>
      </c>
      <c r="I408" s="489">
        <v>5.0</v>
      </c>
      <c r="J408" s="114">
        <v>2.0</v>
      </c>
      <c r="K408" s="114">
        <v>0.0</v>
      </c>
      <c r="L408" s="114">
        <v>0.0</v>
      </c>
      <c r="M408" s="114">
        <v>0.0</v>
      </c>
      <c r="N408" s="114">
        <v>0.0</v>
      </c>
      <c r="O408" s="115">
        <v>0.0</v>
      </c>
      <c r="P408" s="116">
        <v>1.0</v>
      </c>
      <c r="Q408" s="117"/>
      <c r="R408" s="117"/>
      <c r="S408" s="118"/>
      <c r="T408" s="380">
        <v>1.0</v>
      </c>
      <c r="U408" s="381">
        <v>7990.0</v>
      </c>
      <c r="V408" s="381">
        <v>2204.0</v>
      </c>
      <c r="W408" s="363">
        <f t="shared" si="30"/>
        <v>3.62522686</v>
      </c>
      <c r="X408" s="328">
        <f t="shared" si="31"/>
        <v>15428</v>
      </c>
      <c r="Y408" s="329">
        <f t="shared" si="32"/>
        <v>55930</v>
      </c>
      <c r="Z408" s="95"/>
      <c r="AA408" s="95"/>
      <c r="AB408" s="95"/>
      <c r="AC408" s="95"/>
      <c r="AD408" s="95"/>
    </row>
    <row r="409" ht="33.75" customHeight="1" outlineLevel="1">
      <c r="A409" s="300"/>
      <c r="B409" s="300"/>
      <c r="C409" s="378" t="s">
        <v>128</v>
      </c>
      <c r="D409" s="80"/>
      <c r="E409" s="379">
        <v>1.115121997E9</v>
      </c>
      <c r="F409" s="97" t="s">
        <v>38</v>
      </c>
      <c r="G409" s="318">
        <f t="shared" si="29"/>
        <v>8</v>
      </c>
      <c r="H409" s="488">
        <f>SUMIFS('Выгрузка из 1С - от 11.12.2025'!C:C, 'Выгрузка из 1С - от 11.12.2025'!A:A,C409,
'Выгрузка из 1С - от 11.12.2025'!B:B,F409)</f>
        <v>6</v>
      </c>
      <c r="I409" s="489">
        <v>5.0</v>
      </c>
      <c r="J409" s="114">
        <v>3.0</v>
      </c>
      <c r="K409" s="114">
        <v>0.0</v>
      </c>
      <c r="L409" s="114">
        <v>0.0</v>
      </c>
      <c r="M409" s="114">
        <v>0.0</v>
      </c>
      <c r="N409" s="114">
        <v>0.0</v>
      </c>
      <c r="O409" s="115">
        <v>0.0</v>
      </c>
      <c r="P409" s="116">
        <v>1.0</v>
      </c>
      <c r="Q409" s="117"/>
      <c r="R409" s="117"/>
      <c r="S409" s="118"/>
      <c r="T409" s="380">
        <v>1.0</v>
      </c>
      <c r="U409" s="381">
        <v>7990.0</v>
      </c>
      <c r="V409" s="381">
        <v>2204.0</v>
      </c>
      <c r="W409" s="363">
        <f t="shared" si="30"/>
        <v>3.62522686</v>
      </c>
      <c r="X409" s="328">
        <f t="shared" si="31"/>
        <v>17632</v>
      </c>
      <c r="Y409" s="329">
        <f t="shared" si="32"/>
        <v>63920</v>
      </c>
      <c r="Z409" s="95"/>
      <c r="AA409" s="95"/>
      <c r="AB409" s="95"/>
      <c r="AC409" s="95"/>
      <c r="AD409" s="95"/>
    </row>
    <row r="410" ht="33.75" customHeight="1" outlineLevel="1">
      <c r="A410" s="300"/>
      <c r="B410" s="300"/>
      <c r="C410" s="378" t="s">
        <v>128</v>
      </c>
      <c r="D410" s="80"/>
      <c r="E410" s="379">
        <v>1.115121998E9</v>
      </c>
      <c r="F410" s="97" t="s">
        <v>39</v>
      </c>
      <c r="G410" s="318">
        <f t="shared" si="29"/>
        <v>4</v>
      </c>
      <c r="H410" s="488">
        <f>SUMIFS('Выгрузка из 1С - от 11.12.2025'!C:C, 'Выгрузка из 1С - от 11.12.2025'!A:A,C410,
'Выгрузка из 1С - от 11.12.2025'!B:B,F410)</f>
        <v>4</v>
      </c>
      <c r="I410" s="490">
        <v>3.0</v>
      </c>
      <c r="J410" s="117">
        <v>1.0</v>
      </c>
      <c r="K410" s="117">
        <v>0.0</v>
      </c>
      <c r="L410" s="117">
        <v>0.0</v>
      </c>
      <c r="M410" s="117">
        <v>0.0</v>
      </c>
      <c r="N410" s="117">
        <v>0.0</v>
      </c>
      <c r="O410" s="210">
        <v>0.0</v>
      </c>
      <c r="P410" s="116">
        <v>1.0</v>
      </c>
      <c r="Q410" s="117"/>
      <c r="R410" s="117"/>
      <c r="S410" s="118"/>
      <c r="T410" s="380">
        <v>1.0</v>
      </c>
      <c r="U410" s="381">
        <v>7990.0</v>
      </c>
      <c r="V410" s="381">
        <v>2204.0</v>
      </c>
      <c r="W410" s="363">
        <f t="shared" si="30"/>
        <v>3.62522686</v>
      </c>
      <c r="X410" s="328">
        <f t="shared" si="31"/>
        <v>8816</v>
      </c>
      <c r="Y410" s="329">
        <f t="shared" si="32"/>
        <v>31960</v>
      </c>
      <c r="Z410" s="95"/>
      <c r="AA410" s="95"/>
      <c r="AB410" s="95"/>
      <c r="AC410" s="95"/>
      <c r="AD410" s="95"/>
    </row>
    <row r="411" ht="33.75" customHeight="1" outlineLevel="1">
      <c r="A411" s="300"/>
      <c r="B411" s="300"/>
      <c r="C411" s="330" t="s">
        <v>128</v>
      </c>
      <c r="D411" s="98"/>
      <c r="E411" s="367">
        <v>1.115121999E9</v>
      </c>
      <c r="F411" s="97" t="s">
        <v>70</v>
      </c>
      <c r="G411" s="332">
        <f t="shared" si="29"/>
        <v>3</v>
      </c>
      <c r="H411" s="491">
        <f>SUMIFS('Выгрузка из 1С - от 11.12.2025'!C:C, 'Выгрузка из 1С - от 11.12.2025'!A:A,C411,
'Выгрузка из 1С - от 11.12.2025'!B:B,F411)</f>
        <v>2</v>
      </c>
      <c r="I411" s="490">
        <v>2.0</v>
      </c>
      <c r="J411" s="117">
        <v>1.0</v>
      </c>
      <c r="K411" s="117">
        <v>0.0</v>
      </c>
      <c r="L411" s="117">
        <v>0.0</v>
      </c>
      <c r="M411" s="117">
        <v>0.0</v>
      </c>
      <c r="N411" s="117">
        <v>0.0</v>
      </c>
      <c r="O411" s="210">
        <v>0.0</v>
      </c>
      <c r="P411" s="124"/>
      <c r="Q411" s="122"/>
      <c r="R411" s="122"/>
      <c r="S411" s="125"/>
      <c r="T411" s="325">
        <v>0.0</v>
      </c>
      <c r="U411" s="340">
        <v>7990.0</v>
      </c>
      <c r="V411" s="340">
        <v>2204.0</v>
      </c>
      <c r="W411" s="341">
        <f t="shared" si="30"/>
        <v>3.62522686</v>
      </c>
      <c r="X411" s="342">
        <f t="shared" si="31"/>
        <v>6612</v>
      </c>
      <c r="Y411" s="343">
        <f t="shared" si="32"/>
        <v>23970</v>
      </c>
      <c r="Z411" s="95"/>
      <c r="AA411" s="95"/>
      <c r="AB411" s="95"/>
      <c r="AC411" s="95"/>
      <c r="AD411" s="95"/>
    </row>
    <row r="412" ht="33.75" customHeight="1" outlineLevel="1">
      <c r="A412" s="299" t="s">
        <v>109</v>
      </c>
      <c r="B412" s="300"/>
      <c r="C412" s="370" t="s">
        <v>129</v>
      </c>
      <c r="D412" s="62"/>
      <c r="E412" s="371">
        <v>1.116421993E9</v>
      </c>
      <c r="F412" s="64" t="s">
        <v>34</v>
      </c>
      <c r="G412" s="304">
        <f t="shared" si="29"/>
        <v>7</v>
      </c>
      <c r="H412" s="443">
        <f>SUMIFS('Выгрузка из 1С - от 11.12.2025'!C:C, 'Выгрузка из 1С - от 11.12.2025'!A:A,C412,
'Выгрузка из 1С - от 11.12.2025'!B:B,F412)</f>
        <v>5</v>
      </c>
      <c r="I412" s="475">
        <v>5.0</v>
      </c>
      <c r="J412" s="374">
        <v>2.0</v>
      </c>
      <c r="K412" s="374">
        <v>0.0</v>
      </c>
      <c r="L412" s="374">
        <v>0.0</v>
      </c>
      <c r="M412" s="374">
        <v>0.0</v>
      </c>
      <c r="N412" s="374">
        <v>0.0</v>
      </c>
      <c r="O412" s="372">
        <v>0.0</v>
      </c>
      <c r="P412" s="373">
        <v>1.0</v>
      </c>
      <c r="Q412" s="374"/>
      <c r="R412" s="374"/>
      <c r="S412" s="375"/>
      <c r="T412" s="376">
        <v>0.0</v>
      </c>
      <c r="U412" s="377">
        <v>6990.0</v>
      </c>
      <c r="V412" s="377">
        <v>2534.0</v>
      </c>
      <c r="W412" s="359">
        <f t="shared" si="30"/>
        <v>2.758484609</v>
      </c>
      <c r="X412" s="314">
        <f t="shared" si="31"/>
        <v>17738</v>
      </c>
      <c r="Y412" s="315">
        <f t="shared" si="32"/>
        <v>48930</v>
      </c>
      <c r="Z412" s="95"/>
      <c r="AA412" s="95"/>
      <c r="AB412" s="95"/>
      <c r="AC412" s="95"/>
      <c r="AD412" s="95"/>
    </row>
    <row r="413" ht="33.75" customHeight="1" outlineLevel="1">
      <c r="A413" s="300"/>
      <c r="B413" s="300"/>
      <c r="C413" s="378" t="s">
        <v>129</v>
      </c>
      <c r="D413" s="80"/>
      <c r="E413" s="379">
        <v>1.116421994E9</v>
      </c>
      <c r="F413" s="82" t="s">
        <v>35</v>
      </c>
      <c r="G413" s="318">
        <f t="shared" si="29"/>
        <v>24</v>
      </c>
      <c r="H413" s="447">
        <f>SUMIFS('Выгрузка из 1С - от 11.12.2025'!C:C, 'Выгрузка из 1С - от 11.12.2025'!A:A,C413,
'Выгрузка из 1С - от 11.12.2025'!B:B,F413)</f>
        <v>19</v>
      </c>
      <c r="I413" s="451">
        <v>19.0</v>
      </c>
      <c r="J413" s="387">
        <v>5.0</v>
      </c>
      <c r="K413" s="387">
        <v>0.0</v>
      </c>
      <c r="L413" s="387">
        <v>0.0</v>
      </c>
      <c r="M413" s="387">
        <v>0.0</v>
      </c>
      <c r="N413" s="387">
        <v>0.0</v>
      </c>
      <c r="O413" s="388">
        <v>0.0</v>
      </c>
      <c r="P413" s="389">
        <v>1.0</v>
      </c>
      <c r="Q413" s="387"/>
      <c r="R413" s="387"/>
      <c r="S413" s="390"/>
      <c r="T413" s="380">
        <v>0.0</v>
      </c>
      <c r="U413" s="381">
        <v>6990.0</v>
      </c>
      <c r="V413" s="381">
        <v>2534.0</v>
      </c>
      <c r="W413" s="363">
        <f t="shared" si="30"/>
        <v>2.758484609</v>
      </c>
      <c r="X413" s="328">
        <f t="shared" si="31"/>
        <v>60816</v>
      </c>
      <c r="Y413" s="329">
        <f t="shared" si="32"/>
        <v>167760</v>
      </c>
      <c r="Z413" s="95"/>
      <c r="AA413" s="95"/>
      <c r="AB413" s="95"/>
      <c r="AC413" s="95"/>
      <c r="AD413" s="95"/>
    </row>
    <row r="414" ht="33.75" customHeight="1" outlineLevel="1">
      <c r="A414" s="300"/>
      <c r="B414" s="300"/>
      <c r="C414" s="378" t="s">
        <v>129</v>
      </c>
      <c r="D414" s="80"/>
      <c r="E414" s="379">
        <v>1.116421995E9</v>
      </c>
      <c r="F414" s="96" t="s">
        <v>36</v>
      </c>
      <c r="G414" s="318">
        <f t="shared" si="29"/>
        <v>7</v>
      </c>
      <c r="H414" s="447">
        <f>SUMIFS('Выгрузка из 1С - от 11.12.2025'!C:C, 'Выгрузка из 1С - от 11.12.2025'!A:A,C414,
'Выгрузка из 1С - от 11.12.2025'!B:B,F414)</f>
        <v>8</v>
      </c>
      <c r="I414" s="451">
        <v>5.0</v>
      </c>
      <c r="J414" s="387">
        <v>2.0</v>
      </c>
      <c r="K414" s="387">
        <v>0.0</v>
      </c>
      <c r="L414" s="387">
        <v>0.0</v>
      </c>
      <c r="M414" s="387">
        <v>0.0</v>
      </c>
      <c r="N414" s="387">
        <v>0.0</v>
      </c>
      <c r="O414" s="388">
        <v>0.0</v>
      </c>
      <c r="P414" s="389">
        <v>1.0</v>
      </c>
      <c r="Q414" s="387"/>
      <c r="R414" s="387"/>
      <c r="S414" s="390"/>
      <c r="T414" s="380">
        <v>0.0</v>
      </c>
      <c r="U414" s="381">
        <v>6990.0</v>
      </c>
      <c r="V414" s="381">
        <v>2534.0</v>
      </c>
      <c r="W414" s="363">
        <f t="shared" si="30"/>
        <v>2.758484609</v>
      </c>
      <c r="X414" s="328">
        <f t="shared" si="31"/>
        <v>17738</v>
      </c>
      <c r="Y414" s="329">
        <f t="shared" si="32"/>
        <v>48930</v>
      </c>
      <c r="Z414" s="95"/>
      <c r="AA414" s="95"/>
      <c r="AB414" s="95"/>
      <c r="AC414" s="95"/>
      <c r="AD414" s="95"/>
    </row>
    <row r="415" ht="33.75" customHeight="1" outlineLevel="1">
      <c r="A415" s="300"/>
      <c r="B415" s="300"/>
      <c r="C415" s="378" t="s">
        <v>129</v>
      </c>
      <c r="D415" s="80"/>
      <c r="E415" s="379">
        <v>1.116421996E9</v>
      </c>
      <c r="F415" s="82" t="s">
        <v>37</v>
      </c>
      <c r="G415" s="318">
        <f t="shared" si="29"/>
        <v>15</v>
      </c>
      <c r="H415" s="447">
        <f>SUMIFS('Выгрузка из 1С - от 11.12.2025'!C:C, 'Выгрузка из 1С - от 11.12.2025'!A:A,C415,
'Выгрузка из 1С - от 11.12.2025'!B:B,F415)</f>
        <v>17</v>
      </c>
      <c r="I415" s="451">
        <v>12.0</v>
      </c>
      <c r="J415" s="387">
        <v>3.0</v>
      </c>
      <c r="K415" s="387">
        <v>0.0</v>
      </c>
      <c r="L415" s="387">
        <v>0.0</v>
      </c>
      <c r="M415" s="387">
        <v>0.0</v>
      </c>
      <c r="N415" s="387">
        <v>0.0</v>
      </c>
      <c r="O415" s="388">
        <v>0.0</v>
      </c>
      <c r="P415" s="389">
        <v>1.0</v>
      </c>
      <c r="Q415" s="387"/>
      <c r="R415" s="387"/>
      <c r="S415" s="390"/>
      <c r="T415" s="380">
        <v>0.0</v>
      </c>
      <c r="U415" s="381">
        <v>6990.0</v>
      </c>
      <c r="V415" s="381">
        <v>2534.0</v>
      </c>
      <c r="W415" s="363">
        <f t="shared" si="30"/>
        <v>2.758484609</v>
      </c>
      <c r="X415" s="328">
        <f t="shared" si="31"/>
        <v>38010</v>
      </c>
      <c r="Y415" s="329">
        <f t="shared" si="32"/>
        <v>104850</v>
      </c>
      <c r="Z415" s="95"/>
      <c r="AA415" s="95"/>
      <c r="AB415" s="95"/>
      <c r="AC415" s="95"/>
      <c r="AD415" s="95"/>
    </row>
    <row r="416" ht="33.75" customHeight="1" outlineLevel="1">
      <c r="A416" s="300"/>
      <c r="B416" s="300"/>
      <c r="C416" s="378" t="s">
        <v>129</v>
      </c>
      <c r="D416" s="80"/>
      <c r="E416" s="379">
        <v>1.116421997E9</v>
      </c>
      <c r="F416" s="97" t="s">
        <v>38</v>
      </c>
      <c r="G416" s="318">
        <f t="shared" si="29"/>
        <v>1</v>
      </c>
      <c r="H416" s="447">
        <f>SUMIFS('Выгрузка из 1С - от 11.12.2025'!C:C, 'Выгрузка из 1С - от 11.12.2025'!A:A,C416,
'Выгрузка из 1С - от 11.12.2025'!B:B,F416)</f>
        <v>0</v>
      </c>
      <c r="I416" s="451">
        <v>0.0</v>
      </c>
      <c r="J416" s="387">
        <v>1.0</v>
      </c>
      <c r="K416" s="387">
        <v>0.0</v>
      </c>
      <c r="L416" s="387">
        <v>0.0</v>
      </c>
      <c r="M416" s="387">
        <v>0.0</v>
      </c>
      <c r="N416" s="387">
        <v>0.0</v>
      </c>
      <c r="O416" s="388">
        <v>0.0</v>
      </c>
      <c r="P416" s="389">
        <v>1.0</v>
      </c>
      <c r="Q416" s="387"/>
      <c r="R416" s="387"/>
      <c r="S416" s="390"/>
      <c r="T416" s="380">
        <v>0.0</v>
      </c>
      <c r="U416" s="381">
        <v>6990.0</v>
      </c>
      <c r="V416" s="381">
        <v>2534.0</v>
      </c>
      <c r="W416" s="363">
        <f t="shared" si="30"/>
        <v>2.758484609</v>
      </c>
      <c r="X416" s="328">
        <f t="shared" si="31"/>
        <v>2534</v>
      </c>
      <c r="Y416" s="329">
        <f t="shared" si="32"/>
        <v>6990</v>
      </c>
      <c r="Z416" s="95"/>
      <c r="AA416" s="95"/>
      <c r="AB416" s="95"/>
      <c r="AC416" s="95"/>
      <c r="AD416" s="95"/>
    </row>
    <row r="417" ht="33.75" customHeight="1" outlineLevel="1">
      <c r="A417" s="300"/>
      <c r="B417" s="300"/>
      <c r="C417" s="378" t="s">
        <v>129</v>
      </c>
      <c r="D417" s="80"/>
      <c r="E417" s="379">
        <v>1.116421998E9</v>
      </c>
      <c r="F417" s="97" t="s">
        <v>39</v>
      </c>
      <c r="G417" s="492">
        <f t="shared" si="29"/>
        <v>0</v>
      </c>
      <c r="H417" s="467">
        <f>SUMIFS('Выгрузка из 1С - от 11.12.2025'!C:C, 'Выгрузка из 1С - от 11.12.2025'!A:A,C417,
'Выгрузка из 1С - от 11.12.2025'!B:B,F417)</f>
        <v>0</v>
      </c>
      <c r="I417" s="451">
        <v>0.0</v>
      </c>
      <c r="J417" s="387">
        <v>0.0</v>
      </c>
      <c r="K417" s="387">
        <v>0.0</v>
      </c>
      <c r="L417" s="387">
        <v>0.0</v>
      </c>
      <c r="M417" s="387">
        <v>0.0</v>
      </c>
      <c r="N417" s="387">
        <v>0.0</v>
      </c>
      <c r="O417" s="388">
        <v>0.0</v>
      </c>
      <c r="P417" s="389">
        <v>1.0</v>
      </c>
      <c r="Q417" s="387"/>
      <c r="R417" s="387"/>
      <c r="S417" s="390"/>
      <c r="T417" s="380">
        <v>0.0</v>
      </c>
      <c r="U417" s="381">
        <v>6990.0</v>
      </c>
      <c r="V417" s="381">
        <v>2534.0</v>
      </c>
      <c r="W417" s="363">
        <f t="shared" si="30"/>
        <v>2.758484609</v>
      </c>
      <c r="X417" s="328">
        <f t="shared" si="31"/>
        <v>0</v>
      </c>
      <c r="Y417" s="329">
        <f t="shared" si="32"/>
        <v>0</v>
      </c>
      <c r="Z417" s="95"/>
      <c r="AA417" s="95"/>
      <c r="AB417" s="95"/>
      <c r="AC417" s="95"/>
      <c r="AD417" s="95"/>
    </row>
    <row r="418" ht="33.75" customHeight="1" outlineLevel="1">
      <c r="A418" s="300"/>
      <c r="B418" s="300"/>
      <c r="C418" s="330" t="s">
        <v>129</v>
      </c>
      <c r="D418" s="98"/>
      <c r="E418" s="367">
        <v>1.116421999E9</v>
      </c>
      <c r="F418" s="97" t="s">
        <v>70</v>
      </c>
      <c r="G418" s="332">
        <f t="shared" si="29"/>
        <v>0</v>
      </c>
      <c r="H418" s="452">
        <f>SUMIFS('Выгрузка из 1С - от 11.12.2025'!C:C, 'Выгрузка из 1С - от 11.12.2025'!A:A,C418,
'Выгрузка из 1С - от 11.12.2025'!B:B,F418)</f>
        <v>0</v>
      </c>
      <c r="I418" s="453">
        <v>0.0</v>
      </c>
      <c r="J418" s="335">
        <v>0.0</v>
      </c>
      <c r="K418" s="335">
        <v>0.0</v>
      </c>
      <c r="L418" s="335">
        <v>0.0</v>
      </c>
      <c r="M418" s="335">
        <v>0.0</v>
      </c>
      <c r="N418" s="335">
        <v>0.0</v>
      </c>
      <c r="O418" s="336">
        <v>0.0</v>
      </c>
      <c r="P418" s="337"/>
      <c r="Q418" s="335"/>
      <c r="R418" s="335"/>
      <c r="S418" s="338"/>
      <c r="T418" s="339">
        <v>0.0</v>
      </c>
      <c r="U418" s="340">
        <v>6990.0</v>
      </c>
      <c r="V418" s="340">
        <v>2534.0</v>
      </c>
      <c r="W418" s="341">
        <f t="shared" si="30"/>
        <v>2.758484609</v>
      </c>
      <c r="X418" s="342">
        <f t="shared" si="31"/>
        <v>0</v>
      </c>
      <c r="Y418" s="343">
        <f t="shared" si="32"/>
        <v>0</v>
      </c>
      <c r="Z418" s="95"/>
      <c r="AA418" s="95"/>
      <c r="AB418" s="95"/>
      <c r="AC418" s="95"/>
      <c r="AD418" s="95"/>
    </row>
    <row r="419" collapsed="1">
      <c r="A419" s="190"/>
      <c r="B419" s="190"/>
      <c r="C419" s="191" t="s">
        <v>130</v>
      </c>
      <c r="D419" s="190"/>
      <c r="E419" s="190"/>
      <c r="F419" s="192"/>
      <c r="G419" s="190"/>
      <c r="H419" s="190"/>
      <c r="I419" s="190"/>
      <c r="J419" s="190"/>
      <c r="K419" s="190"/>
      <c r="L419" s="190"/>
      <c r="M419" s="190"/>
      <c r="N419" s="190"/>
      <c r="O419" s="190"/>
      <c r="P419" s="190"/>
      <c r="Q419" s="190"/>
      <c r="R419" s="190"/>
      <c r="S419" s="190"/>
      <c r="T419" s="190"/>
      <c r="U419" s="190"/>
      <c r="V419" s="190"/>
      <c r="W419" s="190"/>
      <c r="X419" s="190"/>
      <c r="Y419" s="193"/>
      <c r="Z419" s="95"/>
      <c r="AA419" s="95"/>
      <c r="AB419" s="95"/>
      <c r="AC419" s="95"/>
      <c r="AD419" s="95"/>
    </row>
    <row r="420" hidden="1" outlineLevel="1">
      <c r="A420" s="345"/>
      <c r="B420" s="345"/>
      <c r="C420" s="493"/>
      <c r="D420" s="47"/>
      <c r="E420" s="494"/>
      <c r="F420" s="50"/>
      <c r="G420" s="51">
        <f t="shared" ref="G420:I420" si="33">SUM(G421:G432)</f>
        <v>29</v>
      </c>
      <c r="H420" s="319">
        <f t="shared" si="33"/>
        <v>9</v>
      </c>
      <c r="I420" s="319">
        <f t="shared" si="33"/>
        <v>13</v>
      </c>
      <c r="J420" s="348"/>
      <c r="K420" s="348"/>
      <c r="L420" s="348"/>
      <c r="M420" s="348"/>
      <c r="N420" s="348"/>
      <c r="O420" s="348"/>
      <c r="P420" s="349"/>
      <c r="Q420" s="348"/>
      <c r="R420" s="348"/>
      <c r="S420" s="348"/>
      <c r="T420" s="495"/>
      <c r="U420" s="496"/>
      <c r="V420" s="496"/>
      <c r="W420" s="353"/>
      <c r="X420" s="354">
        <f t="shared" ref="X420:Y420" si="34">SUM(X421:X432)</f>
        <v>142153</v>
      </c>
      <c r="Y420" s="354">
        <f t="shared" si="34"/>
        <v>369710</v>
      </c>
      <c r="Z420" s="95"/>
      <c r="AA420" s="95"/>
      <c r="AB420" s="95"/>
      <c r="AC420" s="95"/>
      <c r="AD420" s="95"/>
    </row>
    <row r="421" hidden="1" outlineLevel="1">
      <c r="A421" s="300"/>
      <c r="B421" s="300"/>
      <c r="C421" s="406" t="s">
        <v>131</v>
      </c>
      <c r="D421" s="497"/>
      <c r="E421" s="498">
        <v>1.3351219913E10</v>
      </c>
      <c r="F421" s="499" t="s">
        <v>34</v>
      </c>
      <c r="G421" s="500">
        <f t="shared" ref="G421:G432" si="35">SUM(I421:O421)</f>
        <v>5</v>
      </c>
      <c r="H421" s="409">
        <f>SUMIFS('Выгрузка из 1С - от 11.12.2025'!C:C, 'Выгрузка из 1С - от 11.12.2025'!A:A,C421,
'Выгрузка из 1С - от 11.12.2025'!B:B,F421)</f>
        <v>0</v>
      </c>
      <c r="I421" s="409">
        <v>0.0</v>
      </c>
      <c r="J421" s="410">
        <v>5.0</v>
      </c>
      <c r="K421" s="410">
        <v>0.0</v>
      </c>
      <c r="L421" s="410">
        <v>0.0</v>
      </c>
      <c r="M421" s="410">
        <v>0.0</v>
      </c>
      <c r="N421" s="410">
        <v>0.0</v>
      </c>
      <c r="O421" s="501">
        <v>0.0</v>
      </c>
      <c r="P421" s="502"/>
      <c r="Q421" s="503"/>
      <c r="R421" s="410"/>
      <c r="S421" s="504"/>
      <c r="T421" s="505">
        <v>0.0</v>
      </c>
      <c r="U421" s="415">
        <v>8490.0</v>
      </c>
      <c r="V421" s="415">
        <v>3258.0</v>
      </c>
      <c r="W421" s="416">
        <f t="shared" ref="W421:W432" si="36">U421/V421</f>
        <v>2.605893186</v>
      </c>
      <c r="X421" s="417">
        <f t="shared" ref="X421:X432" si="37">G421*V421</f>
        <v>16290</v>
      </c>
      <c r="Y421" s="315">
        <f t="shared" ref="Y421:Y432" si="38">U421*G421</f>
        <v>42450</v>
      </c>
      <c r="Z421" s="95"/>
      <c r="AA421" s="95"/>
      <c r="AB421" s="95"/>
      <c r="AC421" s="95"/>
      <c r="AD421" s="95"/>
    </row>
    <row r="422" hidden="1" outlineLevel="1">
      <c r="A422" s="300"/>
      <c r="B422" s="300"/>
      <c r="C422" s="418" t="s">
        <v>131</v>
      </c>
      <c r="E422" s="419"/>
      <c r="F422" s="506" t="s">
        <v>35</v>
      </c>
      <c r="G422" s="507">
        <f t="shared" si="35"/>
        <v>7</v>
      </c>
      <c r="H422" s="420">
        <f>SUMIFS('Выгрузка из 1С - от 11.12.2025'!C:C, 'Выгрузка из 1С - от 11.12.2025'!A:A,C422,
'Выгрузка из 1С - от 11.12.2025'!B:B,F422)</f>
        <v>4</v>
      </c>
      <c r="I422" s="420">
        <v>4.0</v>
      </c>
      <c r="J422" s="421">
        <v>3.0</v>
      </c>
      <c r="K422" s="421">
        <v>0.0</v>
      </c>
      <c r="L422" s="421">
        <v>0.0</v>
      </c>
      <c r="M422" s="421">
        <v>0.0</v>
      </c>
      <c r="N422" s="421">
        <v>0.0</v>
      </c>
      <c r="O422" s="422">
        <v>0.0</v>
      </c>
      <c r="P422" s="508"/>
      <c r="Q422" s="509"/>
      <c r="R422" s="421"/>
      <c r="S422" s="510"/>
      <c r="T422" s="511">
        <v>0.0</v>
      </c>
      <c r="U422" s="424">
        <v>8490.0</v>
      </c>
      <c r="V422" s="424">
        <v>3258.0</v>
      </c>
      <c r="W422" s="425">
        <f t="shared" si="36"/>
        <v>2.605893186</v>
      </c>
      <c r="X422" s="426">
        <f t="shared" si="37"/>
        <v>22806</v>
      </c>
      <c r="Y422" s="329">
        <f t="shared" si="38"/>
        <v>59430</v>
      </c>
      <c r="Z422" s="95"/>
      <c r="AA422" s="95"/>
      <c r="AB422" s="95"/>
      <c r="AC422" s="95"/>
      <c r="AD422" s="95"/>
    </row>
    <row r="423" hidden="1" outlineLevel="1">
      <c r="A423" s="300"/>
      <c r="B423" s="300"/>
      <c r="C423" s="418" t="s">
        <v>131</v>
      </c>
      <c r="E423" s="419"/>
      <c r="F423" s="512" t="s">
        <v>36</v>
      </c>
      <c r="G423" s="507">
        <f t="shared" si="35"/>
        <v>3</v>
      </c>
      <c r="H423" s="420">
        <f>SUMIFS('Выгрузка из 1С - от 11.12.2025'!C:C, 'Выгрузка из 1С - от 11.12.2025'!A:A,C423,
'Выгрузка из 1С - от 11.12.2025'!B:B,F423)</f>
        <v>1</v>
      </c>
      <c r="I423" s="420">
        <v>2.0</v>
      </c>
      <c r="J423" s="421">
        <v>1.0</v>
      </c>
      <c r="K423" s="421">
        <v>0.0</v>
      </c>
      <c r="L423" s="421">
        <v>0.0</v>
      </c>
      <c r="M423" s="421">
        <v>0.0</v>
      </c>
      <c r="N423" s="421">
        <v>0.0</v>
      </c>
      <c r="O423" s="422">
        <v>0.0</v>
      </c>
      <c r="P423" s="508"/>
      <c r="Q423" s="509"/>
      <c r="R423" s="421"/>
      <c r="S423" s="510"/>
      <c r="T423" s="511">
        <v>0.0</v>
      </c>
      <c r="U423" s="424">
        <v>8490.0</v>
      </c>
      <c r="V423" s="424">
        <v>3258.0</v>
      </c>
      <c r="W423" s="425">
        <f t="shared" si="36"/>
        <v>2.605893186</v>
      </c>
      <c r="X423" s="426">
        <f t="shared" si="37"/>
        <v>9774</v>
      </c>
      <c r="Y423" s="329">
        <f t="shared" si="38"/>
        <v>25470</v>
      </c>
      <c r="Z423" s="95"/>
      <c r="AA423" s="95"/>
      <c r="AB423" s="95"/>
      <c r="AC423" s="95"/>
      <c r="AD423" s="95"/>
    </row>
    <row r="424" hidden="1" outlineLevel="1">
      <c r="A424" s="300"/>
      <c r="B424" s="300"/>
      <c r="C424" s="418" t="s">
        <v>131</v>
      </c>
      <c r="E424" s="419"/>
      <c r="F424" s="506" t="s">
        <v>37</v>
      </c>
      <c r="G424" s="507">
        <f t="shared" si="35"/>
        <v>0</v>
      </c>
      <c r="H424" s="420">
        <f>SUMIFS('Выгрузка из 1С - от 11.12.2025'!C:C, 'Выгрузка из 1С - от 11.12.2025'!A:A,C424,
'Выгрузка из 1С - от 11.12.2025'!B:B,F424)</f>
        <v>0</v>
      </c>
      <c r="I424" s="420">
        <v>0.0</v>
      </c>
      <c r="J424" s="421">
        <v>0.0</v>
      </c>
      <c r="K424" s="421">
        <v>0.0</v>
      </c>
      <c r="L424" s="421">
        <v>0.0</v>
      </c>
      <c r="M424" s="421">
        <v>0.0</v>
      </c>
      <c r="N424" s="421">
        <v>0.0</v>
      </c>
      <c r="O424" s="422">
        <v>0.0</v>
      </c>
      <c r="P424" s="508"/>
      <c r="Q424" s="509"/>
      <c r="R424" s="421"/>
      <c r="S424" s="510"/>
      <c r="T424" s="511">
        <v>0.0</v>
      </c>
      <c r="U424" s="424">
        <v>8490.0</v>
      </c>
      <c r="V424" s="424">
        <v>3258.0</v>
      </c>
      <c r="W424" s="425">
        <f t="shared" si="36"/>
        <v>2.605893186</v>
      </c>
      <c r="X424" s="426">
        <f t="shared" si="37"/>
        <v>0</v>
      </c>
      <c r="Y424" s="329">
        <f t="shared" si="38"/>
        <v>0</v>
      </c>
      <c r="Z424" s="95"/>
      <c r="AA424" s="95"/>
      <c r="AB424" s="95"/>
      <c r="AC424" s="95"/>
      <c r="AD424" s="95"/>
    </row>
    <row r="425" hidden="1" outlineLevel="1">
      <c r="A425" s="300"/>
      <c r="B425" s="513"/>
      <c r="C425" s="418" t="s">
        <v>131</v>
      </c>
      <c r="E425" s="419"/>
      <c r="F425" s="506" t="s">
        <v>132</v>
      </c>
      <c r="G425" s="507">
        <f t="shared" si="35"/>
        <v>0</v>
      </c>
      <c r="H425" s="420">
        <f>SUMIFS('Выгрузка из 1С - от 11.12.2025'!C:C, 'Выгрузка из 1С - от 11.12.2025'!A:A,C425,
'Выгрузка из 1С - от 11.12.2025'!B:B,F425)</f>
        <v>0</v>
      </c>
      <c r="I425" s="420">
        <v>0.0</v>
      </c>
      <c r="J425" s="421">
        <v>0.0</v>
      </c>
      <c r="K425" s="421">
        <v>0.0</v>
      </c>
      <c r="L425" s="421">
        <v>0.0</v>
      </c>
      <c r="M425" s="421">
        <v>0.0</v>
      </c>
      <c r="N425" s="421">
        <v>0.0</v>
      </c>
      <c r="O425" s="427">
        <v>0.0</v>
      </c>
      <c r="P425" s="514"/>
      <c r="Q425" s="515"/>
      <c r="R425" s="516"/>
      <c r="S425" s="517"/>
      <c r="T425" s="511">
        <v>0.0</v>
      </c>
      <c r="U425" s="424">
        <v>8490.0</v>
      </c>
      <c r="V425" s="424">
        <v>3258.0</v>
      </c>
      <c r="W425" s="425">
        <f t="shared" si="36"/>
        <v>2.605893186</v>
      </c>
      <c r="X425" s="426">
        <f t="shared" si="37"/>
        <v>0</v>
      </c>
      <c r="Y425" s="329">
        <f t="shared" si="38"/>
        <v>0</v>
      </c>
      <c r="Z425" s="95"/>
      <c r="AA425" s="95"/>
      <c r="AB425" s="95"/>
      <c r="AC425" s="95"/>
      <c r="AD425" s="95"/>
    </row>
    <row r="426" hidden="1" outlineLevel="1">
      <c r="A426" s="300"/>
      <c r="B426" s="300"/>
      <c r="C426" s="428" t="s">
        <v>131</v>
      </c>
      <c r="D426" s="429"/>
      <c r="E426" s="430"/>
      <c r="F426" s="518" t="s">
        <v>133</v>
      </c>
      <c r="G426" s="519">
        <f t="shared" si="35"/>
        <v>1</v>
      </c>
      <c r="H426" s="431">
        <f>SUMIFS('Выгрузка из 1С - от 11.12.2025'!C:C, 'Выгрузка из 1С - от 11.12.2025'!A:A,C426,
'Выгрузка из 1С - от 11.12.2025'!B:B,F426)</f>
        <v>0</v>
      </c>
      <c r="I426" s="431">
        <v>1.0</v>
      </c>
      <c r="J426" s="432">
        <v>0.0</v>
      </c>
      <c r="K426" s="432">
        <v>0.0</v>
      </c>
      <c r="L426" s="432">
        <v>0.0</v>
      </c>
      <c r="M426" s="432">
        <v>0.0</v>
      </c>
      <c r="N426" s="432">
        <v>0.0</v>
      </c>
      <c r="O426" s="520">
        <v>0.0</v>
      </c>
      <c r="P426" s="521"/>
      <c r="Q426" s="522"/>
      <c r="R426" s="523"/>
      <c r="S426" s="524"/>
      <c r="T426" s="511">
        <v>0.0</v>
      </c>
      <c r="U426" s="434">
        <v>8490.0</v>
      </c>
      <c r="V426" s="434">
        <v>3258.0</v>
      </c>
      <c r="W426" s="435">
        <f t="shared" si="36"/>
        <v>2.605893186</v>
      </c>
      <c r="X426" s="436">
        <f t="shared" si="37"/>
        <v>3258</v>
      </c>
      <c r="Y426" s="343">
        <f t="shared" si="38"/>
        <v>8490</v>
      </c>
      <c r="Z426" s="95"/>
      <c r="AA426" s="95"/>
      <c r="AB426" s="95"/>
      <c r="AC426" s="95"/>
      <c r="AD426" s="95"/>
    </row>
    <row r="427" hidden="1" outlineLevel="1">
      <c r="A427" s="300"/>
      <c r="B427" s="300"/>
      <c r="C427" s="525" t="s">
        <v>134</v>
      </c>
      <c r="D427" s="497"/>
      <c r="E427" s="498">
        <v>1.3351219913E10</v>
      </c>
      <c r="F427" s="499" t="s">
        <v>34</v>
      </c>
      <c r="G427" s="500">
        <f t="shared" si="35"/>
        <v>1</v>
      </c>
      <c r="H427" s="409">
        <f>SUMIFS('Выгрузка из 1С - от 11.12.2025'!C:C, 'Выгрузка из 1С - от 11.12.2025'!A:A,C427,
'Выгрузка из 1С - от 11.12.2025'!B:B,F427)</f>
        <v>0</v>
      </c>
      <c r="I427" s="409">
        <v>0.0</v>
      </c>
      <c r="J427" s="410">
        <v>1.0</v>
      </c>
      <c r="K427" s="410">
        <v>0.0</v>
      </c>
      <c r="L427" s="410">
        <v>0.0</v>
      </c>
      <c r="M427" s="410">
        <v>0.0</v>
      </c>
      <c r="N427" s="410">
        <v>0.0</v>
      </c>
      <c r="O427" s="411">
        <v>0.0</v>
      </c>
      <c r="P427" s="526"/>
      <c r="Q427" s="527"/>
      <c r="R427" s="528"/>
      <c r="S427" s="529"/>
      <c r="T427" s="511">
        <v>0.0</v>
      </c>
      <c r="U427" s="415">
        <v>17990.0</v>
      </c>
      <c r="V427" s="415">
        <v>6925.0</v>
      </c>
      <c r="W427" s="416">
        <f t="shared" si="36"/>
        <v>2.597833935</v>
      </c>
      <c r="X427" s="417">
        <f t="shared" si="37"/>
        <v>6925</v>
      </c>
      <c r="Y427" s="315">
        <f t="shared" si="38"/>
        <v>17990</v>
      </c>
      <c r="Z427" s="95"/>
      <c r="AA427" s="95"/>
      <c r="AB427" s="95"/>
      <c r="AC427" s="95"/>
      <c r="AD427" s="95"/>
    </row>
    <row r="428" hidden="1" outlineLevel="1">
      <c r="A428" s="300"/>
      <c r="B428" s="300"/>
      <c r="C428" s="530" t="s">
        <v>134</v>
      </c>
      <c r="E428" s="419"/>
      <c r="F428" s="506" t="s">
        <v>35</v>
      </c>
      <c r="G428" s="507">
        <f t="shared" si="35"/>
        <v>0</v>
      </c>
      <c r="H428" s="420">
        <f>SUMIFS('Выгрузка из 1С - от 11.12.2025'!C:C, 'Выгрузка из 1С - от 11.12.2025'!A:A,C428,
'Выгрузка из 1С - от 11.12.2025'!B:B,F428)</f>
        <v>0</v>
      </c>
      <c r="I428" s="420">
        <v>0.0</v>
      </c>
      <c r="J428" s="421">
        <v>0.0</v>
      </c>
      <c r="K428" s="421">
        <v>0.0</v>
      </c>
      <c r="L428" s="421">
        <v>0.0</v>
      </c>
      <c r="M428" s="421">
        <v>0.0</v>
      </c>
      <c r="N428" s="421">
        <v>0.0</v>
      </c>
      <c r="O428" s="427">
        <v>0.0</v>
      </c>
      <c r="P428" s="514"/>
      <c r="Q428" s="515"/>
      <c r="R428" s="516"/>
      <c r="S428" s="517"/>
      <c r="T428" s="511">
        <v>0.0</v>
      </c>
      <c r="U428" s="424">
        <v>17990.0</v>
      </c>
      <c r="V428" s="424">
        <v>6925.0</v>
      </c>
      <c r="W428" s="425">
        <f t="shared" si="36"/>
        <v>2.597833935</v>
      </c>
      <c r="X428" s="426">
        <f t="shared" si="37"/>
        <v>0</v>
      </c>
      <c r="Y428" s="329">
        <f t="shared" si="38"/>
        <v>0</v>
      </c>
      <c r="Z428" s="95"/>
      <c r="AA428" s="95"/>
      <c r="AB428" s="95"/>
      <c r="AC428" s="95"/>
      <c r="AD428" s="95"/>
    </row>
    <row r="429" hidden="1" outlineLevel="1">
      <c r="A429" s="300"/>
      <c r="B429" s="300"/>
      <c r="C429" s="530" t="s">
        <v>134</v>
      </c>
      <c r="E429" s="419"/>
      <c r="F429" s="512" t="s">
        <v>36</v>
      </c>
      <c r="G429" s="507">
        <f t="shared" si="35"/>
        <v>3</v>
      </c>
      <c r="H429" s="420">
        <f>SUMIFS('Выгрузка из 1С - от 11.12.2025'!C:C, 'Выгрузка из 1С - от 11.12.2025'!A:A,C429,
'Выгрузка из 1С - от 11.12.2025'!B:B,F429)</f>
        <v>1</v>
      </c>
      <c r="I429" s="420">
        <v>1.0</v>
      </c>
      <c r="J429" s="421">
        <v>2.0</v>
      </c>
      <c r="K429" s="421">
        <v>0.0</v>
      </c>
      <c r="L429" s="421">
        <v>0.0</v>
      </c>
      <c r="M429" s="421">
        <v>0.0</v>
      </c>
      <c r="N429" s="421">
        <v>0.0</v>
      </c>
      <c r="O429" s="427">
        <v>0.0</v>
      </c>
      <c r="P429" s="514"/>
      <c r="Q429" s="515"/>
      <c r="R429" s="516"/>
      <c r="S429" s="517"/>
      <c r="T429" s="511">
        <v>0.0</v>
      </c>
      <c r="U429" s="424">
        <v>17990.0</v>
      </c>
      <c r="V429" s="424">
        <v>6925.0</v>
      </c>
      <c r="W429" s="425">
        <f t="shared" si="36"/>
        <v>2.597833935</v>
      </c>
      <c r="X429" s="426">
        <f t="shared" si="37"/>
        <v>20775</v>
      </c>
      <c r="Y429" s="329">
        <f t="shared" si="38"/>
        <v>53970</v>
      </c>
      <c r="Z429" s="95"/>
      <c r="AA429" s="95"/>
      <c r="AB429" s="95"/>
      <c r="AC429" s="95"/>
      <c r="AD429" s="95"/>
    </row>
    <row r="430" hidden="1" outlineLevel="1">
      <c r="A430" s="300"/>
      <c r="B430" s="300"/>
      <c r="C430" s="530" t="s">
        <v>134</v>
      </c>
      <c r="E430" s="419"/>
      <c r="F430" s="506" t="s">
        <v>37</v>
      </c>
      <c r="G430" s="507">
        <f t="shared" si="35"/>
        <v>4</v>
      </c>
      <c r="H430" s="420">
        <f>SUMIFS('Выгрузка из 1С - от 11.12.2025'!C:C, 'Выгрузка из 1С - от 11.12.2025'!A:A,C430,
'Выгрузка из 1С - от 11.12.2025'!B:B,F430)</f>
        <v>3</v>
      </c>
      <c r="I430" s="420">
        <v>2.0</v>
      </c>
      <c r="J430" s="421">
        <v>2.0</v>
      </c>
      <c r="K430" s="421">
        <v>0.0</v>
      </c>
      <c r="L430" s="421">
        <v>0.0</v>
      </c>
      <c r="M430" s="421">
        <v>0.0</v>
      </c>
      <c r="N430" s="421">
        <v>0.0</v>
      </c>
      <c r="O430" s="427">
        <v>0.0</v>
      </c>
      <c r="P430" s="514"/>
      <c r="Q430" s="515"/>
      <c r="R430" s="516"/>
      <c r="S430" s="517"/>
      <c r="T430" s="511">
        <v>0.0</v>
      </c>
      <c r="U430" s="424">
        <v>17990.0</v>
      </c>
      <c r="V430" s="424">
        <v>6925.0</v>
      </c>
      <c r="W430" s="425">
        <f t="shared" si="36"/>
        <v>2.597833935</v>
      </c>
      <c r="X430" s="426">
        <f t="shared" si="37"/>
        <v>27700</v>
      </c>
      <c r="Y430" s="329">
        <f t="shared" si="38"/>
        <v>71960</v>
      </c>
      <c r="Z430" s="95"/>
      <c r="AA430" s="95"/>
      <c r="AB430" s="95"/>
      <c r="AC430" s="95"/>
      <c r="AD430" s="95"/>
    </row>
    <row r="431" hidden="1" outlineLevel="1">
      <c r="A431" s="300"/>
      <c r="B431" s="300"/>
      <c r="C431" s="530" t="s">
        <v>134</v>
      </c>
      <c r="E431" s="419"/>
      <c r="F431" s="506" t="s">
        <v>132</v>
      </c>
      <c r="G431" s="507">
        <f t="shared" si="35"/>
        <v>4</v>
      </c>
      <c r="H431" s="420">
        <f>SUMIFS('Выгрузка из 1С - от 11.12.2025'!C:C, 'Выгрузка из 1С - от 11.12.2025'!A:A,C431,
'Выгрузка из 1С - от 11.12.2025'!B:B,F431)</f>
        <v>0</v>
      </c>
      <c r="I431" s="420">
        <v>2.0</v>
      </c>
      <c r="J431" s="421">
        <v>2.0</v>
      </c>
      <c r="K431" s="421">
        <v>0.0</v>
      </c>
      <c r="L431" s="421">
        <v>0.0</v>
      </c>
      <c r="M431" s="421">
        <v>0.0</v>
      </c>
      <c r="N431" s="421">
        <v>0.0</v>
      </c>
      <c r="O431" s="427">
        <v>0.0</v>
      </c>
      <c r="P431" s="514"/>
      <c r="Q431" s="515"/>
      <c r="R431" s="516"/>
      <c r="S431" s="517"/>
      <c r="T431" s="511">
        <v>0.0</v>
      </c>
      <c r="U431" s="424">
        <v>17990.0</v>
      </c>
      <c r="V431" s="424">
        <v>6925.0</v>
      </c>
      <c r="W431" s="425">
        <f t="shared" si="36"/>
        <v>2.597833935</v>
      </c>
      <c r="X431" s="426">
        <f t="shared" si="37"/>
        <v>27700</v>
      </c>
      <c r="Y431" s="329">
        <f t="shared" si="38"/>
        <v>71960</v>
      </c>
      <c r="Z431" s="95"/>
      <c r="AA431" s="95"/>
      <c r="AB431" s="95"/>
      <c r="AC431" s="95"/>
      <c r="AD431" s="95"/>
    </row>
    <row r="432" hidden="1" outlineLevel="1">
      <c r="A432" s="300"/>
      <c r="B432" s="300"/>
      <c r="C432" s="531" t="s">
        <v>134</v>
      </c>
      <c r="D432" s="429"/>
      <c r="E432" s="430"/>
      <c r="F432" s="518" t="s">
        <v>133</v>
      </c>
      <c r="G432" s="519">
        <f t="shared" si="35"/>
        <v>1</v>
      </c>
      <c r="H432" s="431">
        <f>SUMIFS('Выгрузка из 1С - от 11.12.2025'!C:C, 'Выгрузка из 1С - от 11.12.2025'!A:A,C432,
'Выгрузка из 1С - от 11.12.2025'!B:B,F432)</f>
        <v>0</v>
      </c>
      <c r="I432" s="431">
        <v>1.0</v>
      </c>
      <c r="J432" s="432">
        <v>0.0</v>
      </c>
      <c r="K432" s="432">
        <v>0.0</v>
      </c>
      <c r="L432" s="432">
        <v>0.0</v>
      </c>
      <c r="M432" s="432">
        <v>0.0</v>
      </c>
      <c r="N432" s="432">
        <v>0.0</v>
      </c>
      <c r="O432" s="433">
        <v>0.0</v>
      </c>
      <c r="P432" s="532"/>
      <c r="Q432" s="533"/>
      <c r="R432" s="534"/>
      <c r="S432" s="535"/>
      <c r="T432" s="511">
        <v>0.0</v>
      </c>
      <c r="U432" s="434">
        <v>17990.0</v>
      </c>
      <c r="V432" s="434">
        <v>6925.0</v>
      </c>
      <c r="W432" s="435">
        <f t="shared" si="36"/>
        <v>2.597833935</v>
      </c>
      <c r="X432" s="436">
        <f t="shared" si="37"/>
        <v>6925</v>
      </c>
      <c r="Y432" s="343">
        <f t="shared" si="38"/>
        <v>17990</v>
      </c>
      <c r="Z432" s="95"/>
      <c r="AA432" s="95"/>
      <c r="AB432" s="95"/>
      <c r="AC432" s="95"/>
      <c r="AD432" s="95"/>
    </row>
    <row r="433">
      <c r="A433" s="44"/>
      <c r="B433" s="44"/>
      <c r="C433" s="45" t="s">
        <v>135</v>
      </c>
      <c r="D433" s="44"/>
      <c r="E433" s="44"/>
      <c r="F433" s="46"/>
      <c r="G433" s="44"/>
      <c r="H433" s="44"/>
      <c r="I433" s="44"/>
      <c r="J433" s="44"/>
      <c r="K433" s="44"/>
      <c r="L433" s="44"/>
      <c r="M433" s="44"/>
      <c r="N433" s="44"/>
      <c r="O433" s="44"/>
      <c r="P433" s="44"/>
      <c r="Q433" s="44"/>
      <c r="R433" s="44"/>
      <c r="S433" s="44"/>
      <c r="T433" s="44"/>
      <c r="U433" s="44"/>
      <c r="V433" s="44"/>
      <c r="W433" s="44"/>
      <c r="X433" s="44"/>
      <c r="Y433" s="44"/>
      <c r="Z433" s="95"/>
      <c r="AA433" s="95"/>
      <c r="AB433" s="95"/>
      <c r="AC433" s="95"/>
      <c r="AD433" s="95"/>
    </row>
    <row r="434" outlineLevel="1">
      <c r="A434" s="345"/>
      <c r="B434" s="345"/>
      <c r="C434" s="493"/>
      <c r="D434" s="47"/>
      <c r="E434" s="536"/>
      <c r="F434" s="50"/>
      <c r="G434" s="537">
        <f t="shared" ref="G434:I434" si="39">SUM(G435:G661)</f>
        <v>1390</v>
      </c>
      <c r="H434" s="319">
        <f t="shared" si="39"/>
        <v>1202</v>
      </c>
      <c r="I434" s="319">
        <f t="shared" si="39"/>
        <v>1063</v>
      </c>
      <c r="J434" s="348"/>
      <c r="K434" s="348"/>
      <c r="L434" s="348"/>
      <c r="M434" s="348"/>
      <c r="N434" s="348"/>
      <c r="O434" s="348"/>
      <c r="P434" s="349"/>
      <c r="Q434" s="348"/>
      <c r="R434" s="348"/>
      <c r="S434" s="348"/>
      <c r="T434" s="538"/>
      <c r="U434" s="539"/>
      <c r="V434" s="496"/>
      <c r="W434" s="353"/>
      <c r="X434" s="354">
        <f t="shared" ref="X434:Y434" si="40">SUM(X435:X661)</f>
        <v>1471059</v>
      </c>
      <c r="Y434" s="354">
        <f t="shared" si="40"/>
        <v>5499334</v>
      </c>
      <c r="Z434" s="95"/>
      <c r="AA434" s="95"/>
      <c r="AB434" s="95"/>
      <c r="AC434" s="95"/>
      <c r="AD434" s="95"/>
    </row>
    <row r="435" outlineLevel="1">
      <c r="A435" s="59">
        <f>SUM(B435:B440)</f>
        <v>230</v>
      </c>
      <c r="B435" s="60">
        <v>30.0</v>
      </c>
      <c r="C435" s="370" t="s">
        <v>136</v>
      </c>
      <c r="D435" s="62"/>
      <c r="E435" s="371">
        <v>1.214131993E9</v>
      </c>
      <c r="F435" s="64" t="s">
        <v>34</v>
      </c>
      <c r="G435" s="304">
        <f t="shared" ref="G435:G661" si="41">SUM(I435:O435)</f>
        <v>9</v>
      </c>
      <c r="H435" s="383">
        <f>SUMIFS('Выгрузка из 1С - от 11.12.2025'!C:C, 'Выгрузка из 1С - от 11.12.2025'!A:A,C435,
'Выгрузка из 1С - от 11.12.2025'!B:B,F435)</f>
        <v>6</v>
      </c>
      <c r="I435" s="384">
        <v>6.0</v>
      </c>
      <c r="J435" s="374">
        <v>3.0</v>
      </c>
      <c r="K435" s="374">
        <v>0.0</v>
      </c>
      <c r="L435" s="374">
        <v>0.0</v>
      </c>
      <c r="M435" s="374">
        <v>0.0</v>
      </c>
      <c r="N435" s="374">
        <v>0.0</v>
      </c>
      <c r="O435" s="372">
        <v>0.0</v>
      </c>
      <c r="P435" s="373"/>
      <c r="Q435" s="374"/>
      <c r="R435" s="374"/>
      <c r="S435" s="375"/>
      <c r="T435" s="376">
        <v>0.0</v>
      </c>
      <c r="U435" s="377">
        <v>6990.0</v>
      </c>
      <c r="V435" s="377">
        <v>2187.0</v>
      </c>
      <c r="W435" s="359">
        <f t="shared" ref="W435:W584" si="42">U435/V435</f>
        <v>3.196159122</v>
      </c>
      <c r="X435" s="314">
        <f t="shared" ref="X435:X584" si="43">G435*V435</f>
        <v>19683</v>
      </c>
      <c r="Y435" s="315">
        <f t="shared" ref="Y435:Y584" si="44">U435*G435</f>
        <v>62910</v>
      </c>
      <c r="Z435" s="95"/>
      <c r="AA435" s="95"/>
      <c r="AB435" s="95"/>
      <c r="AC435" s="95"/>
      <c r="AD435" s="95"/>
    </row>
    <row r="436" outlineLevel="1">
      <c r="A436" s="60" t="s">
        <v>42</v>
      </c>
      <c r="B436" s="60">
        <v>50.0</v>
      </c>
      <c r="C436" s="378" t="s">
        <v>136</v>
      </c>
      <c r="D436" s="80"/>
      <c r="E436" s="379">
        <v>1.214131993E9</v>
      </c>
      <c r="F436" s="82" t="s">
        <v>35</v>
      </c>
      <c r="G436" s="318">
        <f t="shared" si="41"/>
        <v>8</v>
      </c>
      <c r="H436" s="385">
        <f>SUMIFS('Выгрузка из 1С - от 11.12.2025'!C:C, 'Выгрузка из 1С - от 11.12.2025'!A:A,C436,
'Выгрузка из 1С - от 11.12.2025'!B:B,F436)</f>
        <v>4</v>
      </c>
      <c r="I436" s="386">
        <v>5.0</v>
      </c>
      <c r="J436" s="387">
        <v>3.0</v>
      </c>
      <c r="K436" s="387">
        <v>0.0</v>
      </c>
      <c r="L436" s="387">
        <v>0.0</v>
      </c>
      <c r="M436" s="387">
        <v>0.0</v>
      </c>
      <c r="N436" s="387">
        <v>0.0</v>
      </c>
      <c r="O436" s="388">
        <v>0.0</v>
      </c>
      <c r="P436" s="389"/>
      <c r="Q436" s="387"/>
      <c r="R436" s="387"/>
      <c r="S436" s="390"/>
      <c r="T436" s="380">
        <v>0.0</v>
      </c>
      <c r="U436" s="381">
        <v>6990.0</v>
      </c>
      <c r="V436" s="381">
        <v>2187.0</v>
      </c>
      <c r="W436" s="363">
        <f t="shared" si="42"/>
        <v>3.196159122</v>
      </c>
      <c r="X436" s="328">
        <f t="shared" si="43"/>
        <v>17496</v>
      </c>
      <c r="Y436" s="329">
        <f t="shared" si="44"/>
        <v>55920</v>
      </c>
      <c r="Z436" s="95"/>
      <c r="AA436" s="95"/>
      <c r="AB436" s="95"/>
      <c r="AC436" s="95"/>
      <c r="AD436" s="95"/>
    </row>
    <row r="437" outlineLevel="1">
      <c r="A437" s="78"/>
      <c r="B437" s="60">
        <v>50.0</v>
      </c>
      <c r="C437" s="378" t="s">
        <v>136</v>
      </c>
      <c r="D437" s="80"/>
      <c r="E437" s="379">
        <v>1.214131993E9</v>
      </c>
      <c r="F437" s="96" t="s">
        <v>36</v>
      </c>
      <c r="G437" s="318">
        <f t="shared" si="41"/>
        <v>0</v>
      </c>
      <c r="H437" s="385">
        <f>SUMIFS('Выгрузка из 1С - от 11.12.2025'!C:C, 'Выгрузка из 1С - от 11.12.2025'!A:A,C437,
'Выгрузка из 1С - от 11.12.2025'!B:B,F437)</f>
        <v>1</v>
      </c>
      <c r="I437" s="386">
        <v>0.0</v>
      </c>
      <c r="J437" s="387">
        <v>0.0</v>
      </c>
      <c r="K437" s="387">
        <v>0.0</v>
      </c>
      <c r="L437" s="387">
        <v>0.0</v>
      </c>
      <c r="M437" s="387">
        <v>0.0</v>
      </c>
      <c r="N437" s="387">
        <v>0.0</v>
      </c>
      <c r="O437" s="388">
        <v>0.0</v>
      </c>
      <c r="P437" s="389"/>
      <c r="Q437" s="387"/>
      <c r="R437" s="387"/>
      <c r="S437" s="390"/>
      <c r="T437" s="376">
        <v>0.0</v>
      </c>
      <c r="U437" s="381">
        <v>6990.0</v>
      </c>
      <c r="V437" s="381">
        <v>2187.0</v>
      </c>
      <c r="W437" s="363">
        <f t="shared" si="42"/>
        <v>3.196159122</v>
      </c>
      <c r="X437" s="328">
        <f t="shared" si="43"/>
        <v>0</v>
      </c>
      <c r="Y437" s="329">
        <f t="shared" si="44"/>
        <v>0</v>
      </c>
      <c r="Z437" s="95"/>
      <c r="AA437" s="95"/>
      <c r="AB437" s="95"/>
      <c r="AC437" s="95"/>
      <c r="AD437" s="95"/>
    </row>
    <row r="438" outlineLevel="1">
      <c r="A438" s="78"/>
      <c r="B438" s="60">
        <v>50.0</v>
      </c>
      <c r="C438" s="378" t="s">
        <v>136</v>
      </c>
      <c r="D438" s="80"/>
      <c r="E438" s="379">
        <v>1.214131993E9</v>
      </c>
      <c r="F438" s="82" t="s">
        <v>37</v>
      </c>
      <c r="G438" s="318">
        <f t="shared" si="41"/>
        <v>0</v>
      </c>
      <c r="H438" s="385">
        <f>SUMIFS('Выгрузка из 1С - от 11.12.2025'!C:C, 'Выгрузка из 1С - от 11.12.2025'!A:A,C438,
'Выгрузка из 1С - от 11.12.2025'!B:B,F438)</f>
        <v>0</v>
      </c>
      <c r="I438" s="386">
        <v>0.0</v>
      </c>
      <c r="J438" s="387">
        <v>0.0</v>
      </c>
      <c r="K438" s="387">
        <v>0.0</v>
      </c>
      <c r="L438" s="387">
        <v>0.0</v>
      </c>
      <c r="M438" s="387">
        <v>0.0</v>
      </c>
      <c r="N438" s="387">
        <v>0.0</v>
      </c>
      <c r="O438" s="388">
        <v>0.0</v>
      </c>
      <c r="P438" s="389"/>
      <c r="Q438" s="387"/>
      <c r="R438" s="387"/>
      <c r="S438" s="390"/>
      <c r="T438" s="380">
        <v>0.0</v>
      </c>
      <c r="U438" s="381">
        <v>6990.0</v>
      </c>
      <c r="V438" s="381">
        <v>2187.0</v>
      </c>
      <c r="W438" s="363">
        <f t="shared" si="42"/>
        <v>3.196159122</v>
      </c>
      <c r="X438" s="328">
        <f t="shared" si="43"/>
        <v>0</v>
      </c>
      <c r="Y438" s="329">
        <f t="shared" si="44"/>
        <v>0</v>
      </c>
      <c r="Z438" s="95"/>
      <c r="AA438" s="95"/>
      <c r="AB438" s="95"/>
      <c r="AC438" s="95"/>
      <c r="AD438" s="95"/>
    </row>
    <row r="439" outlineLevel="1">
      <c r="A439" s="78"/>
      <c r="B439" s="60">
        <v>30.0</v>
      </c>
      <c r="C439" s="378" t="s">
        <v>136</v>
      </c>
      <c r="D439" s="80"/>
      <c r="E439" s="379">
        <v>1.214131993E9</v>
      </c>
      <c r="F439" s="97" t="s">
        <v>38</v>
      </c>
      <c r="G439" s="318">
        <f t="shared" si="41"/>
        <v>5</v>
      </c>
      <c r="H439" s="385">
        <f>SUMIFS('Выгрузка из 1С - от 11.12.2025'!C:C, 'Выгрузка из 1С - от 11.12.2025'!A:A,C439,
'Выгрузка из 1С - от 11.12.2025'!B:B,F439)</f>
        <v>1</v>
      </c>
      <c r="I439" s="386">
        <v>2.0</v>
      </c>
      <c r="J439" s="387">
        <v>3.0</v>
      </c>
      <c r="K439" s="387">
        <v>0.0</v>
      </c>
      <c r="L439" s="387">
        <v>0.0</v>
      </c>
      <c r="M439" s="387">
        <v>0.0</v>
      </c>
      <c r="N439" s="387">
        <v>0.0</v>
      </c>
      <c r="O439" s="388">
        <v>0.0</v>
      </c>
      <c r="P439" s="389"/>
      <c r="Q439" s="387"/>
      <c r="R439" s="387"/>
      <c r="S439" s="390"/>
      <c r="T439" s="376">
        <v>0.0</v>
      </c>
      <c r="U439" s="381">
        <v>6990.0</v>
      </c>
      <c r="V439" s="381">
        <v>2187.0</v>
      </c>
      <c r="W439" s="363">
        <f t="shared" si="42"/>
        <v>3.196159122</v>
      </c>
      <c r="X439" s="328">
        <f t="shared" si="43"/>
        <v>10935</v>
      </c>
      <c r="Y439" s="329">
        <f t="shared" si="44"/>
        <v>34950</v>
      </c>
      <c r="Z439" s="216"/>
      <c r="AA439" s="216"/>
      <c r="AB439" s="216"/>
      <c r="AC439" s="216"/>
      <c r="AD439" s="216"/>
    </row>
    <row r="440" outlineLevel="1">
      <c r="A440" s="78"/>
      <c r="B440" s="60">
        <v>20.0</v>
      </c>
      <c r="C440" s="378" t="s">
        <v>136</v>
      </c>
      <c r="D440" s="80"/>
      <c r="E440" s="379">
        <v>1.214131993E9</v>
      </c>
      <c r="F440" s="97" t="s">
        <v>39</v>
      </c>
      <c r="G440" s="318">
        <f t="shared" si="41"/>
        <v>3</v>
      </c>
      <c r="H440" s="385">
        <f>SUMIFS('Выгрузка из 1С - от 11.12.2025'!C:C, 'Выгрузка из 1С - от 11.12.2025'!A:A,C440,
'Выгрузка из 1С - от 11.12.2025'!B:B,F440)</f>
        <v>1</v>
      </c>
      <c r="I440" s="386">
        <v>2.0</v>
      </c>
      <c r="J440" s="387">
        <v>1.0</v>
      </c>
      <c r="K440" s="387">
        <v>0.0</v>
      </c>
      <c r="L440" s="387">
        <v>0.0</v>
      </c>
      <c r="M440" s="387">
        <v>0.0</v>
      </c>
      <c r="N440" s="387">
        <v>0.0</v>
      </c>
      <c r="O440" s="388">
        <v>0.0</v>
      </c>
      <c r="P440" s="389"/>
      <c r="Q440" s="387"/>
      <c r="R440" s="387"/>
      <c r="S440" s="390"/>
      <c r="T440" s="380">
        <v>0.0</v>
      </c>
      <c r="U440" s="381">
        <v>6990.0</v>
      </c>
      <c r="V440" s="381">
        <v>2187.0</v>
      </c>
      <c r="W440" s="363">
        <f t="shared" si="42"/>
        <v>3.196159122</v>
      </c>
      <c r="X440" s="328">
        <f t="shared" si="43"/>
        <v>6561</v>
      </c>
      <c r="Y440" s="329">
        <f t="shared" si="44"/>
        <v>20970</v>
      </c>
      <c r="Z440" s="95"/>
      <c r="AA440" s="95"/>
      <c r="AB440" s="95"/>
      <c r="AC440" s="95"/>
      <c r="AD440" s="95"/>
    </row>
    <row r="441" outlineLevel="1">
      <c r="A441" s="300"/>
      <c r="B441" s="300"/>
      <c r="C441" s="330" t="s">
        <v>136</v>
      </c>
      <c r="D441" s="98"/>
      <c r="E441" s="367">
        <v>1.214131993E9</v>
      </c>
      <c r="F441" s="97" t="s">
        <v>70</v>
      </c>
      <c r="G441" s="332">
        <f t="shared" si="41"/>
        <v>0</v>
      </c>
      <c r="H441" s="333">
        <f>SUMIFS('Выгрузка из 1С - от 11.12.2025'!C:C, 'Выгрузка из 1С - от 11.12.2025'!A:A,C441,
'Выгрузка из 1С - от 11.12.2025'!B:B,F441)</f>
        <v>0</v>
      </c>
      <c r="I441" s="334">
        <v>0.0</v>
      </c>
      <c r="J441" s="335">
        <v>0.0</v>
      </c>
      <c r="K441" s="335">
        <v>0.0</v>
      </c>
      <c r="L441" s="335">
        <v>0.0</v>
      </c>
      <c r="M441" s="335">
        <v>0.0</v>
      </c>
      <c r="N441" s="335">
        <v>0.0</v>
      </c>
      <c r="O441" s="336">
        <v>0.0</v>
      </c>
      <c r="P441" s="323"/>
      <c r="Q441" s="321"/>
      <c r="R441" s="321"/>
      <c r="S441" s="324"/>
      <c r="T441" s="376">
        <v>0.0</v>
      </c>
      <c r="U441" s="340">
        <v>6990.0</v>
      </c>
      <c r="V441" s="340">
        <v>2187.0</v>
      </c>
      <c r="W441" s="341">
        <f t="shared" si="42"/>
        <v>3.196159122</v>
      </c>
      <c r="X441" s="342">
        <f t="shared" si="43"/>
        <v>0</v>
      </c>
      <c r="Y441" s="343">
        <f t="shared" si="44"/>
        <v>0</v>
      </c>
      <c r="Z441" s="95"/>
      <c r="AA441" s="95"/>
      <c r="AB441" s="95"/>
      <c r="AC441" s="95"/>
      <c r="AD441" s="95"/>
    </row>
    <row r="442" outlineLevel="1">
      <c r="A442" s="299" t="s">
        <v>109</v>
      </c>
      <c r="B442" s="300"/>
      <c r="C442" s="370" t="s">
        <v>137</v>
      </c>
      <c r="D442" s="62"/>
      <c r="E442" s="371">
        <v>1.214131803E9</v>
      </c>
      <c r="F442" s="64" t="s">
        <v>34</v>
      </c>
      <c r="G442" s="304">
        <f t="shared" si="41"/>
        <v>4</v>
      </c>
      <c r="H442" s="383">
        <f>SUMIFS('Выгрузка из 1С - от 11.12.2025'!C:C, 'Выгрузка из 1С - от 11.12.2025'!A:A,C442,
'Выгрузка из 1С - от 11.12.2025'!B:B,F442)</f>
        <v>1</v>
      </c>
      <c r="I442" s="384">
        <v>1.0</v>
      </c>
      <c r="J442" s="374">
        <v>3.0</v>
      </c>
      <c r="K442" s="374">
        <v>0.0</v>
      </c>
      <c r="L442" s="374">
        <v>0.0</v>
      </c>
      <c r="M442" s="374">
        <v>0.0</v>
      </c>
      <c r="N442" s="374">
        <v>0.0</v>
      </c>
      <c r="O442" s="372">
        <v>0.0</v>
      </c>
      <c r="P442" s="389"/>
      <c r="Q442" s="387"/>
      <c r="R442" s="387"/>
      <c r="S442" s="390"/>
      <c r="T442" s="380">
        <v>0.0</v>
      </c>
      <c r="U442" s="377">
        <v>6990.0</v>
      </c>
      <c r="V442" s="377">
        <v>2179.0</v>
      </c>
      <c r="W442" s="359">
        <f t="shared" si="42"/>
        <v>3.207893529</v>
      </c>
      <c r="X442" s="314">
        <f t="shared" si="43"/>
        <v>8716</v>
      </c>
      <c r="Y442" s="315">
        <f t="shared" si="44"/>
        <v>27960</v>
      </c>
      <c r="Z442" s="95"/>
      <c r="AA442" s="95"/>
      <c r="AB442" s="95"/>
      <c r="AC442" s="95"/>
      <c r="AD442" s="95"/>
    </row>
    <row r="443" outlineLevel="1">
      <c r="A443" s="300"/>
      <c r="B443" s="300"/>
      <c r="C443" s="378" t="s">
        <v>137</v>
      </c>
      <c r="D443" s="80"/>
      <c r="E443" s="379">
        <v>1.214131803E9</v>
      </c>
      <c r="F443" s="82" t="s">
        <v>35</v>
      </c>
      <c r="G443" s="318">
        <f t="shared" si="41"/>
        <v>12</v>
      </c>
      <c r="H443" s="385">
        <f>SUMIFS('Выгрузка из 1С - от 11.12.2025'!C:C, 'Выгрузка из 1С - от 11.12.2025'!A:A,C443,
'Выгрузка из 1С - от 11.12.2025'!B:B,F443)</f>
        <v>9</v>
      </c>
      <c r="I443" s="386">
        <v>9.0</v>
      </c>
      <c r="J443" s="387">
        <v>3.0</v>
      </c>
      <c r="K443" s="387">
        <v>0.0</v>
      </c>
      <c r="L443" s="387">
        <v>0.0</v>
      </c>
      <c r="M443" s="387">
        <v>0.0</v>
      </c>
      <c r="N443" s="387">
        <v>0.0</v>
      </c>
      <c r="O443" s="388">
        <v>0.0</v>
      </c>
      <c r="P443" s="389"/>
      <c r="Q443" s="387"/>
      <c r="R443" s="387"/>
      <c r="S443" s="390"/>
      <c r="T443" s="376">
        <v>0.0</v>
      </c>
      <c r="U443" s="381">
        <v>6990.0</v>
      </c>
      <c r="V443" s="381">
        <v>2179.0</v>
      </c>
      <c r="W443" s="363">
        <f t="shared" si="42"/>
        <v>3.207893529</v>
      </c>
      <c r="X443" s="328">
        <f t="shared" si="43"/>
        <v>26148</v>
      </c>
      <c r="Y443" s="329">
        <f t="shared" si="44"/>
        <v>83880</v>
      </c>
      <c r="Z443" s="95"/>
      <c r="AA443" s="95"/>
      <c r="AB443" s="95"/>
      <c r="AC443" s="95"/>
      <c r="AD443" s="95"/>
    </row>
    <row r="444" outlineLevel="1">
      <c r="A444" s="300"/>
      <c r="B444" s="300"/>
      <c r="C444" s="378" t="s">
        <v>137</v>
      </c>
      <c r="D444" s="80"/>
      <c r="E444" s="379">
        <v>1.214131803E9</v>
      </c>
      <c r="F444" s="96" t="s">
        <v>36</v>
      </c>
      <c r="G444" s="318">
        <f t="shared" si="41"/>
        <v>6</v>
      </c>
      <c r="H444" s="385">
        <f>SUMIFS('Выгрузка из 1С - от 11.12.2025'!C:C, 'Выгрузка из 1С - от 11.12.2025'!A:A,C444,
'Выгрузка из 1С - от 11.12.2025'!B:B,F444)</f>
        <v>1</v>
      </c>
      <c r="I444" s="386">
        <v>3.0</v>
      </c>
      <c r="J444" s="387">
        <v>3.0</v>
      </c>
      <c r="K444" s="387">
        <v>0.0</v>
      </c>
      <c r="L444" s="387">
        <v>0.0</v>
      </c>
      <c r="M444" s="387">
        <v>0.0</v>
      </c>
      <c r="N444" s="387">
        <v>0.0</v>
      </c>
      <c r="O444" s="388">
        <v>0.0</v>
      </c>
      <c r="P444" s="389"/>
      <c r="Q444" s="387"/>
      <c r="R444" s="387"/>
      <c r="S444" s="390"/>
      <c r="T444" s="380">
        <v>0.0</v>
      </c>
      <c r="U444" s="381">
        <v>6990.0</v>
      </c>
      <c r="V444" s="381">
        <v>2179.0</v>
      </c>
      <c r="W444" s="363">
        <f t="shared" si="42"/>
        <v>3.207893529</v>
      </c>
      <c r="X444" s="328">
        <f t="shared" si="43"/>
        <v>13074</v>
      </c>
      <c r="Y444" s="329">
        <f t="shared" si="44"/>
        <v>41940</v>
      </c>
      <c r="Z444" s="95"/>
      <c r="AA444" s="95"/>
      <c r="AB444" s="95"/>
      <c r="AC444" s="95"/>
      <c r="AD444" s="95"/>
    </row>
    <row r="445" outlineLevel="1">
      <c r="A445" s="300"/>
      <c r="B445" s="300"/>
      <c r="C445" s="378" t="s">
        <v>137</v>
      </c>
      <c r="D445" s="80"/>
      <c r="E445" s="379">
        <v>1.214131803E9</v>
      </c>
      <c r="F445" s="82" t="s">
        <v>37</v>
      </c>
      <c r="G445" s="318">
        <f t="shared" si="41"/>
        <v>3</v>
      </c>
      <c r="H445" s="385">
        <f>SUMIFS('Выгрузка из 1С - от 11.12.2025'!C:C, 'Выгрузка из 1С - от 11.12.2025'!A:A,C445,
'Выгрузка из 1С - от 11.12.2025'!B:B,F445)</f>
        <v>1</v>
      </c>
      <c r="I445" s="386">
        <v>0.0</v>
      </c>
      <c r="J445" s="387">
        <v>3.0</v>
      </c>
      <c r="K445" s="387">
        <v>0.0</v>
      </c>
      <c r="L445" s="387">
        <v>0.0</v>
      </c>
      <c r="M445" s="387">
        <v>0.0</v>
      </c>
      <c r="N445" s="387">
        <v>0.0</v>
      </c>
      <c r="O445" s="388">
        <v>0.0</v>
      </c>
      <c r="P445" s="389"/>
      <c r="Q445" s="387"/>
      <c r="R445" s="387"/>
      <c r="S445" s="390"/>
      <c r="T445" s="376">
        <v>0.0</v>
      </c>
      <c r="U445" s="381">
        <v>6990.0</v>
      </c>
      <c r="V445" s="381">
        <v>2179.0</v>
      </c>
      <c r="W445" s="363">
        <f t="shared" si="42"/>
        <v>3.207893529</v>
      </c>
      <c r="X445" s="328">
        <f t="shared" si="43"/>
        <v>6537</v>
      </c>
      <c r="Y445" s="329">
        <f t="shared" si="44"/>
        <v>20970</v>
      </c>
      <c r="Z445" s="217"/>
      <c r="AA445" s="217"/>
      <c r="AB445" s="217"/>
      <c r="AC445" s="217"/>
      <c r="AD445" s="217"/>
    </row>
    <row r="446" outlineLevel="1">
      <c r="A446" s="300"/>
      <c r="B446" s="300"/>
      <c r="C446" s="378" t="s">
        <v>137</v>
      </c>
      <c r="D446" s="80"/>
      <c r="E446" s="379">
        <v>1.214131803E9</v>
      </c>
      <c r="F446" s="97" t="s">
        <v>38</v>
      </c>
      <c r="G446" s="318">
        <f t="shared" si="41"/>
        <v>0</v>
      </c>
      <c r="H446" s="385">
        <f>SUMIFS('Выгрузка из 1С - от 11.12.2025'!C:C, 'Выгрузка из 1С - от 11.12.2025'!A:A,C446,
'Выгрузка из 1С - от 11.12.2025'!B:B,F446)</f>
        <v>0</v>
      </c>
      <c r="I446" s="386">
        <v>0.0</v>
      </c>
      <c r="J446" s="387">
        <v>0.0</v>
      </c>
      <c r="K446" s="387">
        <v>0.0</v>
      </c>
      <c r="L446" s="387">
        <v>0.0</v>
      </c>
      <c r="M446" s="387">
        <v>0.0</v>
      </c>
      <c r="N446" s="387">
        <v>0.0</v>
      </c>
      <c r="O446" s="388">
        <v>0.0</v>
      </c>
      <c r="P446" s="389"/>
      <c r="Q446" s="387"/>
      <c r="R446" s="387"/>
      <c r="S446" s="390"/>
      <c r="T446" s="380">
        <v>0.0</v>
      </c>
      <c r="U446" s="381">
        <v>6990.0</v>
      </c>
      <c r="V446" s="381">
        <v>2179.0</v>
      </c>
      <c r="W446" s="363">
        <f t="shared" si="42"/>
        <v>3.207893529</v>
      </c>
      <c r="X446" s="328">
        <f t="shared" si="43"/>
        <v>0</v>
      </c>
      <c r="Y446" s="329">
        <f t="shared" si="44"/>
        <v>0</v>
      </c>
      <c r="Z446" s="95"/>
      <c r="AA446" s="95"/>
      <c r="AB446" s="95"/>
      <c r="AC446" s="95"/>
      <c r="AD446" s="95"/>
    </row>
    <row r="447" outlineLevel="1">
      <c r="A447" s="300"/>
      <c r="B447" s="300"/>
      <c r="C447" s="378" t="s">
        <v>137</v>
      </c>
      <c r="D447" s="80"/>
      <c r="E447" s="379">
        <v>1.214131803E9</v>
      </c>
      <c r="F447" s="97" t="s">
        <v>39</v>
      </c>
      <c r="G447" s="318">
        <f t="shared" si="41"/>
        <v>0</v>
      </c>
      <c r="H447" s="385">
        <f>SUMIFS('Выгрузка из 1С - от 11.12.2025'!C:C, 'Выгрузка из 1С - от 11.12.2025'!A:A,C447,
'Выгрузка из 1С - от 11.12.2025'!B:B,F447)</f>
        <v>0</v>
      </c>
      <c r="I447" s="386">
        <v>0.0</v>
      </c>
      <c r="J447" s="387">
        <v>0.0</v>
      </c>
      <c r="K447" s="387">
        <v>0.0</v>
      </c>
      <c r="L447" s="387">
        <v>0.0</v>
      </c>
      <c r="M447" s="387">
        <v>0.0</v>
      </c>
      <c r="N447" s="387">
        <v>0.0</v>
      </c>
      <c r="O447" s="388">
        <v>0.0</v>
      </c>
      <c r="P447" s="389"/>
      <c r="Q447" s="387"/>
      <c r="R447" s="387"/>
      <c r="S447" s="390"/>
      <c r="T447" s="376">
        <v>0.0</v>
      </c>
      <c r="U447" s="381">
        <v>6990.0</v>
      </c>
      <c r="V447" s="381">
        <v>2179.0</v>
      </c>
      <c r="W447" s="363">
        <f t="shared" si="42"/>
        <v>3.207893529</v>
      </c>
      <c r="X447" s="328">
        <f t="shared" si="43"/>
        <v>0</v>
      </c>
      <c r="Y447" s="329">
        <f t="shared" si="44"/>
        <v>0</v>
      </c>
      <c r="Z447" s="95"/>
      <c r="AA447" s="95"/>
      <c r="AB447" s="95"/>
      <c r="AC447" s="95"/>
      <c r="AD447" s="95"/>
    </row>
    <row r="448" outlineLevel="1">
      <c r="A448" s="300"/>
      <c r="B448" s="300"/>
      <c r="C448" s="330" t="s">
        <v>137</v>
      </c>
      <c r="D448" s="98"/>
      <c r="E448" s="367">
        <v>1.214131803E9</v>
      </c>
      <c r="F448" s="97" t="s">
        <v>70</v>
      </c>
      <c r="G448" s="332">
        <f t="shared" si="41"/>
        <v>0</v>
      </c>
      <c r="H448" s="333">
        <f>SUMIFS('Выгрузка из 1С - от 11.12.2025'!C:C, 'Выгрузка из 1С - от 11.12.2025'!A:A,C448,
'Выгрузка из 1С - от 11.12.2025'!B:B,F448)</f>
        <v>0</v>
      </c>
      <c r="I448" s="334">
        <v>0.0</v>
      </c>
      <c r="J448" s="335">
        <v>0.0</v>
      </c>
      <c r="K448" s="335">
        <v>0.0</v>
      </c>
      <c r="L448" s="335">
        <v>0.0</v>
      </c>
      <c r="M448" s="335">
        <v>0.0</v>
      </c>
      <c r="N448" s="335">
        <v>0.0</v>
      </c>
      <c r="O448" s="336">
        <v>0.0</v>
      </c>
      <c r="P448" s="323"/>
      <c r="Q448" s="321"/>
      <c r="R448" s="321"/>
      <c r="S448" s="324"/>
      <c r="T448" s="380">
        <v>0.0</v>
      </c>
      <c r="U448" s="340">
        <v>6990.0</v>
      </c>
      <c r="V448" s="340">
        <v>2179.0</v>
      </c>
      <c r="W448" s="341">
        <f t="shared" si="42"/>
        <v>3.207893529</v>
      </c>
      <c r="X448" s="342">
        <f t="shared" si="43"/>
        <v>0</v>
      </c>
      <c r="Y448" s="343">
        <f t="shared" si="44"/>
        <v>0</v>
      </c>
      <c r="Z448" s="95"/>
      <c r="AA448" s="95"/>
      <c r="AB448" s="95"/>
      <c r="AC448" s="95"/>
      <c r="AD448" s="95"/>
    </row>
    <row r="449" outlineLevel="1">
      <c r="A449" s="299" t="s">
        <v>109</v>
      </c>
      <c r="B449" s="300"/>
      <c r="C449" s="370" t="s">
        <v>138</v>
      </c>
      <c r="D449" s="62"/>
      <c r="E449" s="371">
        <v>1.214131023E9</v>
      </c>
      <c r="F449" s="64" t="s">
        <v>34</v>
      </c>
      <c r="G449" s="304">
        <f t="shared" si="41"/>
        <v>4</v>
      </c>
      <c r="H449" s="383">
        <f>SUMIFS('Выгрузка из 1С - от 11.12.2025'!C:C, 'Выгрузка из 1С - от 11.12.2025'!A:A,C449,
'Выгрузка из 1С - от 11.12.2025'!B:B,F449)</f>
        <v>3</v>
      </c>
      <c r="I449" s="384">
        <v>2.0</v>
      </c>
      <c r="J449" s="374">
        <v>2.0</v>
      </c>
      <c r="K449" s="374">
        <v>0.0</v>
      </c>
      <c r="L449" s="374">
        <v>0.0</v>
      </c>
      <c r="M449" s="374">
        <v>0.0</v>
      </c>
      <c r="N449" s="374">
        <v>0.0</v>
      </c>
      <c r="O449" s="372">
        <v>0.0</v>
      </c>
      <c r="P449" s="373"/>
      <c r="Q449" s="374"/>
      <c r="R449" s="374"/>
      <c r="S449" s="375"/>
      <c r="T449" s="376">
        <v>0.0</v>
      </c>
      <c r="U449" s="377">
        <v>6990.0</v>
      </c>
      <c r="V449" s="377">
        <v>2367.0</v>
      </c>
      <c r="W449" s="359">
        <f t="shared" si="42"/>
        <v>2.953105196</v>
      </c>
      <c r="X449" s="314">
        <f t="shared" si="43"/>
        <v>9468</v>
      </c>
      <c r="Y449" s="315">
        <f t="shared" si="44"/>
        <v>27960</v>
      </c>
      <c r="Z449" s="95"/>
      <c r="AA449" s="95"/>
      <c r="AB449" s="95"/>
      <c r="AC449" s="95"/>
      <c r="AD449" s="95"/>
    </row>
    <row r="450" outlineLevel="1">
      <c r="A450" s="300"/>
      <c r="B450" s="300"/>
      <c r="C450" s="378" t="s">
        <v>138</v>
      </c>
      <c r="D450" s="80"/>
      <c r="E450" s="379">
        <v>1.214131024E9</v>
      </c>
      <c r="F450" s="82" t="s">
        <v>35</v>
      </c>
      <c r="G450" s="318">
        <f t="shared" si="41"/>
        <v>4</v>
      </c>
      <c r="H450" s="385">
        <f>SUMIFS('Выгрузка из 1С - от 11.12.2025'!C:C, 'Выгрузка из 1С - от 11.12.2025'!A:A,C450,
'Выгрузка из 1С - от 11.12.2025'!B:B,F450)</f>
        <v>6</v>
      </c>
      <c r="I450" s="386">
        <v>1.0</v>
      </c>
      <c r="J450" s="387">
        <v>3.0</v>
      </c>
      <c r="K450" s="387">
        <v>0.0</v>
      </c>
      <c r="L450" s="387">
        <v>0.0</v>
      </c>
      <c r="M450" s="387">
        <v>0.0</v>
      </c>
      <c r="N450" s="387">
        <v>0.0</v>
      </c>
      <c r="O450" s="388">
        <v>0.0</v>
      </c>
      <c r="P450" s="389"/>
      <c r="Q450" s="387"/>
      <c r="R450" s="387"/>
      <c r="S450" s="390"/>
      <c r="T450" s="380">
        <v>0.0</v>
      </c>
      <c r="U450" s="381">
        <v>6990.0</v>
      </c>
      <c r="V450" s="381">
        <v>2367.0</v>
      </c>
      <c r="W450" s="363">
        <f t="shared" si="42"/>
        <v>2.953105196</v>
      </c>
      <c r="X450" s="328">
        <f t="shared" si="43"/>
        <v>9468</v>
      </c>
      <c r="Y450" s="329">
        <f t="shared" si="44"/>
        <v>27960</v>
      </c>
      <c r="Z450" s="95"/>
      <c r="AA450" s="95"/>
      <c r="AB450" s="95"/>
      <c r="AC450" s="95"/>
      <c r="AD450" s="95"/>
    </row>
    <row r="451" outlineLevel="1">
      <c r="A451" s="300"/>
      <c r="B451" s="300"/>
      <c r="C451" s="378" t="s">
        <v>138</v>
      </c>
      <c r="D451" s="80"/>
      <c r="E451" s="379">
        <v>1.214131025E9</v>
      </c>
      <c r="F451" s="96" t="s">
        <v>36</v>
      </c>
      <c r="G451" s="318">
        <f t="shared" si="41"/>
        <v>4</v>
      </c>
      <c r="H451" s="385">
        <f>SUMIFS('Выгрузка из 1С - от 11.12.2025'!C:C, 'Выгрузка из 1С - от 11.12.2025'!A:A,C451,
'Выгрузка из 1С - от 11.12.2025'!B:B,F451)</f>
        <v>13</v>
      </c>
      <c r="I451" s="386">
        <v>1.0</v>
      </c>
      <c r="J451" s="387">
        <v>3.0</v>
      </c>
      <c r="K451" s="387">
        <v>0.0</v>
      </c>
      <c r="L451" s="387">
        <v>0.0</v>
      </c>
      <c r="M451" s="387">
        <v>0.0</v>
      </c>
      <c r="N451" s="387">
        <v>0.0</v>
      </c>
      <c r="O451" s="388">
        <v>0.0</v>
      </c>
      <c r="P451" s="389"/>
      <c r="Q451" s="387"/>
      <c r="R451" s="387"/>
      <c r="S451" s="390"/>
      <c r="T451" s="376">
        <v>0.0</v>
      </c>
      <c r="U451" s="381">
        <v>6990.0</v>
      </c>
      <c r="V451" s="381">
        <v>2367.0</v>
      </c>
      <c r="W451" s="363">
        <f t="shared" si="42"/>
        <v>2.953105196</v>
      </c>
      <c r="X451" s="328">
        <f t="shared" si="43"/>
        <v>9468</v>
      </c>
      <c r="Y451" s="329">
        <f t="shared" si="44"/>
        <v>27960</v>
      </c>
      <c r="Z451" s="95"/>
      <c r="AA451" s="95"/>
      <c r="AB451" s="95"/>
      <c r="AC451" s="95"/>
      <c r="AD451" s="95"/>
    </row>
    <row r="452" outlineLevel="1">
      <c r="A452" s="300"/>
      <c r="B452" s="300"/>
      <c r="C452" s="378" t="s">
        <v>138</v>
      </c>
      <c r="D452" s="80"/>
      <c r="E452" s="379">
        <v>1.214131026E9</v>
      </c>
      <c r="F452" s="82" t="s">
        <v>37</v>
      </c>
      <c r="G452" s="318">
        <f t="shared" si="41"/>
        <v>10</v>
      </c>
      <c r="H452" s="385">
        <f>SUMIFS('Выгрузка из 1С - от 11.12.2025'!C:C, 'Выгрузка из 1С - от 11.12.2025'!A:A,C452,
'Выгрузка из 1С - от 11.12.2025'!B:B,F452)</f>
        <v>12</v>
      </c>
      <c r="I452" s="386">
        <v>7.0</v>
      </c>
      <c r="J452" s="387">
        <v>3.0</v>
      </c>
      <c r="K452" s="387">
        <v>0.0</v>
      </c>
      <c r="L452" s="387">
        <v>0.0</v>
      </c>
      <c r="M452" s="387">
        <v>0.0</v>
      </c>
      <c r="N452" s="387">
        <v>0.0</v>
      </c>
      <c r="O452" s="388">
        <v>0.0</v>
      </c>
      <c r="P452" s="389"/>
      <c r="Q452" s="387"/>
      <c r="R452" s="387"/>
      <c r="S452" s="390"/>
      <c r="T452" s="380">
        <v>0.0</v>
      </c>
      <c r="U452" s="381">
        <v>6990.0</v>
      </c>
      <c r="V452" s="381">
        <v>2367.0</v>
      </c>
      <c r="W452" s="363">
        <f t="shared" si="42"/>
        <v>2.953105196</v>
      </c>
      <c r="X452" s="328">
        <f t="shared" si="43"/>
        <v>23670</v>
      </c>
      <c r="Y452" s="329">
        <f t="shared" si="44"/>
        <v>69900</v>
      </c>
      <c r="Z452" s="95"/>
      <c r="AA452" s="95"/>
      <c r="AB452" s="95"/>
      <c r="AC452" s="95"/>
      <c r="AD452" s="95"/>
    </row>
    <row r="453" outlineLevel="1">
      <c r="A453" s="300"/>
      <c r="B453" s="300"/>
      <c r="C453" s="378" t="s">
        <v>138</v>
      </c>
      <c r="D453" s="80"/>
      <c r="E453" s="379">
        <v>1.214131027E9</v>
      </c>
      <c r="F453" s="97" t="s">
        <v>38</v>
      </c>
      <c r="G453" s="318">
        <f t="shared" si="41"/>
        <v>2</v>
      </c>
      <c r="H453" s="385">
        <f>SUMIFS('Выгрузка из 1С - от 11.12.2025'!C:C, 'Выгрузка из 1С - от 11.12.2025'!A:A,C453,
'Выгрузка из 1С - от 11.12.2025'!B:B,F453)</f>
        <v>7</v>
      </c>
      <c r="I453" s="386">
        <v>0.0</v>
      </c>
      <c r="J453" s="387">
        <v>2.0</v>
      </c>
      <c r="K453" s="387">
        <v>0.0</v>
      </c>
      <c r="L453" s="387">
        <v>0.0</v>
      </c>
      <c r="M453" s="387">
        <v>0.0</v>
      </c>
      <c r="N453" s="387">
        <v>0.0</v>
      </c>
      <c r="O453" s="388">
        <v>0.0</v>
      </c>
      <c r="P453" s="389"/>
      <c r="Q453" s="387"/>
      <c r="R453" s="387"/>
      <c r="S453" s="390"/>
      <c r="T453" s="376">
        <v>0.0</v>
      </c>
      <c r="U453" s="381">
        <v>6990.0</v>
      </c>
      <c r="V453" s="381">
        <v>2367.0</v>
      </c>
      <c r="W453" s="363">
        <f t="shared" si="42"/>
        <v>2.953105196</v>
      </c>
      <c r="X453" s="328">
        <f t="shared" si="43"/>
        <v>4734</v>
      </c>
      <c r="Y453" s="329">
        <f t="shared" si="44"/>
        <v>13980</v>
      </c>
      <c r="Z453" s="95"/>
      <c r="AA453" s="95"/>
      <c r="AB453" s="95"/>
      <c r="AC453" s="95"/>
      <c r="AD453" s="95"/>
    </row>
    <row r="454" outlineLevel="1">
      <c r="A454" s="300"/>
      <c r="B454" s="300"/>
      <c r="C454" s="378" t="s">
        <v>138</v>
      </c>
      <c r="D454" s="80"/>
      <c r="E454" s="379">
        <v>1.214131028E9</v>
      </c>
      <c r="F454" s="97" t="s">
        <v>39</v>
      </c>
      <c r="G454" s="318">
        <f t="shared" si="41"/>
        <v>3</v>
      </c>
      <c r="H454" s="385">
        <f>SUMIFS('Выгрузка из 1С - от 11.12.2025'!C:C, 'Выгрузка из 1С - от 11.12.2025'!A:A,C454,
'Выгрузка из 1С - от 11.12.2025'!B:B,F454)</f>
        <v>1</v>
      </c>
      <c r="I454" s="386">
        <v>2.0</v>
      </c>
      <c r="J454" s="387">
        <v>1.0</v>
      </c>
      <c r="K454" s="387">
        <v>0.0</v>
      </c>
      <c r="L454" s="387">
        <v>0.0</v>
      </c>
      <c r="M454" s="387">
        <v>0.0</v>
      </c>
      <c r="N454" s="387">
        <v>0.0</v>
      </c>
      <c r="O454" s="388">
        <v>0.0</v>
      </c>
      <c r="P454" s="389"/>
      <c r="Q454" s="387"/>
      <c r="R454" s="387"/>
      <c r="S454" s="390"/>
      <c r="T454" s="380">
        <v>0.0</v>
      </c>
      <c r="U454" s="381">
        <v>6990.0</v>
      </c>
      <c r="V454" s="381">
        <v>2367.0</v>
      </c>
      <c r="W454" s="363">
        <f t="shared" si="42"/>
        <v>2.953105196</v>
      </c>
      <c r="X454" s="328">
        <f t="shared" si="43"/>
        <v>7101</v>
      </c>
      <c r="Y454" s="329">
        <f t="shared" si="44"/>
        <v>20970</v>
      </c>
      <c r="Z454" s="95"/>
      <c r="AA454" s="95"/>
      <c r="AB454" s="95"/>
      <c r="AC454" s="95"/>
      <c r="AD454" s="95"/>
    </row>
    <row r="455" outlineLevel="1">
      <c r="A455" s="300"/>
      <c r="B455" s="300"/>
      <c r="C455" s="330" t="s">
        <v>138</v>
      </c>
      <c r="D455" s="98"/>
      <c r="E455" s="367">
        <v>1.214131029E9</v>
      </c>
      <c r="F455" s="97" t="s">
        <v>70</v>
      </c>
      <c r="G455" s="332">
        <f t="shared" si="41"/>
        <v>0</v>
      </c>
      <c r="H455" s="333">
        <f>SUMIFS('Выгрузка из 1С - от 11.12.2025'!C:C, 'Выгрузка из 1С - от 11.12.2025'!A:A,C455,
'Выгрузка из 1С - от 11.12.2025'!B:B,F455)</f>
        <v>0</v>
      </c>
      <c r="I455" s="334">
        <v>0.0</v>
      </c>
      <c r="J455" s="335">
        <v>0.0</v>
      </c>
      <c r="K455" s="335">
        <v>0.0</v>
      </c>
      <c r="L455" s="335">
        <v>0.0</v>
      </c>
      <c r="M455" s="335">
        <v>0.0</v>
      </c>
      <c r="N455" s="335">
        <v>0.0</v>
      </c>
      <c r="O455" s="336">
        <v>0.0</v>
      </c>
      <c r="P455" s="323"/>
      <c r="Q455" s="321"/>
      <c r="R455" s="321"/>
      <c r="S455" s="324"/>
      <c r="T455" s="376">
        <v>0.0</v>
      </c>
      <c r="U455" s="340">
        <v>6990.0</v>
      </c>
      <c r="V455" s="340">
        <v>2367.0</v>
      </c>
      <c r="W455" s="341">
        <f t="shared" si="42"/>
        <v>2.953105196</v>
      </c>
      <c r="X455" s="342">
        <f t="shared" si="43"/>
        <v>0</v>
      </c>
      <c r="Y455" s="343">
        <f t="shared" si="44"/>
        <v>0</v>
      </c>
      <c r="Z455" s="95"/>
      <c r="AA455" s="95"/>
      <c r="AB455" s="95"/>
      <c r="AC455" s="95"/>
      <c r="AD455" s="95"/>
    </row>
    <row r="456" outlineLevel="1">
      <c r="A456" s="299" t="s">
        <v>109</v>
      </c>
      <c r="B456" s="300"/>
      <c r="C456" s="370" t="s">
        <v>139</v>
      </c>
      <c r="D456" s="62"/>
      <c r="E456" s="371">
        <v>1.214131703E9</v>
      </c>
      <c r="F456" s="64" t="s">
        <v>34</v>
      </c>
      <c r="G456" s="304">
        <f t="shared" si="41"/>
        <v>5</v>
      </c>
      <c r="H456" s="383">
        <f>SUMIFS('Выгрузка из 1С - от 11.12.2025'!C:C, 'Выгрузка из 1С - от 11.12.2025'!A:A,C456,
'Выгрузка из 1С - от 11.12.2025'!B:B,F456)</f>
        <v>2</v>
      </c>
      <c r="I456" s="384">
        <v>3.0</v>
      </c>
      <c r="J456" s="374">
        <v>2.0</v>
      </c>
      <c r="K456" s="374">
        <v>0.0</v>
      </c>
      <c r="L456" s="374">
        <v>0.0</v>
      </c>
      <c r="M456" s="374">
        <v>0.0</v>
      </c>
      <c r="N456" s="374">
        <v>0.0</v>
      </c>
      <c r="O456" s="372">
        <v>0.0</v>
      </c>
      <c r="P456" s="389"/>
      <c r="Q456" s="387"/>
      <c r="R456" s="387"/>
      <c r="S456" s="390"/>
      <c r="T456" s="380">
        <v>0.0</v>
      </c>
      <c r="U456" s="377">
        <v>6990.0</v>
      </c>
      <c r="V456" s="377">
        <v>2441.0</v>
      </c>
      <c r="W456" s="359">
        <f t="shared" si="42"/>
        <v>2.8635805</v>
      </c>
      <c r="X456" s="314">
        <f t="shared" si="43"/>
        <v>12205</v>
      </c>
      <c r="Y456" s="315">
        <f t="shared" si="44"/>
        <v>34950</v>
      </c>
      <c r="Z456" s="95"/>
      <c r="AA456" s="95"/>
      <c r="AB456" s="95"/>
      <c r="AC456" s="95"/>
      <c r="AD456" s="95"/>
    </row>
    <row r="457" outlineLevel="1">
      <c r="A457" s="300"/>
      <c r="B457" s="300"/>
      <c r="C457" s="378" t="s">
        <v>139</v>
      </c>
      <c r="D457" s="80"/>
      <c r="E457" s="379">
        <v>1.214131704E9</v>
      </c>
      <c r="F457" s="82" t="s">
        <v>35</v>
      </c>
      <c r="G457" s="318">
        <f t="shared" si="41"/>
        <v>8</v>
      </c>
      <c r="H457" s="385">
        <f>SUMIFS('Выгрузка из 1С - от 11.12.2025'!C:C, 'Выгрузка из 1С - от 11.12.2025'!A:A,C457,
'Выгрузка из 1С - от 11.12.2025'!B:B,F457)</f>
        <v>1</v>
      </c>
      <c r="I457" s="386">
        <v>6.0</v>
      </c>
      <c r="J457" s="387">
        <v>2.0</v>
      </c>
      <c r="K457" s="387">
        <v>0.0</v>
      </c>
      <c r="L457" s="387">
        <v>0.0</v>
      </c>
      <c r="M457" s="387">
        <v>0.0</v>
      </c>
      <c r="N457" s="387">
        <v>0.0</v>
      </c>
      <c r="O457" s="388">
        <v>0.0</v>
      </c>
      <c r="P457" s="389"/>
      <c r="Q457" s="387"/>
      <c r="R457" s="387"/>
      <c r="S457" s="390"/>
      <c r="T457" s="376">
        <v>0.0</v>
      </c>
      <c r="U457" s="381">
        <v>6990.0</v>
      </c>
      <c r="V457" s="381">
        <v>2441.0</v>
      </c>
      <c r="W457" s="363">
        <f t="shared" si="42"/>
        <v>2.8635805</v>
      </c>
      <c r="X457" s="328">
        <f t="shared" si="43"/>
        <v>19528</v>
      </c>
      <c r="Y457" s="329">
        <f t="shared" si="44"/>
        <v>55920</v>
      </c>
      <c r="Z457" s="95"/>
      <c r="AA457" s="95"/>
      <c r="AB457" s="95"/>
      <c r="AC457" s="95"/>
      <c r="AD457" s="95"/>
    </row>
    <row r="458" outlineLevel="1">
      <c r="A458" s="300"/>
      <c r="B458" s="300"/>
      <c r="C458" s="378" t="s">
        <v>139</v>
      </c>
      <c r="D458" s="80"/>
      <c r="E458" s="379">
        <v>1.214131705E9</v>
      </c>
      <c r="F458" s="96" t="s">
        <v>36</v>
      </c>
      <c r="G458" s="318">
        <f t="shared" si="41"/>
        <v>12</v>
      </c>
      <c r="H458" s="385">
        <v>1.0</v>
      </c>
      <c r="I458" s="386">
        <v>10.0</v>
      </c>
      <c r="J458" s="387">
        <v>2.0</v>
      </c>
      <c r="K458" s="387">
        <v>0.0</v>
      </c>
      <c r="L458" s="387">
        <v>0.0</v>
      </c>
      <c r="M458" s="387">
        <v>0.0</v>
      </c>
      <c r="N458" s="387">
        <v>0.0</v>
      </c>
      <c r="O458" s="388">
        <v>0.0</v>
      </c>
      <c r="P458" s="389"/>
      <c r="Q458" s="387"/>
      <c r="R458" s="387"/>
      <c r="S458" s="390"/>
      <c r="T458" s="380">
        <v>0.0</v>
      </c>
      <c r="U458" s="381">
        <v>6990.0</v>
      </c>
      <c r="V458" s="381">
        <v>2441.0</v>
      </c>
      <c r="W458" s="363">
        <f t="shared" si="42"/>
        <v>2.8635805</v>
      </c>
      <c r="X458" s="328">
        <f t="shared" si="43"/>
        <v>29292</v>
      </c>
      <c r="Y458" s="329">
        <f t="shared" si="44"/>
        <v>83880</v>
      </c>
      <c r="Z458" s="95"/>
      <c r="AA458" s="95"/>
      <c r="AB458" s="95"/>
      <c r="AC458" s="95"/>
      <c r="AD458" s="95"/>
    </row>
    <row r="459" outlineLevel="1">
      <c r="A459" s="300"/>
      <c r="B459" s="300"/>
      <c r="C459" s="378" t="s">
        <v>139</v>
      </c>
      <c r="D459" s="80"/>
      <c r="E459" s="379">
        <v>1.214131706E9</v>
      </c>
      <c r="F459" s="82" t="s">
        <v>37</v>
      </c>
      <c r="G459" s="318">
        <f t="shared" si="41"/>
        <v>14</v>
      </c>
      <c r="H459" s="385">
        <f>SUMIFS('Выгрузка из 1С - от 11.12.2025'!C:C, 'Выгрузка из 1С - от 11.12.2025'!A:A,C459,
'Выгрузка из 1С - от 11.12.2025'!B:B,F459)</f>
        <v>6</v>
      </c>
      <c r="I459" s="386">
        <v>11.0</v>
      </c>
      <c r="J459" s="387">
        <v>3.0</v>
      </c>
      <c r="K459" s="387">
        <v>0.0</v>
      </c>
      <c r="L459" s="387">
        <v>0.0</v>
      </c>
      <c r="M459" s="387">
        <v>0.0</v>
      </c>
      <c r="N459" s="387">
        <v>0.0</v>
      </c>
      <c r="O459" s="388">
        <v>0.0</v>
      </c>
      <c r="P459" s="389"/>
      <c r="Q459" s="387"/>
      <c r="R459" s="387"/>
      <c r="S459" s="390"/>
      <c r="T459" s="376">
        <v>0.0</v>
      </c>
      <c r="U459" s="381">
        <v>6990.0</v>
      </c>
      <c r="V459" s="381">
        <v>2441.0</v>
      </c>
      <c r="W459" s="363">
        <f t="shared" si="42"/>
        <v>2.8635805</v>
      </c>
      <c r="X459" s="328">
        <f t="shared" si="43"/>
        <v>34174</v>
      </c>
      <c r="Y459" s="329">
        <f t="shared" si="44"/>
        <v>97860</v>
      </c>
      <c r="Z459" s="95"/>
      <c r="AA459" s="95"/>
      <c r="AB459" s="95"/>
      <c r="AC459" s="95"/>
      <c r="AD459" s="95"/>
    </row>
    <row r="460" outlineLevel="1">
      <c r="A460" s="300"/>
      <c r="B460" s="300"/>
      <c r="C460" s="378" t="s">
        <v>139</v>
      </c>
      <c r="D460" s="80"/>
      <c r="E460" s="379">
        <v>1.214131707E9</v>
      </c>
      <c r="F460" s="97" t="s">
        <v>38</v>
      </c>
      <c r="G460" s="318">
        <f t="shared" si="41"/>
        <v>9</v>
      </c>
      <c r="H460" s="385">
        <f>SUMIFS('Выгрузка из 1С - от 11.12.2025'!C:C, 'Выгрузка из 1С - от 11.12.2025'!A:A,C460,
'Выгрузка из 1С - от 11.12.2025'!B:B,F460)</f>
        <v>0</v>
      </c>
      <c r="I460" s="386">
        <v>6.0</v>
      </c>
      <c r="J460" s="387">
        <v>3.0</v>
      </c>
      <c r="K460" s="387">
        <v>0.0</v>
      </c>
      <c r="L460" s="387">
        <v>0.0</v>
      </c>
      <c r="M460" s="387">
        <v>0.0</v>
      </c>
      <c r="N460" s="387">
        <v>0.0</v>
      </c>
      <c r="O460" s="388">
        <v>0.0</v>
      </c>
      <c r="P460" s="389"/>
      <c r="Q460" s="387"/>
      <c r="R460" s="387"/>
      <c r="S460" s="390"/>
      <c r="T460" s="380">
        <v>0.0</v>
      </c>
      <c r="U460" s="381">
        <v>6990.0</v>
      </c>
      <c r="V460" s="381">
        <v>2441.0</v>
      </c>
      <c r="W460" s="363">
        <f t="shared" si="42"/>
        <v>2.8635805</v>
      </c>
      <c r="X460" s="328">
        <f t="shared" si="43"/>
        <v>21969</v>
      </c>
      <c r="Y460" s="329">
        <f t="shared" si="44"/>
        <v>62910</v>
      </c>
      <c r="Z460" s="95"/>
      <c r="AA460" s="95"/>
      <c r="AB460" s="95"/>
      <c r="AC460" s="95"/>
      <c r="AD460" s="95"/>
    </row>
    <row r="461" outlineLevel="1">
      <c r="A461" s="300"/>
      <c r="B461" s="300"/>
      <c r="C461" s="378" t="s">
        <v>139</v>
      </c>
      <c r="D461" s="80"/>
      <c r="E461" s="379">
        <v>1.214131708E9</v>
      </c>
      <c r="F461" s="97" t="s">
        <v>39</v>
      </c>
      <c r="G461" s="318">
        <f t="shared" si="41"/>
        <v>3</v>
      </c>
      <c r="H461" s="385">
        <f>SUMIFS('Выгрузка из 1С - от 11.12.2025'!C:C, 'Выгрузка из 1С - от 11.12.2025'!A:A,C461,
'Выгрузка из 1С - от 11.12.2025'!B:B,F461)</f>
        <v>2</v>
      </c>
      <c r="I461" s="386">
        <v>2.0</v>
      </c>
      <c r="J461" s="387">
        <v>1.0</v>
      </c>
      <c r="K461" s="387">
        <v>0.0</v>
      </c>
      <c r="L461" s="387">
        <v>0.0</v>
      </c>
      <c r="M461" s="387">
        <v>0.0</v>
      </c>
      <c r="N461" s="387">
        <v>0.0</v>
      </c>
      <c r="O461" s="388">
        <v>0.0</v>
      </c>
      <c r="P461" s="389"/>
      <c r="Q461" s="387"/>
      <c r="R461" s="387"/>
      <c r="S461" s="390"/>
      <c r="T461" s="376">
        <v>0.0</v>
      </c>
      <c r="U461" s="381">
        <v>6990.0</v>
      </c>
      <c r="V461" s="381">
        <v>2441.0</v>
      </c>
      <c r="W461" s="363">
        <f t="shared" si="42"/>
        <v>2.8635805</v>
      </c>
      <c r="X461" s="328">
        <f t="shared" si="43"/>
        <v>7323</v>
      </c>
      <c r="Y461" s="329">
        <f t="shared" si="44"/>
        <v>20970</v>
      </c>
      <c r="Z461" s="95"/>
      <c r="AA461" s="95"/>
      <c r="AB461" s="95"/>
      <c r="AC461" s="95"/>
      <c r="AD461" s="95"/>
    </row>
    <row r="462" outlineLevel="1">
      <c r="A462" s="300"/>
      <c r="B462" s="300"/>
      <c r="C462" s="330" t="s">
        <v>139</v>
      </c>
      <c r="D462" s="98"/>
      <c r="E462" s="367">
        <v>1.214131709E9</v>
      </c>
      <c r="F462" s="97" t="s">
        <v>70</v>
      </c>
      <c r="G462" s="332">
        <f t="shared" si="41"/>
        <v>0</v>
      </c>
      <c r="H462" s="333">
        <f>SUMIFS('Выгрузка из 1С - от 11.12.2025'!C:C, 'Выгрузка из 1С - от 11.12.2025'!A:A,C462,
'Выгрузка из 1С - от 11.12.2025'!B:B,F462)</f>
        <v>0</v>
      </c>
      <c r="I462" s="334">
        <v>0.0</v>
      </c>
      <c r="J462" s="335">
        <v>0.0</v>
      </c>
      <c r="K462" s="335">
        <v>0.0</v>
      </c>
      <c r="L462" s="335">
        <v>0.0</v>
      </c>
      <c r="M462" s="335">
        <v>0.0</v>
      </c>
      <c r="N462" s="335">
        <v>0.0</v>
      </c>
      <c r="O462" s="336">
        <v>0.0</v>
      </c>
      <c r="P462" s="323"/>
      <c r="Q462" s="321"/>
      <c r="R462" s="321"/>
      <c r="S462" s="324"/>
      <c r="T462" s="380">
        <v>0.0</v>
      </c>
      <c r="U462" s="340">
        <v>6990.0</v>
      </c>
      <c r="V462" s="340">
        <v>2441.0</v>
      </c>
      <c r="W462" s="341">
        <f t="shared" si="42"/>
        <v>2.8635805</v>
      </c>
      <c r="X462" s="342">
        <f t="shared" si="43"/>
        <v>0</v>
      </c>
      <c r="Y462" s="343">
        <f t="shared" si="44"/>
        <v>0</v>
      </c>
      <c r="Z462" s="95"/>
      <c r="AA462" s="95"/>
      <c r="AB462" s="95"/>
      <c r="AC462" s="95"/>
      <c r="AD462" s="95"/>
    </row>
    <row r="463" outlineLevel="1">
      <c r="A463" s="59">
        <f>SUM(B463:B468)</f>
        <v>230</v>
      </c>
      <c r="B463" s="60">
        <v>30.0</v>
      </c>
      <c r="C463" s="525" t="s">
        <v>140</v>
      </c>
      <c r="D463" s="497"/>
      <c r="E463" s="540">
        <v>1.3351219913E10</v>
      </c>
      <c r="F463" s="64" t="s">
        <v>34</v>
      </c>
      <c r="G463" s="500">
        <f t="shared" si="41"/>
        <v>6</v>
      </c>
      <c r="H463" s="305">
        <f>SUMIFS('Выгрузка из 1С - от 11.12.2025'!C:C, 'Выгрузка из 1С - от 11.12.2025'!A:A,C463,
'Выгрузка из 1С - от 11.12.2025'!B:B,F463)</f>
        <v>5</v>
      </c>
      <c r="I463" s="384">
        <v>4.0</v>
      </c>
      <c r="J463" s="374">
        <v>2.0</v>
      </c>
      <c r="K463" s="374">
        <v>0.0</v>
      </c>
      <c r="L463" s="374">
        <v>0.0</v>
      </c>
      <c r="M463" s="374">
        <v>0.0</v>
      </c>
      <c r="N463" s="374">
        <v>0.0</v>
      </c>
      <c r="O463" s="372">
        <v>0.0</v>
      </c>
      <c r="P463" s="309"/>
      <c r="Q463" s="308"/>
      <c r="R463" s="308"/>
      <c r="S463" s="541"/>
      <c r="T463" s="542">
        <v>0.0</v>
      </c>
      <c r="U463" s="415">
        <v>3990.0</v>
      </c>
      <c r="V463" s="415">
        <v>690.0</v>
      </c>
      <c r="W463" s="359">
        <f t="shared" si="42"/>
        <v>5.782608696</v>
      </c>
      <c r="X463" s="417">
        <f t="shared" si="43"/>
        <v>4140</v>
      </c>
      <c r="Y463" s="315">
        <f t="shared" si="44"/>
        <v>23940</v>
      </c>
      <c r="Z463" s="95"/>
      <c r="AA463" s="95"/>
      <c r="AB463" s="95"/>
      <c r="AC463" s="95"/>
      <c r="AD463" s="95"/>
    </row>
    <row r="464" outlineLevel="1">
      <c r="A464" s="60" t="s">
        <v>42</v>
      </c>
      <c r="B464" s="60">
        <v>50.0</v>
      </c>
      <c r="C464" s="530" t="s">
        <v>140</v>
      </c>
      <c r="E464" s="543">
        <v>1.3351219913E10</v>
      </c>
      <c r="F464" s="82" t="s">
        <v>35</v>
      </c>
      <c r="G464" s="507">
        <f t="shared" si="41"/>
        <v>13</v>
      </c>
      <c r="H464" s="319">
        <f>SUMIFS('Выгрузка из 1С - от 11.12.2025'!C:C, 'Выгрузка из 1С - от 11.12.2025'!A:A,C464,
'Выгрузка из 1С - от 11.12.2025'!B:B,F464)</f>
        <v>12</v>
      </c>
      <c r="I464" s="386">
        <v>9.0</v>
      </c>
      <c r="J464" s="387">
        <v>3.0</v>
      </c>
      <c r="K464" s="387">
        <v>0.0</v>
      </c>
      <c r="L464" s="387">
        <v>0.0</v>
      </c>
      <c r="M464" s="387">
        <v>0.0</v>
      </c>
      <c r="N464" s="387">
        <v>1.0</v>
      </c>
      <c r="O464" s="388">
        <v>0.0</v>
      </c>
      <c r="P464" s="323"/>
      <c r="Q464" s="322"/>
      <c r="R464" s="322"/>
      <c r="S464" s="423"/>
      <c r="T464" s="544">
        <v>1.0</v>
      </c>
      <c r="U464" s="424">
        <v>3990.0</v>
      </c>
      <c r="V464" s="424">
        <v>690.0</v>
      </c>
      <c r="W464" s="363">
        <f t="shared" si="42"/>
        <v>5.782608696</v>
      </c>
      <c r="X464" s="426">
        <f t="shared" si="43"/>
        <v>8970</v>
      </c>
      <c r="Y464" s="329">
        <f t="shared" si="44"/>
        <v>51870</v>
      </c>
      <c r="Z464" s="95"/>
      <c r="AA464" s="95"/>
      <c r="AB464" s="95"/>
      <c r="AC464" s="95"/>
      <c r="AD464" s="95"/>
    </row>
    <row r="465" outlineLevel="1">
      <c r="A465" s="78"/>
      <c r="B465" s="60">
        <v>50.0</v>
      </c>
      <c r="C465" s="530" t="s">
        <v>140</v>
      </c>
      <c r="E465" s="543">
        <v>1.3351219913E10</v>
      </c>
      <c r="F465" s="96" t="s">
        <v>36</v>
      </c>
      <c r="G465" s="507">
        <f t="shared" si="41"/>
        <v>9</v>
      </c>
      <c r="H465" s="319">
        <f>SUMIFS('Выгрузка из 1С - от 11.12.2025'!C:C, 'Выгрузка из 1С - от 11.12.2025'!A:A,C465,
'Выгрузка из 1С - от 11.12.2025'!B:B,F465)</f>
        <v>10</v>
      </c>
      <c r="I465" s="386">
        <v>5.0</v>
      </c>
      <c r="J465" s="387">
        <v>3.0</v>
      </c>
      <c r="K465" s="387">
        <v>0.0</v>
      </c>
      <c r="L465" s="387">
        <v>0.0</v>
      </c>
      <c r="M465" s="387">
        <v>0.0</v>
      </c>
      <c r="N465" s="387">
        <v>1.0</v>
      </c>
      <c r="O465" s="388">
        <v>0.0</v>
      </c>
      <c r="P465" s="323"/>
      <c r="Q465" s="322"/>
      <c r="R465" s="322"/>
      <c r="S465" s="423"/>
      <c r="T465" s="544">
        <v>2.0</v>
      </c>
      <c r="U465" s="424">
        <v>3990.0</v>
      </c>
      <c r="V465" s="424">
        <v>690.0</v>
      </c>
      <c r="W465" s="363">
        <f t="shared" si="42"/>
        <v>5.782608696</v>
      </c>
      <c r="X465" s="426">
        <f t="shared" si="43"/>
        <v>6210</v>
      </c>
      <c r="Y465" s="329">
        <f t="shared" si="44"/>
        <v>35910</v>
      </c>
      <c r="Z465" s="95"/>
      <c r="AA465" s="95"/>
      <c r="AB465" s="95"/>
      <c r="AC465" s="95"/>
      <c r="AD465" s="95"/>
    </row>
    <row r="466" outlineLevel="1">
      <c r="A466" s="78"/>
      <c r="B466" s="60">
        <v>50.0</v>
      </c>
      <c r="C466" s="530" t="s">
        <v>140</v>
      </c>
      <c r="E466" s="543">
        <v>1.3351219913E10</v>
      </c>
      <c r="F466" s="82" t="s">
        <v>37</v>
      </c>
      <c r="G466" s="507">
        <f t="shared" si="41"/>
        <v>2</v>
      </c>
      <c r="H466" s="319">
        <f>SUMIFS('Выгрузка из 1С - от 11.12.2025'!C:C, 'Выгрузка из 1С - от 11.12.2025'!A:A,C466,
'Выгрузка из 1С - от 11.12.2025'!B:B,F466)</f>
        <v>1</v>
      </c>
      <c r="I466" s="386">
        <v>0.0</v>
      </c>
      <c r="J466" s="387">
        <v>2.0</v>
      </c>
      <c r="K466" s="387">
        <v>0.0</v>
      </c>
      <c r="L466" s="387">
        <v>0.0</v>
      </c>
      <c r="M466" s="387">
        <v>0.0</v>
      </c>
      <c r="N466" s="387">
        <v>0.0</v>
      </c>
      <c r="O466" s="388">
        <v>0.0</v>
      </c>
      <c r="P466" s="323"/>
      <c r="Q466" s="322"/>
      <c r="R466" s="322"/>
      <c r="S466" s="423"/>
      <c r="T466" s="544">
        <v>1.0</v>
      </c>
      <c r="U466" s="424">
        <v>3990.0</v>
      </c>
      <c r="V466" s="424">
        <v>690.0</v>
      </c>
      <c r="W466" s="363">
        <f t="shared" si="42"/>
        <v>5.782608696</v>
      </c>
      <c r="X466" s="426">
        <f t="shared" si="43"/>
        <v>1380</v>
      </c>
      <c r="Y466" s="329">
        <f t="shared" si="44"/>
        <v>7980</v>
      </c>
      <c r="Z466" s="95"/>
      <c r="AA466" s="95"/>
      <c r="AB466" s="95"/>
      <c r="AC466" s="95"/>
      <c r="AD466" s="95"/>
    </row>
    <row r="467" outlineLevel="1">
      <c r="A467" s="78"/>
      <c r="B467" s="60">
        <v>30.0</v>
      </c>
      <c r="C467" s="530" t="s">
        <v>140</v>
      </c>
      <c r="E467" s="543">
        <v>1.3351219913E10</v>
      </c>
      <c r="F467" s="97" t="s">
        <v>38</v>
      </c>
      <c r="G467" s="545">
        <f t="shared" si="41"/>
        <v>1</v>
      </c>
      <c r="H467" s="319">
        <f>SUMIFS('Выгрузка из 1С - от 11.12.2025'!C:C, 'Выгрузка из 1С - от 11.12.2025'!A:A,C467,
'Выгрузка из 1С - от 11.12.2025'!B:B,F467)</f>
        <v>0</v>
      </c>
      <c r="I467" s="386">
        <v>0.0</v>
      </c>
      <c r="J467" s="387">
        <v>1.0</v>
      </c>
      <c r="K467" s="387">
        <v>0.0</v>
      </c>
      <c r="L467" s="387">
        <v>0.0</v>
      </c>
      <c r="M467" s="387">
        <v>0.0</v>
      </c>
      <c r="N467" s="387">
        <v>0.0</v>
      </c>
      <c r="O467" s="388">
        <v>0.0</v>
      </c>
      <c r="P467" s="323"/>
      <c r="Q467" s="322"/>
      <c r="R467" s="322"/>
      <c r="S467" s="423"/>
      <c r="T467" s="544">
        <v>0.0</v>
      </c>
      <c r="U467" s="546">
        <v>3990.0</v>
      </c>
      <c r="V467" s="546">
        <v>690.0</v>
      </c>
      <c r="W467" s="363">
        <f t="shared" si="42"/>
        <v>5.782608696</v>
      </c>
      <c r="X467" s="547">
        <f t="shared" si="43"/>
        <v>690</v>
      </c>
      <c r="Y467" s="329">
        <f t="shared" si="44"/>
        <v>3990</v>
      </c>
      <c r="Z467" s="95"/>
      <c r="AA467" s="95"/>
      <c r="AB467" s="95"/>
      <c r="AC467" s="95"/>
      <c r="AD467" s="95"/>
    </row>
    <row r="468" outlineLevel="1">
      <c r="A468" s="78"/>
      <c r="B468" s="60">
        <v>20.0</v>
      </c>
      <c r="C468" s="531" t="s">
        <v>140</v>
      </c>
      <c r="D468" s="429"/>
      <c r="E468" s="548">
        <v>1.3351219913E10</v>
      </c>
      <c r="F468" s="97" t="s">
        <v>39</v>
      </c>
      <c r="G468" s="549">
        <f t="shared" si="41"/>
        <v>3</v>
      </c>
      <c r="H468" s="333">
        <f>SUMIFS('Выгрузка из 1С - от 11.12.2025'!C:C, 'Выгрузка из 1С - от 11.12.2025'!A:A,C468,
'Выгрузка из 1С - от 11.12.2025'!B:B,F468)</f>
        <v>1</v>
      </c>
      <c r="I468" s="334">
        <v>1.0</v>
      </c>
      <c r="J468" s="335">
        <v>2.0</v>
      </c>
      <c r="K468" s="335">
        <v>0.0</v>
      </c>
      <c r="L468" s="335">
        <v>0.0</v>
      </c>
      <c r="M468" s="335">
        <v>0.0</v>
      </c>
      <c r="N468" s="335">
        <v>0.0</v>
      </c>
      <c r="O468" s="336">
        <v>0.0</v>
      </c>
      <c r="P468" s="337"/>
      <c r="Q468" s="336"/>
      <c r="R468" s="336"/>
      <c r="S468" s="550"/>
      <c r="T468" s="551">
        <v>0.0</v>
      </c>
      <c r="U468" s="552">
        <v>3990.0</v>
      </c>
      <c r="V468" s="552">
        <v>690.0</v>
      </c>
      <c r="W468" s="341">
        <f t="shared" si="42"/>
        <v>5.782608696</v>
      </c>
      <c r="X468" s="553">
        <f t="shared" si="43"/>
        <v>2070</v>
      </c>
      <c r="Y468" s="343">
        <f t="shared" si="44"/>
        <v>11970</v>
      </c>
      <c r="Z468" s="95"/>
      <c r="AA468" s="95"/>
      <c r="AB468" s="95"/>
      <c r="AC468" s="95"/>
      <c r="AD468" s="95"/>
    </row>
    <row r="469" outlineLevel="1">
      <c r="A469" s="299" t="s">
        <v>109</v>
      </c>
      <c r="B469" s="300"/>
      <c r="C469" s="525" t="s">
        <v>141</v>
      </c>
      <c r="D469" s="497"/>
      <c r="E469" s="540">
        <v>1.3351219913E10</v>
      </c>
      <c r="F469" s="64" t="s">
        <v>34</v>
      </c>
      <c r="G469" s="554">
        <f t="shared" si="41"/>
        <v>11</v>
      </c>
      <c r="H469" s="305">
        <f>SUMIFS('Выгрузка из 1С - от 11.12.2025'!C:C, 'Выгрузка из 1С - от 11.12.2025'!A:A,C469,
'Выгрузка из 1С - от 11.12.2025'!B:B,F469)</f>
        <v>11</v>
      </c>
      <c r="I469" s="384">
        <v>8.0</v>
      </c>
      <c r="J469" s="374">
        <v>3.0</v>
      </c>
      <c r="K469" s="374">
        <v>0.0</v>
      </c>
      <c r="L469" s="374">
        <v>0.0</v>
      </c>
      <c r="M469" s="374">
        <v>0.0</v>
      </c>
      <c r="N469" s="374">
        <v>0.0</v>
      </c>
      <c r="O469" s="372">
        <v>0.0</v>
      </c>
      <c r="P469" s="309"/>
      <c r="Q469" s="308"/>
      <c r="R469" s="308"/>
      <c r="S469" s="541"/>
      <c r="T469" s="542">
        <v>0.0</v>
      </c>
      <c r="U469" s="555">
        <v>3990.0</v>
      </c>
      <c r="V469" s="555">
        <v>690.0</v>
      </c>
      <c r="W469" s="359">
        <f t="shared" si="42"/>
        <v>5.782608696</v>
      </c>
      <c r="X469" s="556">
        <f t="shared" si="43"/>
        <v>7590</v>
      </c>
      <c r="Y469" s="315">
        <f t="shared" si="44"/>
        <v>43890</v>
      </c>
      <c r="Z469" s="95"/>
      <c r="AA469" s="95"/>
      <c r="AB469" s="95"/>
      <c r="AC469" s="95"/>
      <c r="AD469" s="95"/>
    </row>
    <row r="470" outlineLevel="1">
      <c r="A470" s="300"/>
      <c r="B470" s="300"/>
      <c r="C470" s="530" t="s">
        <v>141</v>
      </c>
      <c r="E470" s="543">
        <v>1.3351219913E10</v>
      </c>
      <c r="F470" s="82" t="s">
        <v>35</v>
      </c>
      <c r="G470" s="557">
        <f t="shared" si="41"/>
        <v>25</v>
      </c>
      <c r="H470" s="319">
        <f>SUMIFS('Выгрузка из 1С - от 11.12.2025'!C:C, 'Выгрузка из 1С - от 11.12.2025'!A:A,C470,
'Выгрузка из 1С - от 11.12.2025'!B:B,F470)</f>
        <v>24</v>
      </c>
      <c r="I470" s="386">
        <v>19.0</v>
      </c>
      <c r="J470" s="387">
        <v>3.0</v>
      </c>
      <c r="K470" s="387">
        <v>0.0</v>
      </c>
      <c r="L470" s="387">
        <v>0.0</v>
      </c>
      <c r="M470" s="387">
        <v>0.0</v>
      </c>
      <c r="N470" s="387">
        <v>3.0</v>
      </c>
      <c r="O470" s="388">
        <v>0.0</v>
      </c>
      <c r="P470" s="323"/>
      <c r="Q470" s="322"/>
      <c r="R470" s="322"/>
      <c r="S470" s="423"/>
      <c r="T470" s="544">
        <v>3.0</v>
      </c>
      <c r="U470" s="558">
        <v>3990.0</v>
      </c>
      <c r="V470" s="558">
        <v>690.0</v>
      </c>
      <c r="W470" s="363">
        <f t="shared" si="42"/>
        <v>5.782608696</v>
      </c>
      <c r="X470" s="559">
        <f t="shared" si="43"/>
        <v>17250</v>
      </c>
      <c r="Y470" s="329">
        <f t="shared" si="44"/>
        <v>99750</v>
      </c>
      <c r="Z470" s="95"/>
      <c r="AA470" s="95"/>
      <c r="AB470" s="95"/>
      <c r="AC470" s="95"/>
      <c r="AD470" s="95"/>
    </row>
    <row r="471" outlineLevel="1">
      <c r="A471" s="300"/>
      <c r="B471" s="300"/>
      <c r="C471" s="530" t="s">
        <v>141</v>
      </c>
      <c r="E471" s="543">
        <v>1.3351219913E10</v>
      </c>
      <c r="F471" s="96" t="s">
        <v>36</v>
      </c>
      <c r="G471" s="557">
        <f t="shared" si="41"/>
        <v>24</v>
      </c>
      <c r="H471" s="319">
        <f>SUMIFS('Выгрузка из 1С - от 11.12.2025'!C:C, 'Выгрузка из 1С - от 11.12.2025'!A:A,C471,
'Выгрузка из 1С - от 11.12.2025'!B:B,F471)</f>
        <v>24</v>
      </c>
      <c r="I471" s="386">
        <v>19.0</v>
      </c>
      <c r="J471" s="387">
        <v>3.0</v>
      </c>
      <c r="K471" s="387">
        <v>0.0</v>
      </c>
      <c r="L471" s="387">
        <v>0.0</v>
      </c>
      <c r="M471" s="387">
        <v>0.0</v>
      </c>
      <c r="N471" s="387">
        <v>2.0</v>
      </c>
      <c r="O471" s="388">
        <v>0.0</v>
      </c>
      <c r="P471" s="323"/>
      <c r="Q471" s="322"/>
      <c r="R471" s="322"/>
      <c r="S471" s="423"/>
      <c r="T471" s="544">
        <v>2.0</v>
      </c>
      <c r="U471" s="558">
        <v>3990.0</v>
      </c>
      <c r="V471" s="558">
        <v>690.0</v>
      </c>
      <c r="W471" s="363">
        <f t="shared" si="42"/>
        <v>5.782608696</v>
      </c>
      <c r="X471" s="559">
        <f t="shared" si="43"/>
        <v>16560</v>
      </c>
      <c r="Y471" s="329">
        <f t="shared" si="44"/>
        <v>95760</v>
      </c>
    </row>
    <row r="472" outlineLevel="1">
      <c r="A472" s="300"/>
      <c r="B472" s="300"/>
      <c r="C472" s="530" t="s">
        <v>141</v>
      </c>
      <c r="E472" s="543">
        <v>1.3351219913E10</v>
      </c>
      <c r="F472" s="82" t="s">
        <v>37</v>
      </c>
      <c r="G472" s="557">
        <f t="shared" si="41"/>
        <v>26</v>
      </c>
      <c r="H472" s="319">
        <f>SUMIFS('Выгрузка из 1С - от 11.12.2025'!C:C, 'Выгрузка из 1С - от 11.12.2025'!A:A,C472,
'Выгрузка из 1С - от 11.12.2025'!B:B,F472)</f>
        <v>26</v>
      </c>
      <c r="I472" s="386">
        <v>20.0</v>
      </c>
      <c r="J472" s="387">
        <v>3.0</v>
      </c>
      <c r="K472" s="387">
        <v>0.0</v>
      </c>
      <c r="L472" s="387">
        <v>0.0</v>
      </c>
      <c r="M472" s="387">
        <v>0.0</v>
      </c>
      <c r="N472" s="387">
        <v>3.0</v>
      </c>
      <c r="O472" s="388">
        <v>0.0</v>
      </c>
      <c r="P472" s="323"/>
      <c r="Q472" s="322"/>
      <c r="R472" s="322"/>
      <c r="S472" s="423"/>
      <c r="T472" s="544">
        <v>3.0</v>
      </c>
      <c r="U472" s="558">
        <v>3990.0</v>
      </c>
      <c r="V472" s="558">
        <v>690.0</v>
      </c>
      <c r="W472" s="363">
        <f t="shared" si="42"/>
        <v>5.782608696</v>
      </c>
      <c r="X472" s="559">
        <f t="shared" si="43"/>
        <v>17940</v>
      </c>
      <c r="Y472" s="329">
        <f t="shared" si="44"/>
        <v>103740</v>
      </c>
    </row>
    <row r="473" outlineLevel="1">
      <c r="A473" s="300"/>
      <c r="B473" s="300"/>
      <c r="C473" s="530" t="s">
        <v>141</v>
      </c>
      <c r="E473" s="543">
        <v>1.3351219913E10</v>
      </c>
      <c r="F473" s="97" t="s">
        <v>38</v>
      </c>
      <c r="G473" s="557">
        <f t="shared" si="41"/>
        <v>3</v>
      </c>
      <c r="H473" s="319">
        <f>SUMIFS('Выгрузка из 1С - от 11.12.2025'!C:C, 'Выгрузка из 1С - от 11.12.2025'!A:A,C473,
'Выгрузка из 1С - от 11.12.2025'!B:B,F473)</f>
        <v>3</v>
      </c>
      <c r="I473" s="386">
        <v>0.0</v>
      </c>
      <c r="J473" s="387">
        <v>3.0</v>
      </c>
      <c r="K473" s="387">
        <v>0.0</v>
      </c>
      <c r="L473" s="387">
        <v>0.0</v>
      </c>
      <c r="M473" s="387">
        <v>0.0</v>
      </c>
      <c r="N473" s="387">
        <v>0.0</v>
      </c>
      <c r="O473" s="388">
        <v>0.0</v>
      </c>
      <c r="P473" s="323"/>
      <c r="Q473" s="322"/>
      <c r="R473" s="322"/>
      <c r="S473" s="423"/>
      <c r="T473" s="544">
        <v>0.0</v>
      </c>
      <c r="U473" s="558">
        <v>3990.0</v>
      </c>
      <c r="V473" s="558">
        <v>690.0</v>
      </c>
      <c r="W473" s="363">
        <f t="shared" si="42"/>
        <v>5.782608696</v>
      </c>
      <c r="X473" s="559">
        <f t="shared" si="43"/>
        <v>2070</v>
      </c>
      <c r="Y473" s="329">
        <f t="shared" si="44"/>
        <v>11970</v>
      </c>
    </row>
    <row r="474" outlineLevel="1">
      <c r="A474" s="300"/>
      <c r="B474" s="300"/>
      <c r="C474" s="531" t="s">
        <v>141</v>
      </c>
      <c r="D474" s="429"/>
      <c r="E474" s="548">
        <v>1.3351219913E10</v>
      </c>
      <c r="F474" s="97" t="s">
        <v>39</v>
      </c>
      <c r="G474" s="549">
        <f t="shared" si="41"/>
        <v>7</v>
      </c>
      <c r="H474" s="333">
        <f>SUMIFS('Выгрузка из 1С - от 11.12.2025'!C:C, 'Выгрузка из 1С - от 11.12.2025'!A:A,C474,
'Выгрузка из 1С - от 11.12.2025'!B:B,F474)</f>
        <v>5</v>
      </c>
      <c r="I474" s="334">
        <v>5.0</v>
      </c>
      <c r="J474" s="335">
        <v>2.0</v>
      </c>
      <c r="K474" s="335">
        <v>0.0</v>
      </c>
      <c r="L474" s="335">
        <v>0.0</v>
      </c>
      <c r="M474" s="335">
        <v>0.0</v>
      </c>
      <c r="N474" s="335">
        <v>0.0</v>
      </c>
      <c r="O474" s="336">
        <v>0.0</v>
      </c>
      <c r="P474" s="337"/>
      <c r="Q474" s="336"/>
      <c r="R474" s="336"/>
      <c r="S474" s="550"/>
      <c r="T474" s="551">
        <v>0.0</v>
      </c>
      <c r="U474" s="552">
        <v>3990.0</v>
      </c>
      <c r="V474" s="552">
        <v>690.0</v>
      </c>
      <c r="W474" s="341">
        <f t="shared" si="42"/>
        <v>5.782608696</v>
      </c>
      <c r="X474" s="553">
        <f t="shared" si="43"/>
        <v>4830</v>
      </c>
      <c r="Y474" s="343">
        <f t="shared" si="44"/>
        <v>27930</v>
      </c>
    </row>
    <row r="475" outlineLevel="1">
      <c r="A475" s="299" t="s">
        <v>109</v>
      </c>
      <c r="B475" s="300"/>
      <c r="C475" s="525" t="s">
        <v>142</v>
      </c>
      <c r="D475" s="497"/>
      <c r="E475" s="540">
        <v>1.3351219913E10</v>
      </c>
      <c r="F475" s="64" t="s">
        <v>34</v>
      </c>
      <c r="G475" s="554">
        <f t="shared" si="41"/>
        <v>12</v>
      </c>
      <c r="H475" s="305">
        <f>SUMIFS('Выгрузка из 1С - от 11.12.2025'!C:C, 'Выгрузка из 1С - от 11.12.2025'!A:A,C475,
'Выгрузка из 1С - от 11.12.2025'!B:B,F475)</f>
        <v>16</v>
      </c>
      <c r="I475" s="384">
        <v>9.0</v>
      </c>
      <c r="J475" s="374">
        <v>3.0</v>
      </c>
      <c r="K475" s="374">
        <v>0.0</v>
      </c>
      <c r="L475" s="374">
        <v>0.0</v>
      </c>
      <c r="M475" s="374">
        <v>0.0</v>
      </c>
      <c r="N475" s="374">
        <v>0.0</v>
      </c>
      <c r="O475" s="372">
        <v>0.0</v>
      </c>
      <c r="P475" s="309"/>
      <c r="Q475" s="308"/>
      <c r="R475" s="308"/>
      <c r="S475" s="541"/>
      <c r="T475" s="542">
        <v>0.0</v>
      </c>
      <c r="U475" s="555">
        <v>3990.0</v>
      </c>
      <c r="V475" s="555">
        <v>690.0</v>
      </c>
      <c r="W475" s="359">
        <f t="shared" si="42"/>
        <v>5.782608696</v>
      </c>
      <c r="X475" s="556">
        <f t="shared" si="43"/>
        <v>8280</v>
      </c>
      <c r="Y475" s="315">
        <f t="shared" si="44"/>
        <v>47880</v>
      </c>
    </row>
    <row r="476" outlineLevel="1">
      <c r="A476" s="300"/>
      <c r="B476" s="300"/>
      <c r="C476" s="530" t="s">
        <v>142</v>
      </c>
      <c r="E476" s="543">
        <v>1.3351219913E10</v>
      </c>
      <c r="F476" s="82" t="s">
        <v>35</v>
      </c>
      <c r="G476" s="557">
        <f t="shared" si="41"/>
        <v>10</v>
      </c>
      <c r="H476" s="319">
        <f>SUMIFS('Выгрузка из 1С - от 11.12.2025'!C:C, 'Выгрузка из 1С - от 11.12.2025'!A:A,C476,
'Выгрузка из 1С - от 11.12.2025'!B:B,F476)</f>
        <v>27</v>
      </c>
      <c r="I476" s="386">
        <v>7.0</v>
      </c>
      <c r="J476" s="387">
        <v>3.0</v>
      </c>
      <c r="K476" s="387">
        <v>0.0</v>
      </c>
      <c r="L476" s="387">
        <v>0.0</v>
      </c>
      <c r="M476" s="387">
        <v>0.0</v>
      </c>
      <c r="N476" s="387">
        <v>0.0</v>
      </c>
      <c r="O476" s="388">
        <v>0.0</v>
      </c>
      <c r="P476" s="323"/>
      <c r="Q476" s="322"/>
      <c r="R476" s="322"/>
      <c r="S476" s="423"/>
      <c r="T476" s="544">
        <v>0.0</v>
      </c>
      <c r="U476" s="558">
        <v>3990.0</v>
      </c>
      <c r="V476" s="558">
        <v>690.0</v>
      </c>
      <c r="W476" s="363">
        <f t="shared" si="42"/>
        <v>5.782608696</v>
      </c>
      <c r="X476" s="559">
        <f t="shared" si="43"/>
        <v>6900</v>
      </c>
      <c r="Y476" s="329">
        <f t="shared" si="44"/>
        <v>39900</v>
      </c>
    </row>
    <row r="477" outlineLevel="1">
      <c r="A477" s="300"/>
      <c r="B477" s="300"/>
      <c r="C477" s="530" t="s">
        <v>142</v>
      </c>
      <c r="E477" s="543">
        <v>1.3351219913E10</v>
      </c>
      <c r="F477" s="96" t="s">
        <v>36</v>
      </c>
      <c r="G477" s="557">
        <f t="shared" si="41"/>
        <v>15</v>
      </c>
      <c r="H477" s="319">
        <f>SUMIFS('Выгрузка из 1С - от 11.12.2025'!C:C, 'Выгрузка из 1С - от 11.12.2025'!A:A,C477,
'Выгрузка из 1С - от 11.12.2025'!B:B,F477)</f>
        <v>33</v>
      </c>
      <c r="I477" s="386">
        <v>12.0</v>
      </c>
      <c r="J477" s="387">
        <v>3.0</v>
      </c>
      <c r="K477" s="387">
        <v>0.0</v>
      </c>
      <c r="L477" s="387">
        <v>0.0</v>
      </c>
      <c r="M477" s="387">
        <v>0.0</v>
      </c>
      <c r="N477" s="387">
        <v>0.0</v>
      </c>
      <c r="O477" s="388">
        <v>0.0</v>
      </c>
      <c r="P477" s="323"/>
      <c r="Q477" s="322"/>
      <c r="R477" s="322"/>
      <c r="S477" s="423"/>
      <c r="T477" s="544">
        <v>0.0</v>
      </c>
      <c r="U477" s="558">
        <v>3990.0</v>
      </c>
      <c r="V477" s="558">
        <v>690.0</v>
      </c>
      <c r="W477" s="363">
        <f t="shared" si="42"/>
        <v>5.782608696</v>
      </c>
      <c r="X477" s="559">
        <f t="shared" si="43"/>
        <v>10350</v>
      </c>
      <c r="Y477" s="329">
        <f t="shared" si="44"/>
        <v>59850</v>
      </c>
    </row>
    <row r="478" outlineLevel="1">
      <c r="A478" s="300"/>
      <c r="B478" s="300"/>
      <c r="C478" s="530" t="s">
        <v>142</v>
      </c>
      <c r="E478" s="543">
        <v>1.3351219913E10</v>
      </c>
      <c r="F478" s="82" t="s">
        <v>37</v>
      </c>
      <c r="G478" s="557">
        <f t="shared" si="41"/>
        <v>15</v>
      </c>
      <c r="H478" s="319">
        <f>SUMIFS('Выгрузка из 1С - от 11.12.2025'!C:C, 'Выгрузка из 1С - от 11.12.2025'!A:A,C478,
'Выгрузка из 1С - от 11.12.2025'!B:B,F478)</f>
        <v>31</v>
      </c>
      <c r="I478" s="386">
        <v>12.0</v>
      </c>
      <c r="J478" s="387">
        <v>3.0</v>
      </c>
      <c r="K478" s="387">
        <v>0.0</v>
      </c>
      <c r="L478" s="387">
        <v>0.0</v>
      </c>
      <c r="M478" s="387">
        <v>0.0</v>
      </c>
      <c r="N478" s="387">
        <v>0.0</v>
      </c>
      <c r="O478" s="388">
        <v>0.0</v>
      </c>
      <c r="P478" s="323"/>
      <c r="Q478" s="322"/>
      <c r="R478" s="322"/>
      <c r="S478" s="423"/>
      <c r="T478" s="544">
        <v>0.0</v>
      </c>
      <c r="U478" s="558">
        <v>3990.0</v>
      </c>
      <c r="V478" s="558">
        <v>690.0</v>
      </c>
      <c r="W478" s="363">
        <f t="shared" si="42"/>
        <v>5.782608696</v>
      </c>
      <c r="X478" s="559">
        <f t="shared" si="43"/>
        <v>10350</v>
      </c>
      <c r="Y478" s="329">
        <f t="shared" si="44"/>
        <v>59850</v>
      </c>
    </row>
    <row r="479" outlineLevel="1">
      <c r="A479" s="300"/>
      <c r="B479" s="300"/>
      <c r="C479" s="530" t="s">
        <v>142</v>
      </c>
      <c r="E479" s="543">
        <v>1.3351219913E10</v>
      </c>
      <c r="F479" s="97" t="s">
        <v>38</v>
      </c>
      <c r="G479" s="557">
        <f t="shared" si="41"/>
        <v>4</v>
      </c>
      <c r="H479" s="319">
        <f>SUMIFS('Выгрузка из 1С - от 11.12.2025'!C:C, 'Выгрузка из 1С - от 11.12.2025'!A:A,C479,
'Выгрузка из 1С - от 11.12.2025'!B:B,F479)</f>
        <v>7</v>
      </c>
      <c r="I479" s="386">
        <v>1.0</v>
      </c>
      <c r="J479" s="387">
        <v>3.0</v>
      </c>
      <c r="K479" s="387">
        <v>0.0</v>
      </c>
      <c r="L479" s="387">
        <v>0.0</v>
      </c>
      <c r="M479" s="387">
        <v>0.0</v>
      </c>
      <c r="N479" s="387">
        <v>0.0</v>
      </c>
      <c r="O479" s="388">
        <v>0.0</v>
      </c>
      <c r="P479" s="323"/>
      <c r="Q479" s="322"/>
      <c r="R479" s="322"/>
      <c r="S479" s="423"/>
      <c r="T479" s="544">
        <v>0.0</v>
      </c>
      <c r="U479" s="558">
        <v>3990.0</v>
      </c>
      <c r="V479" s="558">
        <v>690.0</v>
      </c>
      <c r="W479" s="363">
        <f t="shared" si="42"/>
        <v>5.782608696</v>
      </c>
      <c r="X479" s="559">
        <f t="shared" si="43"/>
        <v>2760</v>
      </c>
      <c r="Y479" s="329">
        <f t="shared" si="44"/>
        <v>15960</v>
      </c>
    </row>
    <row r="480" outlineLevel="1">
      <c r="A480" s="300"/>
      <c r="B480" s="300"/>
      <c r="C480" s="531" t="s">
        <v>142</v>
      </c>
      <c r="D480" s="429"/>
      <c r="E480" s="548">
        <v>1.3351219913E10</v>
      </c>
      <c r="F480" s="97" t="s">
        <v>39</v>
      </c>
      <c r="G480" s="549">
        <f t="shared" si="41"/>
        <v>3</v>
      </c>
      <c r="H480" s="333">
        <f>SUMIFS('Выгрузка из 1С - от 11.12.2025'!C:C, 'Выгрузка из 1С - от 11.12.2025'!A:A,C480,
'Выгрузка из 1С - от 11.12.2025'!B:B,F480)</f>
        <v>6</v>
      </c>
      <c r="I480" s="334">
        <v>1.0</v>
      </c>
      <c r="J480" s="335">
        <v>2.0</v>
      </c>
      <c r="K480" s="335">
        <v>0.0</v>
      </c>
      <c r="L480" s="335">
        <v>0.0</v>
      </c>
      <c r="M480" s="335">
        <v>0.0</v>
      </c>
      <c r="N480" s="335">
        <v>0.0</v>
      </c>
      <c r="O480" s="336">
        <v>0.0</v>
      </c>
      <c r="P480" s="337"/>
      <c r="Q480" s="336"/>
      <c r="R480" s="336"/>
      <c r="S480" s="550"/>
      <c r="T480" s="551">
        <v>0.0</v>
      </c>
      <c r="U480" s="552">
        <v>3990.0</v>
      </c>
      <c r="V480" s="552">
        <v>690.0</v>
      </c>
      <c r="W480" s="341">
        <f t="shared" si="42"/>
        <v>5.782608696</v>
      </c>
      <c r="X480" s="553">
        <f t="shared" si="43"/>
        <v>2070</v>
      </c>
      <c r="Y480" s="343">
        <f t="shared" si="44"/>
        <v>11970</v>
      </c>
    </row>
    <row r="481" outlineLevel="1">
      <c r="A481" s="299" t="s">
        <v>109</v>
      </c>
      <c r="B481" s="300"/>
      <c r="C481" s="525" t="s">
        <v>143</v>
      </c>
      <c r="D481" s="560"/>
      <c r="E481" s="540">
        <v>1.3351219913E10</v>
      </c>
      <c r="F481" s="64" t="s">
        <v>34</v>
      </c>
      <c r="G481" s="554">
        <f t="shared" si="41"/>
        <v>16</v>
      </c>
      <c r="H481" s="305">
        <f>SUMIFS('Выгрузка из 1С - от 11.12.2025'!C:C, 'Выгрузка из 1С - от 11.12.2025'!A:A,C481,
'Выгрузка из 1С - от 11.12.2025'!B:B,F481)</f>
        <v>13</v>
      </c>
      <c r="I481" s="384">
        <v>13.0</v>
      </c>
      <c r="J481" s="374">
        <v>3.0</v>
      </c>
      <c r="K481" s="374">
        <v>0.0</v>
      </c>
      <c r="L481" s="374">
        <v>0.0</v>
      </c>
      <c r="M481" s="374">
        <v>0.0</v>
      </c>
      <c r="N481" s="374">
        <v>0.0</v>
      </c>
      <c r="O481" s="372">
        <v>0.0</v>
      </c>
      <c r="P481" s="309"/>
      <c r="Q481" s="308"/>
      <c r="R481" s="308"/>
      <c r="S481" s="541"/>
      <c r="T481" s="542">
        <v>0.0</v>
      </c>
      <c r="U481" s="555">
        <v>3990.0</v>
      </c>
      <c r="V481" s="555">
        <v>690.0</v>
      </c>
      <c r="W481" s="359">
        <f t="shared" si="42"/>
        <v>5.782608696</v>
      </c>
      <c r="X481" s="556">
        <f t="shared" si="43"/>
        <v>11040</v>
      </c>
      <c r="Y481" s="315">
        <f t="shared" si="44"/>
        <v>63840</v>
      </c>
    </row>
    <row r="482" outlineLevel="1">
      <c r="A482" s="300"/>
      <c r="B482" s="300"/>
      <c r="C482" s="530" t="s">
        <v>143</v>
      </c>
      <c r="E482" s="543">
        <v>1.3351219913E10</v>
      </c>
      <c r="F482" s="82" t="s">
        <v>35</v>
      </c>
      <c r="G482" s="557">
        <f t="shared" si="41"/>
        <v>21</v>
      </c>
      <c r="H482" s="319">
        <f>SUMIFS('Выгрузка из 1С - от 11.12.2025'!C:C, 'Выгрузка из 1С - от 11.12.2025'!A:A,C482,
'Выгрузка из 1С - от 11.12.2025'!B:B,F482)</f>
        <v>19</v>
      </c>
      <c r="I482" s="386">
        <v>18.0</v>
      </c>
      <c r="J482" s="387">
        <v>3.0</v>
      </c>
      <c r="K482" s="387">
        <v>0.0</v>
      </c>
      <c r="L482" s="387">
        <v>0.0</v>
      </c>
      <c r="M482" s="387">
        <v>0.0</v>
      </c>
      <c r="N482" s="387">
        <v>0.0</v>
      </c>
      <c r="O482" s="388">
        <v>0.0</v>
      </c>
      <c r="P482" s="323"/>
      <c r="Q482" s="322"/>
      <c r="R482" s="322"/>
      <c r="S482" s="423"/>
      <c r="T482" s="544">
        <v>0.0</v>
      </c>
      <c r="U482" s="558">
        <v>3990.0</v>
      </c>
      <c r="V482" s="558">
        <v>690.0</v>
      </c>
      <c r="W482" s="363">
        <f t="shared" si="42"/>
        <v>5.782608696</v>
      </c>
      <c r="X482" s="559">
        <f t="shared" si="43"/>
        <v>14490</v>
      </c>
      <c r="Y482" s="329">
        <f t="shared" si="44"/>
        <v>83790</v>
      </c>
    </row>
    <row r="483" outlineLevel="1">
      <c r="A483" s="300"/>
      <c r="B483" s="300"/>
      <c r="C483" s="530" t="s">
        <v>143</v>
      </c>
      <c r="E483" s="543">
        <v>1.3351219913E10</v>
      </c>
      <c r="F483" s="96" t="s">
        <v>36</v>
      </c>
      <c r="G483" s="557">
        <f t="shared" si="41"/>
        <v>20</v>
      </c>
      <c r="H483" s="319">
        <f>SUMIFS('Выгрузка из 1С - от 11.12.2025'!C:C, 'Выгрузка из 1С - от 11.12.2025'!A:A,C483,
'Выгрузка из 1С - от 11.12.2025'!B:B,F483)</f>
        <v>19</v>
      </c>
      <c r="I483" s="386">
        <v>17.0</v>
      </c>
      <c r="J483" s="387">
        <v>3.0</v>
      </c>
      <c r="K483" s="387">
        <v>0.0</v>
      </c>
      <c r="L483" s="387">
        <v>0.0</v>
      </c>
      <c r="M483" s="387">
        <v>0.0</v>
      </c>
      <c r="N483" s="387">
        <v>0.0</v>
      </c>
      <c r="O483" s="388">
        <v>0.0</v>
      </c>
      <c r="P483" s="323"/>
      <c r="Q483" s="322"/>
      <c r="R483" s="322"/>
      <c r="S483" s="423"/>
      <c r="T483" s="544">
        <v>0.0</v>
      </c>
      <c r="U483" s="558">
        <v>3990.0</v>
      </c>
      <c r="V483" s="558">
        <v>690.0</v>
      </c>
      <c r="W483" s="363">
        <f t="shared" si="42"/>
        <v>5.782608696</v>
      </c>
      <c r="X483" s="559">
        <f t="shared" si="43"/>
        <v>13800</v>
      </c>
      <c r="Y483" s="329">
        <f t="shared" si="44"/>
        <v>79800</v>
      </c>
    </row>
    <row r="484" outlineLevel="1">
      <c r="A484" s="300"/>
      <c r="B484" s="300"/>
      <c r="C484" s="530" t="s">
        <v>143</v>
      </c>
      <c r="E484" s="543">
        <v>1.3351219913E10</v>
      </c>
      <c r="F484" s="82" t="s">
        <v>37</v>
      </c>
      <c r="G484" s="557">
        <f t="shared" si="41"/>
        <v>23</v>
      </c>
      <c r="H484" s="319">
        <f>SUMIFS('Выгрузка из 1С - от 11.12.2025'!C:C, 'Выгрузка из 1С - от 11.12.2025'!A:A,C484,
'Выгрузка из 1С - от 11.12.2025'!B:B,F484)</f>
        <v>21</v>
      </c>
      <c r="I484" s="386">
        <v>20.0</v>
      </c>
      <c r="J484" s="387">
        <v>3.0</v>
      </c>
      <c r="K484" s="387">
        <v>0.0</v>
      </c>
      <c r="L484" s="387">
        <v>0.0</v>
      </c>
      <c r="M484" s="387">
        <v>0.0</v>
      </c>
      <c r="N484" s="387">
        <v>0.0</v>
      </c>
      <c r="O484" s="388">
        <v>0.0</v>
      </c>
      <c r="P484" s="323"/>
      <c r="Q484" s="322"/>
      <c r="R484" s="322"/>
      <c r="S484" s="423"/>
      <c r="T484" s="544">
        <v>0.0</v>
      </c>
      <c r="U484" s="558">
        <v>3990.0</v>
      </c>
      <c r="V484" s="558">
        <v>690.0</v>
      </c>
      <c r="W484" s="363">
        <f t="shared" si="42"/>
        <v>5.782608696</v>
      </c>
      <c r="X484" s="559">
        <f t="shared" si="43"/>
        <v>15870</v>
      </c>
      <c r="Y484" s="329">
        <f t="shared" si="44"/>
        <v>91770</v>
      </c>
    </row>
    <row r="485" outlineLevel="1">
      <c r="A485" s="300"/>
      <c r="B485" s="300"/>
      <c r="C485" s="530" t="s">
        <v>143</v>
      </c>
      <c r="E485" s="543">
        <v>1.3351219913E10</v>
      </c>
      <c r="F485" s="97" t="s">
        <v>38</v>
      </c>
      <c r="G485" s="557">
        <f t="shared" si="41"/>
        <v>3</v>
      </c>
      <c r="H485" s="319">
        <f>SUMIFS('Выгрузка из 1С - от 11.12.2025'!C:C, 'Выгрузка из 1С - от 11.12.2025'!A:A,C485,
'Выгрузка из 1С - от 11.12.2025'!B:B,F485)</f>
        <v>0</v>
      </c>
      <c r="I485" s="386">
        <v>1.0</v>
      </c>
      <c r="J485" s="387">
        <v>2.0</v>
      </c>
      <c r="K485" s="387">
        <v>0.0</v>
      </c>
      <c r="L485" s="387">
        <v>0.0</v>
      </c>
      <c r="M485" s="387">
        <v>0.0</v>
      </c>
      <c r="N485" s="387">
        <v>0.0</v>
      </c>
      <c r="O485" s="388">
        <v>0.0</v>
      </c>
      <c r="P485" s="323"/>
      <c r="Q485" s="322"/>
      <c r="R485" s="322"/>
      <c r="S485" s="423"/>
      <c r="T485" s="544">
        <v>0.0</v>
      </c>
      <c r="U485" s="558">
        <v>3990.0</v>
      </c>
      <c r="V485" s="558">
        <v>690.0</v>
      </c>
      <c r="W485" s="363">
        <f t="shared" si="42"/>
        <v>5.782608696</v>
      </c>
      <c r="X485" s="559">
        <f t="shared" si="43"/>
        <v>2070</v>
      </c>
      <c r="Y485" s="329">
        <f t="shared" si="44"/>
        <v>11970</v>
      </c>
    </row>
    <row r="486" outlineLevel="1">
      <c r="A486" s="300"/>
      <c r="B486" s="300"/>
      <c r="C486" s="531" t="s">
        <v>143</v>
      </c>
      <c r="D486" s="429"/>
      <c r="E486" s="548">
        <v>1.3351219913E10</v>
      </c>
      <c r="F486" s="97" t="s">
        <v>39</v>
      </c>
      <c r="G486" s="549">
        <f t="shared" si="41"/>
        <v>2</v>
      </c>
      <c r="H486" s="333">
        <f>SUMIFS('Выгрузка из 1С - от 11.12.2025'!C:C, 'Выгрузка из 1С - от 11.12.2025'!A:A,C486,
'Выгрузка из 1С - от 11.12.2025'!B:B,F486)</f>
        <v>0</v>
      </c>
      <c r="I486" s="334">
        <v>0.0</v>
      </c>
      <c r="J486" s="335">
        <v>2.0</v>
      </c>
      <c r="K486" s="335">
        <v>0.0</v>
      </c>
      <c r="L486" s="335">
        <v>0.0</v>
      </c>
      <c r="M486" s="335">
        <v>0.0</v>
      </c>
      <c r="N486" s="335">
        <v>0.0</v>
      </c>
      <c r="O486" s="336">
        <v>0.0</v>
      </c>
      <c r="P486" s="337"/>
      <c r="Q486" s="336"/>
      <c r="R486" s="336"/>
      <c r="S486" s="550"/>
      <c r="T486" s="551">
        <v>0.0</v>
      </c>
      <c r="U486" s="552">
        <v>3990.0</v>
      </c>
      <c r="V486" s="552">
        <v>690.0</v>
      </c>
      <c r="W486" s="341">
        <f t="shared" si="42"/>
        <v>5.782608696</v>
      </c>
      <c r="X486" s="553">
        <f t="shared" si="43"/>
        <v>1380</v>
      </c>
      <c r="Y486" s="343">
        <f t="shared" si="44"/>
        <v>7980</v>
      </c>
    </row>
    <row r="487" outlineLevel="1">
      <c r="A487" s="59">
        <f>SUM(B487:B492)</f>
        <v>230</v>
      </c>
      <c r="B487" s="60">
        <v>30.0</v>
      </c>
      <c r="C487" s="370" t="s">
        <v>144</v>
      </c>
      <c r="D487" s="62"/>
      <c r="E487" s="371">
        <v>1.25111993E8</v>
      </c>
      <c r="F487" s="64" t="s">
        <v>34</v>
      </c>
      <c r="G487" s="304">
        <f t="shared" si="41"/>
        <v>15</v>
      </c>
      <c r="H487" s="383">
        <f>SUMIFS('Выгрузка из 1С - от 11.12.2025'!C:C, 'Выгрузка из 1С - от 11.12.2025'!A:A,C487,
'Выгрузка из 1С - от 11.12.2025'!B:B,F487)</f>
        <v>12</v>
      </c>
      <c r="I487" s="384">
        <v>13.0</v>
      </c>
      <c r="J487" s="374">
        <v>0.0</v>
      </c>
      <c r="K487" s="374">
        <v>0.0</v>
      </c>
      <c r="L487" s="374">
        <v>0.0</v>
      </c>
      <c r="M487" s="374">
        <v>0.0</v>
      </c>
      <c r="N487" s="374">
        <v>2.0</v>
      </c>
      <c r="O487" s="372">
        <v>0.0</v>
      </c>
      <c r="P487" s="373"/>
      <c r="Q487" s="374"/>
      <c r="R487" s="374"/>
      <c r="S487" s="375"/>
      <c r="T487" s="376">
        <v>2.0</v>
      </c>
      <c r="U487" s="377">
        <v>2590.0</v>
      </c>
      <c r="V487" s="377">
        <v>634.0</v>
      </c>
      <c r="W487" s="359">
        <f t="shared" si="42"/>
        <v>4.085173502</v>
      </c>
      <c r="X487" s="314">
        <f t="shared" si="43"/>
        <v>9510</v>
      </c>
      <c r="Y487" s="315">
        <f t="shared" si="44"/>
        <v>38850</v>
      </c>
    </row>
    <row r="488" outlineLevel="1">
      <c r="A488" s="60" t="s">
        <v>42</v>
      </c>
      <c r="B488" s="60">
        <v>50.0</v>
      </c>
      <c r="C488" s="378" t="s">
        <v>144</v>
      </c>
      <c r="D488" s="80"/>
      <c r="E488" s="379">
        <v>1.25111994E8</v>
      </c>
      <c r="F488" s="82" t="s">
        <v>35</v>
      </c>
      <c r="G488" s="318">
        <f t="shared" si="41"/>
        <v>28</v>
      </c>
      <c r="H488" s="385">
        <f>SUMIFS('Выгрузка из 1С - от 11.12.2025'!C:C, 'Выгрузка из 1С - от 11.12.2025'!A:A,C488,
'Выгрузка из 1С - от 11.12.2025'!B:B,F488)</f>
        <v>18</v>
      </c>
      <c r="I488" s="386">
        <v>25.0</v>
      </c>
      <c r="J488" s="387">
        <v>0.0</v>
      </c>
      <c r="K488" s="387">
        <v>0.0</v>
      </c>
      <c r="L488" s="387">
        <v>0.0</v>
      </c>
      <c r="M488" s="387">
        <v>0.0</v>
      </c>
      <c r="N488" s="387">
        <v>3.0</v>
      </c>
      <c r="O488" s="388">
        <v>0.0</v>
      </c>
      <c r="P488" s="389"/>
      <c r="Q488" s="387"/>
      <c r="R488" s="387"/>
      <c r="S488" s="390"/>
      <c r="T488" s="380">
        <v>3.0</v>
      </c>
      <c r="U488" s="381">
        <v>2590.0</v>
      </c>
      <c r="V488" s="381">
        <v>634.0</v>
      </c>
      <c r="W488" s="363">
        <f t="shared" si="42"/>
        <v>4.085173502</v>
      </c>
      <c r="X488" s="328">
        <f t="shared" si="43"/>
        <v>17752</v>
      </c>
      <c r="Y488" s="329">
        <f t="shared" si="44"/>
        <v>72520</v>
      </c>
    </row>
    <row r="489" outlineLevel="1">
      <c r="A489" s="78"/>
      <c r="B489" s="60">
        <v>50.0</v>
      </c>
      <c r="C489" s="378" t="s">
        <v>144</v>
      </c>
      <c r="D489" s="80"/>
      <c r="E489" s="379">
        <v>1.25111995E8</v>
      </c>
      <c r="F489" s="96" t="s">
        <v>36</v>
      </c>
      <c r="G489" s="318">
        <f t="shared" si="41"/>
        <v>12</v>
      </c>
      <c r="H489" s="385">
        <f>SUMIFS('Выгрузка из 1С - от 11.12.2025'!C:C, 'Выгрузка из 1С - от 11.12.2025'!A:A,C489,
'Выгрузка из 1С - от 11.12.2025'!B:B,F489)</f>
        <v>4</v>
      </c>
      <c r="I489" s="386">
        <v>11.0</v>
      </c>
      <c r="J489" s="387">
        <v>0.0</v>
      </c>
      <c r="K489" s="387">
        <v>0.0</v>
      </c>
      <c r="L489" s="387">
        <v>0.0</v>
      </c>
      <c r="M489" s="387">
        <v>0.0</v>
      </c>
      <c r="N489" s="387">
        <v>1.0</v>
      </c>
      <c r="O489" s="388">
        <v>0.0</v>
      </c>
      <c r="P489" s="389"/>
      <c r="Q489" s="387"/>
      <c r="R489" s="387"/>
      <c r="S489" s="390"/>
      <c r="T489" s="380">
        <v>1.0</v>
      </c>
      <c r="U489" s="381">
        <v>2590.0</v>
      </c>
      <c r="V489" s="381">
        <v>634.0</v>
      </c>
      <c r="W489" s="363">
        <f t="shared" si="42"/>
        <v>4.085173502</v>
      </c>
      <c r="X489" s="328">
        <f t="shared" si="43"/>
        <v>7608</v>
      </c>
      <c r="Y489" s="329">
        <f t="shared" si="44"/>
        <v>31080</v>
      </c>
    </row>
    <row r="490" outlineLevel="1">
      <c r="A490" s="78"/>
      <c r="B490" s="60">
        <v>50.0</v>
      </c>
      <c r="C490" s="378" t="s">
        <v>144</v>
      </c>
      <c r="D490" s="80"/>
      <c r="E490" s="379">
        <v>1.25111996E8</v>
      </c>
      <c r="F490" s="82" t="s">
        <v>37</v>
      </c>
      <c r="G490" s="318">
        <f t="shared" si="41"/>
        <v>3</v>
      </c>
      <c r="H490" s="385">
        <f>SUMIFS('Выгрузка из 1С - от 11.12.2025'!C:C, 'Выгрузка из 1С - от 11.12.2025'!A:A,C490,
'Выгрузка из 1С - от 11.12.2025'!B:B,F490)</f>
        <v>1</v>
      </c>
      <c r="I490" s="386">
        <v>1.0</v>
      </c>
      <c r="J490" s="387">
        <v>0.0</v>
      </c>
      <c r="K490" s="387">
        <v>0.0</v>
      </c>
      <c r="L490" s="387">
        <v>0.0</v>
      </c>
      <c r="M490" s="387">
        <v>0.0</v>
      </c>
      <c r="N490" s="387">
        <v>2.0</v>
      </c>
      <c r="O490" s="388">
        <v>0.0</v>
      </c>
      <c r="P490" s="389"/>
      <c r="Q490" s="387"/>
      <c r="R490" s="387"/>
      <c r="S490" s="390"/>
      <c r="T490" s="380">
        <v>3.0</v>
      </c>
      <c r="U490" s="381">
        <v>2590.0</v>
      </c>
      <c r="V490" s="381">
        <v>634.0</v>
      </c>
      <c r="W490" s="363">
        <f t="shared" si="42"/>
        <v>4.085173502</v>
      </c>
      <c r="X490" s="328">
        <f t="shared" si="43"/>
        <v>1902</v>
      </c>
      <c r="Y490" s="329">
        <f t="shared" si="44"/>
        <v>7770</v>
      </c>
    </row>
    <row r="491" outlineLevel="1">
      <c r="A491" s="78"/>
      <c r="B491" s="60">
        <v>30.0</v>
      </c>
      <c r="C491" s="378" t="s">
        <v>144</v>
      </c>
      <c r="D491" s="80"/>
      <c r="E491" s="379">
        <v>1.25111997E8</v>
      </c>
      <c r="F491" s="97" t="s">
        <v>38</v>
      </c>
      <c r="G491" s="318">
        <f t="shared" si="41"/>
        <v>18</v>
      </c>
      <c r="H491" s="385">
        <f>SUMIFS('Выгрузка из 1С - от 11.12.2025'!C:C, 'Выгрузка из 1С - от 11.12.2025'!A:A,C491,
'Выгрузка из 1С - от 11.12.2025'!B:B,F491)</f>
        <v>23</v>
      </c>
      <c r="I491" s="386">
        <v>18.0</v>
      </c>
      <c r="J491" s="387">
        <v>0.0</v>
      </c>
      <c r="K491" s="387">
        <v>0.0</v>
      </c>
      <c r="L491" s="387">
        <v>0.0</v>
      </c>
      <c r="M491" s="387">
        <v>0.0</v>
      </c>
      <c r="N491" s="387">
        <v>0.0</v>
      </c>
      <c r="O491" s="388">
        <v>0.0</v>
      </c>
      <c r="P491" s="389"/>
      <c r="Q491" s="387"/>
      <c r="R491" s="387"/>
      <c r="S491" s="390"/>
      <c r="T491" s="380">
        <v>0.0</v>
      </c>
      <c r="U491" s="381">
        <v>2590.0</v>
      </c>
      <c r="V491" s="381">
        <v>634.0</v>
      </c>
      <c r="W491" s="363">
        <f t="shared" si="42"/>
        <v>4.085173502</v>
      </c>
      <c r="X491" s="328">
        <f t="shared" si="43"/>
        <v>11412</v>
      </c>
      <c r="Y491" s="329">
        <f t="shared" si="44"/>
        <v>46620</v>
      </c>
    </row>
    <row r="492" outlineLevel="1">
      <c r="A492" s="78"/>
      <c r="B492" s="60">
        <v>20.0</v>
      </c>
      <c r="C492" s="378" t="s">
        <v>144</v>
      </c>
      <c r="D492" s="80"/>
      <c r="E492" s="379">
        <v>1.25111998E8</v>
      </c>
      <c r="F492" s="97" t="s">
        <v>39</v>
      </c>
      <c r="G492" s="318">
        <f t="shared" si="41"/>
        <v>14</v>
      </c>
      <c r="H492" s="385">
        <f>SUMIFS('Выгрузка из 1С - от 11.12.2025'!C:C, 'Выгрузка из 1С - от 11.12.2025'!A:A,C492,
'Выгрузка из 1С - от 11.12.2025'!B:B,F492)</f>
        <v>15</v>
      </c>
      <c r="I492" s="386">
        <v>14.0</v>
      </c>
      <c r="J492" s="387">
        <v>0.0</v>
      </c>
      <c r="K492" s="387">
        <v>0.0</v>
      </c>
      <c r="L492" s="387">
        <v>0.0</v>
      </c>
      <c r="M492" s="387">
        <v>0.0</v>
      </c>
      <c r="N492" s="387">
        <v>0.0</v>
      </c>
      <c r="O492" s="388">
        <v>0.0</v>
      </c>
      <c r="P492" s="389"/>
      <c r="Q492" s="387"/>
      <c r="R492" s="387"/>
      <c r="S492" s="390"/>
      <c r="T492" s="380">
        <v>0.0</v>
      </c>
      <c r="U492" s="381">
        <v>2590.0</v>
      </c>
      <c r="V492" s="381">
        <v>634.0</v>
      </c>
      <c r="W492" s="363">
        <f t="shared" si="42"/>
        <v>4.085173502</v>
      </c>
      <c r="X492" s="328">
        <f t="shared" si="43"/>
        <v>8876</v>
      </c>
      <c r="Y492" s="329">
        <f t="shared" si="44"/>
        <v>36260</v>
      </c>
    </row>
    <row r="493" outlineLevel="1">
      <c r="A493" s="300"/>
      <c r="B493" s="300"/>
      <c r="C493" s="330" t="s">
        <v>144</v>
      </c>
      <c r="D493" s="98"/>
      <c r="E493" s="367">
        <v>1.25111999E8</v>
      </c>
      <c r="F493" s="97" t="s">
        <v>70</v>
      </c>
      <c r="G493" s="332">
        <f t="shared" si="41"/>
        <v>8</v>
      </c>
      <c r="H493" s="333">
        <f>SUMIFS('Выгрузка из 1С - от 11.12.2025'!C:C, 'Выгрузка из 1С - от 11.12.2025'!A:A,C493,
'Выгрузка из 1С - от 11.12.2025'!B:B,F493)</f>
        <v>8</v>
      </c>
      <c r="I493" s="334">
        <v>8.0</v>
      </c>
      <c r="J493" s="335">
        <v>0.0</v>
      </c>
      <c r="K493" s="335">
        <v>0.0</v>
      </c>
      <c r="L493" s="335">
        <v>0.0</v>
      </c>
      <c r="M493" s="335">
        <v>0.0</v>
      </c>
      <c r="N493" s="335">
        <v>0.0</v>
      </c>
      <c r="O493" s="336">
        <v>0.0</v>
      </c>
      <c r="P493" s="337"/>
      <c r="Q493" s="335"/>
      <c r="R493" s="335"/>
      <c r="S493" s="338"/>
      <c r="T493" s="339">
        <v>0.0</v>
      </c>
      <c r="U493" s="340">
        <v>2590.0</v>
      </c>
      <c r="V493" s="340">
        <v>634.0</v>
      </c>
      <c r="W493" s="341">
        <f t="shared" si="42"/>
        <v>4.085173502</v>
      </c>
      <c r="X493" s="342">
        <f t="shared" si="43"/>
        <v>5072</v>
      </c>
      <c r="Y493" s="343">
        <f t="shared" si="44"/>
        <v>20720</v>
      </c>
    </row>
    <row r="494" outlineLevel="1">
      <c r="A494" s="59">
        <f>SUM(B494:B499)</f>
        <v>230</v>
      </c>
      <c r="B494" s="60">
        <v>30.0</v>
      </c>
      <c r="C494" s="370" t="s">
        <v>145</v>
      </c>
      <c r="D494" s="62"/>
      <c r="E494" s="371">
        <v>1.25111013E8</v>
      </c>
      <c r="F494" s="64" t="s">
        <v>34</v>
      </c>
      <c r="G494" s="304">
        <f t="shared" si="41"/>
        <v>3</v>
      </c>
      <c r="H494" s="383">
        <f>SUMIFS('Выгрузка из 1С - от 11.12.2025'!C:C, 'Выгрузка из 1С - от 11.12.2025'!A:A,C494,
'Выгрузка из 1С - от 11.12.2025'!B:B,F494)</f>
        <v>1</v>
      </c>
      <c r="I494" s="384">
        <v>3.0</v>
      </c>
      <c r="J494" s="374">
        <v>0.0</v>
      </c>
      <c r="K494" s="374">
        <v>0.0</v>
      </c>
      <c r="L494" s="374">
        <v>0.0</v>
      </c>
      <c r="M494" s="374">
        <v>0.0</v>
      </c>
      <c r="N494" s="374">
        <v>0.0</v>
      </c>
      <c r="O494" s="372">
        <v>0.0</v>
      </c>
      <c r="P494" s="373"/>
      <c r="Q494" s="374"/>
      <c r="R494" s="374"/>
      <c r="S494" s="375"/>
      <c r="T494" s="376">
        <v>0.0</v>
      </c>
      <c r="U494" s="377">
        <v>2590.0</v>
      </c>
      <c r="V494" s="377">
        <v>634.0</v>
      </c>
      <c r="W494" s="359">
        <f t="shared" si="42"/>
        <v>4.085173502</v>
      </c>
      <c r="X494" s="314">
        <f t="shared" si="43"/>
        <v>1902</v>
      </c>
      <c r="Y494" s="315">
        <f t="shared" si="44"/>
        <v>7770</v>
      </c>
    </row>
    <row r="495" outlineLevel="1">
      <c r="A495" s="60" t="s">
        <v>42</v>
      </c>
      <c r="B495" s="60">
        <v>50.0</v>
      </c>
      <c r="C495" s="378" t="s">
        <v>145</v>
      </c>
      <c r="D495" s="80"/>
      <c r="E495" s="379">
        <v>1.25111014E8</v>
      </c>
      <c r="F495" s="82" t="s">
        <v>35</v>
      </c>
      <c r="G495" s="318">
        <f t="shared" si="41"/>
        <v>6</v>
      </c>
      <c r="H495" s="385">
        <f>SUMIFS('Выгрузка из 1С - от 11.12.2025'!C:C, 'Выгрузка из 1С - от 11.12.2025'!A:A,C495,
'Выгрузка из 1С - от 11.12.2025'!B:B,F495)</f>
        <v>6</v>
      </c>
      <c r="I495" s="386">
        <v>4.0</v>
      </c>
      <c r="J495" s="387">
        <v>0.0</v>
      </c>
      <c r="K495" s="387">
        <v>0.0</v>
      </c>
      <c r="L495" s="387">
        <v>0.0</v>
      </c>
      <c r="M495" s="387">
        <v>0.0</v>
      </c>
      <c r="N495" s="387">
        <v>2.0</v>
      </c>
      <c r="O495" s="388">
        <v>0.0</v>
      </c>
      <c r="P495" s="389"/>
      <c r="Q495" s="387"/>
      <c r="R495" s="387"/>
      <c r="S495" s="390"/>
      <c r="T495" s="380">
        <v>2.0</v>
      </c>
      <c r="U495" s="381">
        <v>2590.0</v>
      </c>
      <c r="V495" s="381">
        <v>634.0</v>
      </c>
      <c r="W495" s="363">
        <f t="shared" si="42"/>
        <v>4.085173502</v>
      </c>
      <c r="X495" s="328">
        <f t="shared" si="43"/>
        <v>3804</v>
      </c>
      <c r="Y495" s="329">
        <f t="shared" si="44"/>
        <v>15540</v>
      </c>
    </row>
    <row r="496" outlineLevel="1">
      <c r="A496" s="78"/>
      <c r="B496" s="60">
        <v>50.0</v>
      </c>
      <c r="C496" s="378" t="s">
        <v>145</v>
      </c>
      <c r="D496" s="80"/>
      <c r="E496" s="379">
        <v>1.25111015E8</v>
      </c>
      <c r="F496" s="96" t="s">
        <v>36</v>
      </c>
      <c r="G496" s="318">
        <f t="shared" si="41"/>
        <v>5</v>
      </c>
      <c r="H496" s="385">
        <f>SUMIFS('Выгрузка из 1С - от 11.12.2025'!C:C, 'Выгрузка из 1С - от 11.12.2025'!A:A,C496,
'Выгрузка из 1С - от 11.12.2025'!B:B,F496)</f>
        <v>8</v>
      </c>
      <c r="I496" s="386">
        <v>3.0</v>
      </c>
      <c r="J496" s="387">
        <v>0.0</v>
      </c>
      <c r="K496" s="387">
        <v>0.0</v>
      </c>
      <c r="L496" s="387">
        <v>0.0</v>
      </c>
      <c r="M496" s="387">
        <v>0.0</v>
      </c>
      <c r="N496" s="387">
        <v>2.0</v>
      </c>
      <c r="O496" s="388">
        <v>0.0</v>
      </c>
      <c r="P496" s="389"/>
      <c r="Q496" s="387"/>
      <c r="R496" s="387"/>
      <c r="S496" s="390"/>
      <c r="T496" s="380">
        <v>2.0</v>
      </c>
      <c r="U496" s="381">
        <v>2590.0</v>
      </c>
      <c r="V496" s="381">
        <v>634.0</v>
      </c>
      <c r="W496" s="363">
        <f t="shared" si="42"/>
        <v>4.085173502</v>
      </c>
      <c r="X496" s="328">
        <f t="shared" si="43"/>
        <v>3170</v>
      </c>
      <c r="Y496" s="329">
        <f t="shared" si="44"/>
        <v>12950</v>
      </c>
    </row>
    <row r="497" outlineLevel="1">
      <c r="A497" s="78"/>
      <c r="B497" s="60">
        <v>50.0</v>
      </c>
      <c r="C497" s="378" t="s">
        <v>145</v>
      </c>
      <c r="D497" s="80"/>
      <c r="E497" s="379">
        <v>1.25111016E8</v>
      </c>
      <c r="F497" s="82" t="s">
        <v>37</v>
      </c>
      <c r="G497" s="318">
        <f t="shared" si="41"/>
        <v>2</v>
      </c>
      <c r="H497" s="385">
        <f>SUMIFS('Выгрузка из 1С - от 11.12.2025'!C:C, 'Выгрузка из 1С - от 11.12.2025'!A:A,C497,
'Выгрузка из 1С - от 11.12.2025'!B:B,F497)</f>
        <v>5</v>
      </c>
      <c r="I497" s="386">
        <v>2.0</v>
      </c>
      <c r="J497" s="387">
        <v>0.0</v>
      </c>
      <c r="K497" s="387">
        <v>0.0</v>
      </c>
      <c r="L497" s="387">
        <v>0.0</v>
      </c>
      <c r="M497" s="387">
        <v>0.0</v>
      </c>
      <c r="N497" s="387">
        <v>0.0</v>
      </c>
      <c r="O497" s="388">
        <v>0.0</v>
      </c>
      <c r="P497" s="389"/>
      <c r="Q497" s="387"/>
      <c r="R497" s="387"/>
      <c r="S497" s="390"/>
      <c r="T497" s="380">
        <v>0.0</v>
      </c>
      <c r="U497" s="381">
        <v>2590.0</v>
      </c>
      <c r="V497" s="381">
        <v>634.0</v>
      </c>
      <c r="W497" s="363">
        <f t="shared" si="42"/>
        <v>4.085173502</v>
      </c>
      <c r="X497" s="328">
        <f t="shared" si="43"/>
        <v>1268</v>
      </c>
      <c r="Y497" s="329">
        <f t="shared" si="44"/>
        <v>5180</v>
      </c>
    </row>
    <row r="498" outlineLevel="1">
      <c r="A498" s="78"/>
      <c r="B498" s="60">
        <v>30.0</v>
      </c>
      <c r="C498" s="378" t="s">
        <v>145</v>
      </c>
      <c r="D498" s="80"/>
      <c r="E498" s="379">
        <v>1.25111017E8</v>
      </c>
      <c r="F498" s="97" t="s">
        <v>38</v>
      </c>
      <c r="G498" s="318">
        <f t="shared" si="41"/>
        <v>10</v>
      </c>
      <c r="H498" s="385">
        <f>SUMIFS('Выгрузка из 1С - от 11.12.2025'!C:C, 'Выгрузка из 1С - от 11.12.2025'!A:A,C498,
'Выгрузка из 1С - от 11.12.2025'!B:B,F498)</f>
        <v>13</v>
      </c>
      <c r="I498" s="386">
        <v>10.0</v>
      </c>
      <c r="J498" s="387">
        <v>0.0</v>
      </c>
      <c r="K498" s="387">
        <v>0.0</v>
      </c>
      <c r="L498" s="387">
        <v>0.0</v>
      </c>
      <c r="M498" s="387">
        <v>0.0</v>
      </c>
      <c r="N498" s="387">
        <v>0.0</v>
      </c>
      <c r="O498" s="388">
        <v>0.0</v>
      </c>
      <c r="P498" s="389"/>
      <c r="Q498" s="387"/>
      <c r="R498" s="387"/>
      <c r="S498" s="390"/>
      <c r="T498" s="380">
        <v>0.0</v>
      </c>
      <c r="U498" s="381">
        <v>2590.0</v>
      </c>
      <c r="V498" s="381">
        <v>634.0</v>
      </c>
      <c r="W498" s="363">
        <f t="shared" si="42"/>
        <v>4.085173502</v>
      </c>
      <c r="X498" s="328">
        <f t="shared" si="43"/>
        <v>6340</v>
      </c>
      <c r="Y498" s="329">
        <f t="shared" si="44"/>
        <v>25900</v>
      </c>
    </row>
    <row r="499" outlineLevel="1">
      <c r="A499" s="78"/>
      <c r="B499" s="60">
        <v>20.0</v>
      </c>
      <c r="C499" s="378" t="s">
        <v>145</v>
      </c>
      <c r="D499" s="80"/>
      <c r="E499" s="379">
        <v>1.25111018E8</v>
      </c>
      <c r="F499" s="97" t="s">
        <v>39</v>
      </c>
      <c r="G499" s="318">
        <f t="shared" si="41"/>
        <v>13</v>
      </c>
      <c r="H499" s="385">
        <f>SUMIFS('Выгрузка из 1С - от 11.12.2025'!C:C, 'Выгрузка из 1С - от 11.12.2025'!A:A,C499,
'Выгрузка из 1С - от 11.12.2025'!B:B,F499)</f>
        <v>17</v>
      </c>
      <c r="I499" s="386">
        <v>13.0</v>
      </c>
      <c r="J499" s="387">
        <v>0.0</v>
      </c>
      <c r="K499" s="387">
        <v>0.0</v>
      </c>
      <c r="L499" s="387">
        <v>0.0</v>
      </c>
      <c r="M499" s="387">
        <v>0.0</v>
      </c>
      <c r="N499" s="387">
        <v>0.0</v>
      </c>
      <c r="O499" s="388">
        <v>0.0</v>
      </c>
      <c r="P499" s="389"/>
      <c r="Q499" s="387"/>
      <c r="R499" s="387"/>
      <c r="S499" s="390"/>
      <c r="T499" s="380">
        <v>0.0</v>
      </c>
      <c r="U499" s="381">
        <v>2590.0</v>
      </c>
      <c r="V499" s="381">
        <v>634.0</v>
      </c>
      <c r="W499" s="363">
        <f t="shared" si="42"/>
        <v>4.085173502</v>
      </c>
      <c r="X499" s="328">
        <f t="shared" si="43"/>
        <v>8242</v>
      </c>
      <c r="Y499" s="329">
        <f t="shared" si="44"/>
        <v>33670</v>
      </c>
      <c r="Z499" s="95"/>
      <c r="AA499" s="95"/>
      <c r="AB499" s="95"/>
      <c r="AC499" s="95"/>
      <c r="AD499" s="95"/>
    </row>
    <row r="500" outlineLevel="1">
      <c r="A500" s="300"/>
      <c r="B500" s="300"/>
      <c r="C500" s="330" t="s">
        <v>145</v>
      </c>
      <c r="D500" s="98"/>
      <c r="E500" s="367">
        <v>1.25111019E8</v>
      </c>
      <c r="F500" s="97" t="s">
        <v>70</v>
      </c>
      <c r="G500" s="332">
        <f t="shared" si="41"/>
        <v>0</v>
      </c>
      <c r="H500" s="333">
        <f>SUMIFS('Выгрузка из 1С - от 11.12.2025'!C:C, 'Выгрузка из 1С - от 11.12.2025'!A:A,C500,
'Выгрузка из 1С - от 11.12.2025'!B:B,F500)</f>
        <v>0</v>
      </c>
      <c r="I500" s="334">
        <v>0.0</v>
      </c>
      <c r="J500" s="335">
        <v>0.0</v>
      </c>
      <c r="K500" s="335">
        <v>0.0</v>
      </c>
      <c r="L500" s="335">
        <v>0.0</v>
      </c>
      <c r="M500" s="335">
        <v>0.0</v>
      </c>
      <c r="N500" s="335">
        <v>0.0</v>
      </c>
      <c r="O500" s="336">
        <v>0.0</v>
      </c>
      <c r="P500" s="337"/>
      <c r="Q500" s="335"/>
      <c r="R500" s="335"/>
      <c r="S500" s="338"/>
      <c r="T500" s="339">
        <v>0.0</v>
      </c>
      <c r="U500" s="340">
        <v>2590.0</v>
      </c>
      <c r="V500" s="340">
        <v>634.0</v>
      </c>
      <c r="W500" s="341">
        <f t="shared" si="42"/>
        <v>4.085173502</v>
      </c>
      <c r="X500" s="342">
        <f t="shared" si="43"/>
        <v>0</v>
      </c>
      <c r="Y500" s="343">
        <f t="shared" si="44"/>
        <v>0</v>
      </c>
      <c r="Z500" s="95"/>
      <c r="AA500" s="95"/>
      <c r="AB500" s="95"/>
      <c r="AC500" s="95"/>
      <c r="AD500" s="95"/>
    </row>
    <row r="501" outlineLevel="1">
      <c r="A501" s="299" t="s">
        <v>109</v>
      </c>
      <c r="B501" s="300"/>
      <c r="C501" s="370" t="s">
        <v>146</v>
      </c>
      <c r="D501" s="62"/>
      <c r="E501" s="371">
        <v>1.25111603E8</v>
      </c>
      <c r="F501" s="64" t="s">
        <v>34</v>
      </c>
      <c r="G501" s="304">
        <f t="shared" si="41"/>
        <v>11</v>
      </c>
      <c r="H501" s="383">
        <f>SUMIFS('Выгрузка из 1С - от 11.12.2025'!C:C, 'Выгрузка из 1С - от 11.12.2025'!A:A,C501,
'Выгрузка из 1С - от 11.12.2025'!B:B,F501)</f>
        <v>11</v>
      </c>
      <c r="I501" s="384">
        <v>11.0</v>
      </c>
      <c r="J501" s="374">
        <v>0.0</v>
      </c>
      <c r="K501" s="374">
        <v>0.0</v>
      </c>
      <c r="L501" s="374">
        <v>0.0</v>
      </c>
      <c r="M501" s="374">
        <v>0.0</v>
      </c>
      <c r="N501" s="374">
        <v>0.0</v>
      </c>
      <c r="O501" s="372">
        <v>0.0</v>
      </c>
      <c r="P501" s="373"/>
      <c r="Q501" s="374"/>
      <c r="R501" s="374"/>
      <c r="S501" s="375"/>
      <c r="T501" s="376">
        <v>0.0</v>
      </c>
      <c r="U501" s="377">
        <v>2590.0</v>
      </c>
      <c r="V501" s="377">
        <v>634.0</v>
      </c>
      <c r="W501" s="359">
        <f t="shared" si="42"/>
        <v>4.085173502</v>
      </c>
      <c r="X501" s="314">
        <f t="shared" si="43"/>
        <v>6974</v>
      </c>
      <c r="Y501" s="315">
        <f t="shared" si="44"/>
        <v>28490</v>
      </c>
      <c r="Z501" s="95"/>
      <c r="AA501" s="95"/>
      <c r="AB501" s="95"/>
      <c r="AC501" s="95"/>
      <c r="AD501" s="95"/>
    </row>
    <row r="502" outlineLevel="1">
      <c r="A502" s="300"/>
      <c r="B502" s="300"/>
      <c r="C502" s="378" t="s">
        <v>146</v>
      </c>
      <c r="D502" s="80"/>
      <c r="E502" s="379">
        <v>1.25111604E8</v>
      </c>
      <c r="F502" s="82" t="s">
        <v>35</v>
      </c>
      <c r="G502" s="318">
        <f t="shared" si="41"/>
        <v>1</v>
      </c>
      <c r="H502" s="385">
        <f>SUMIFS('Выгрузка из 1С - от 11.12.2025'!C:C, 'Выгрузка из 1С - от 11.12.2025'!A:A,C502,
'Выгрузка из 1С - от 11.12.2025'!B:B,F502)</f>
        <v>1</v>
      </c>
      <c r="I502" s="386">
        <v>1.0</v>
      </c>
      <c r="J502" s="387">
        <v>0.0</v>
      </c>
      <c r="K502" s="387">
        <v>0.0</v>
      </c>
      <c r="L502" s="387">
        <v>0.0</v>
      </c>
      <c r="M502" s="387">
        <v>0.0</v>
      </c>
      <c r="N502" s="387">
        <v>0.0</v>
      </c>
      <c r="O502" s="388">
        <v>0.0</v>
      </c>
      <c r="P502" s="389"/>
      <c r="Q502" s="387"/>
      <c r="R502" s="387"/>
      <c r="S502" s="390"/>
      <c r="T502" s="380">
        <v>0.0</v>
      </c>
      <c r="U502" s="381">
        <v>2590.0</v>
      </c>
      <c r="V502" s="381">
        <v>634.0</v>
      </c>
      <c r="W502" s="363">
        <f t="shared" si="42"/>
        <v>4.085173502</v>
      </c>
      <c r="X502" s="328">
        <f t="shared" si="43"/>
        <v>634</v>
      </c>
      <c r="Y502" s="329">
        <f t="shared" si="44"/>
        <v>2590</v>
      </c>
      <c r="Z502" s="95"/>
      <c r="AA502" s="95"/>
      <c r="AB502" s="95"/>
      <c r="AC502" s="95"/>
      <c r="AD502" s="95"/>
    </row>
    <row r="503" outlineLevel="1">
      <c r="A503" s="300"/>
      <c r="B503" s="300"/>
      <c r="C503" s="378" t="s">
        <v>146</v>
      </c>
      <c r="D503" s="80"/>
      <c r="E503" s="379">
        <v>1.25111605E8</v>
      </c>
      <c r="F503" s="96" t="s">
        <v>36</v>
      </c>
      <c r="G503" s="318">
        <f t="shared" si="41"/>
        <v>7</v>
      </c>
      <c r="H503" s="385">
        <f>SUMIFS('Выгрузка из 1С - от 11.12.2025'!C:C, 'Выгрузка из 1С - от 11.12.2025'!A:A,C503,
'Выгрузка из 1С - от 11.12.2025'!B:B,F503)</f>
        <v>6</v>
      </c>
      <c r="I503" s="386">
        <v>7.0</v>
      </c>
      <c r="J503" s="387">
        <v>0.0</v>
      </c>
      <c r="K503" s="387">
        <v>0.0</v>
      </c>
      <c r="L503" s="387">
        <v>0.0</v>
      </c>
      <c r="M503" s="387">
        <v>0.0</v>
      </c>
      <c r="N503" s="387">
        <v>0.0</v>
      </c>
      <c r="O503" s="388">
        <v>0.0</v>
      </c>
      <c r="P503" s="389"/>
      <c r="Q503" s="387"/>
      <c r="R503" s="387"/>
      <c r="S503" s="390"/>
      <c r="T503" s="380">
        <v>0.0</v>
      </c>
      <c r="U503" s="381">
        <v>2590.0</v>
      </c>
      <c r="V503" s="381">
        <v>634.0</v>
      </c>
      <c r="W503" s="363">
        <f t="shared" si="42"/>
        <v>4.085173502</v>
      </c>
      <c r="X503" s="328">
        <f t="shared" si="43"/>
        <v>4438</v>
      </c>
      <c r="Y503" s="329">
        <f t="shared" si="44"/>
        <v>18130</v>
      </c>
      <c r="Z503" s="95"/>
      <c r="AA503" s="95"/>
      <c r="AB503" s="95"/>
      <c r="AC503" s="95"/>
      <c r="AD503" s="95"/>
    </row>
    <row r="504" outlineLevel="1">
      <c r="A504" s="300"/>
      <c r="B504" s="300"/>
      <c r="C504" s="378" t="s">
        <v>146</v>
      </c>
      <c r="D504" s="80"/>
      <c r="E504" s="379">
        <v>1.25111606E8</v>
      </c>
      <c r="F504" s="82" t="s">
        <v>37</v>
      </c>
      <c r="G504" s="318">
        <f t="shared" si="41"/>
        <v>14</v>
      </c>
      <c r="H504" s="385">
        <f>SUMIFS('Выгрузка из 1С - от 11.12.2025'!C:C, 'Выгрузка из 1С - от 11.12.2025'!A:A,C504,
'Выгрузка из 1С - от 11.12.2025'!B:B,F504)</f>
        <v>13</v>
      </c>
      <c r="I504" s="386">
        <v>14.0</v>
      </c>
      <c r="J504" s="387">
        <v>0.0</v>
      </c>
      <c r="K504" s="387">
        <v>0.0</v>
      </c>
      <c r="L504" s="387">
        <v>0.0</v>
      </c>
      <c r="M504" s="387">
        <v>0.0</v>
      </c>
      <c r="N504" s="387">
        <v>0.0</v>
      </c>
      <c r="O504" s="388">
        <v>0.0</v>
      </c>
      <c r="P504" s="389"/>
      <c r="Q504" s="387"/>
      <c r="R504" s="387"/>
      <c r="S504" s="390"/>
      <c r="T504" s="380">
        <v>0.0</v>
      </c>
      <c r="U504" s="381">
        <v>2590.0</v>
      </c>
      <c r="V504" s="381">
        <v>634.0</v>
      </c>
      <c r="W504" s="363">
        <f t="shared" si="42"/>
        <v>4.085173502</v>
      </c>
      <c r="X504" s="328">
        <f t="shared" si="43"/>
        <v>8876</v>
      </c>
      <c r="Y504" s="329">
        <f t="shared" si="44"/>
        <v>36260</v>
      </c>
      <c r="Z504" s="95"/>
      <c r="AA504" s="95"/>
      <c r="AB504" s="95"/>
      <c r="AC504" s="95"/>
      <c r="AD504" s="95"/>
    </row>
    <row r="505" outlineLevel="1">
      <c r="A505" s="300"/>
      <c r="B505" s="300"/>
      <c r="C505" s="378" t="s">
        <v>146</v>
      </c>
      <c r="D505" s="80"/>
      <c r="E505" s="379">
        <v>1.25111607E8</v>
      </c>
      <c r="F505" s="97" t="s">
        <v>38</v>
      </c>
      <c r="G505" s="318">
        <f t="shared" si="41"/>
        <v>5</v>
      </c>
      <c r="H505" s="385">
        <f>SUMIFS('Выгрузка из 1С - от 11.12.2025'!C:C, 'Выгрузка из 1С - от 11.12.2025'!A:A,C505,
'Выгрузка из 1С - от 11.12.2025'!B:B,F505)</f>
        <v>5</v>
      </c>
      <c r="I505" s="386">
        <v>5.0</v>
      </c>
      <c r="J505" s="387">
        <v>0.0</v>
      </c>
      <c r="K505" s="387">
        <v>0.0</v>
      </c>
      <c r="L505" s="387">
        <v>0.0</v>
      </c>
      <c r="M505" s="387">
        <v>0.0</v>
      </c>
      <c r="N505" s="387">
        <v>0.0</v>
      </c>
      <c r="O505" s="388">
        <v>0.0</v>
      </c>
      <c r="P505" s="389"/>
      <c r="Q505" s="387"/>
      <c r="R505" s="387"/>
      <c r="S505" s="390"/>
      <c r="T505" s="380">
        <v>0.0</v>
      </c>
      <c r="U505" s="381">
        <v>2590.0</v>
      </c>
      <c r="V505" s="381">
        <v>634.0</v>
      </c>
      <c r="W505" s="363">
        <f t="shared" si="42"/>
        <v>4.085173502</v>
      </c>
      <c r="X505" s="328">
        <f t="shared" si="43"/>
        <v>3170</v>
      </c>
      <c r="Y505" s="329">
        <f t="shared" si="44"/>
        <v>12950</v>
      </c>
      <c r="Z505" s="95"/>
      <c r="AA505" s="95"/>
      <c r="AB505" s="95"/>
      <c r="AC505" s="95"/>
      <c r="AD505" s="95"/>
    </row>
    <row r="506" outlineLevel="1">
      <c r="A506" s="300"/>
      <c r="B506" s="300"/>
      <c r="C506" s="378" t="s">
        <v>146</v>
      </c>
      <c r="D506" s="80"/>
      <c r="E506" s="379">
        <v>1.25111608E8</v>
      </c>
      <c r="F506" s="97" t="s">
        <v>39</v>
      </c>
      <c r="G506" s="318">
        <f t="shared" si="41"/>
        <v>10</v>
      </c>
      <c r="H506" s="385">
        <f>SUMIFS('Выгрузка из 1С - от 11.12.2025'!C:C, 'Выгрузка из 1С - от 11.12.2025'!A:A,C506,
'Выгрузка из 1С - от 11.12.2025'!B:B,F506)</f>
        <v>10</v>
      </c>
      <c r="I506" s="386">
        <v>10.0</v>
      </c>
      <c r="J506" s="387">
        <v>0.0</v>
      </c>
      <c r="K506" s="387">
        <v>0.0</v>
      </c>
      <c r="L506" s="387">
        <v>0.0</v>
      </c>
      <c r="M506" s="387">
        <v>0.0</v>
      </c>
      <c r="N506" s="387">
        <v>0.0</v>
      </c>
      <c r="O506" s="388">
        <v>0.0</v>
      </c>
      <c r="P506" s="389"/>
      <c r="Q506" s="387"/>
      <c r="R506" s="387"/>
      <c r="S506" s="390"/>
      <c r="T506" s="380">
        <v>0.0</v>
      </c>
      <c r="U506" s="381">
        <v>2590.0</v>
      </c>
      <c r="V506" s="381">
        <v>634.0</v>
      </c>
      <c r="W506" s="363">
        <f t="shared" si="42"/>
        <v>4.085173502</v>
      </c>
      <c r="X506" s="328">
        <f t="shared" si="43"/>
        <v>6340</v>
      </c>
      <c r="Y506" s="329">
        <f t="shared" si="44"/>
        <v>25900</v>
      </c>
      <c r="Z506" s="95"/>
      <c r="AA506" s="95"/>
      <c r="AB506" s="95"/>
      <c r="AC506" s="95"/>
      <c r="AD506" s="95"/>
    </row>
    <row r="507" outlineLevel="1">
      <c r="A507" s="300"/>
      <c r="B507" s="300"/>
      <c r="C507" s="330" t="s">
        <v>146</v>
      </c>
      <c r="D507" s="98"/>
      <c r="E507" s="367">
        <v>1.25111609E8</v>
      </c>
      <c r="F507" s="97" t="s">
        <v>70</v>
      </c>
      <c r="G507" s="332">
        <f t="shared" si="41"/>
        <v>5</v>
      </c>
      <c r="H507" s="333">
        <f>SUMIFS('Выгрузка из 1С - от 11.12.2025'!C:C, 'Выгрузка из 1С - от 11.12.2025'!A:A,C507,
'Выгрузка из 1С - от 11.12.2025'!B:B,F507)</f>
        <v>5</v>
      </c>
      <c r="I507" s="334">
        <v>5.0</v>
      </c>
      <c r="J507" s="335">
        <v>0.0</v>
      </c>
      <c r="K507" s="335">
        <v>0.0</v>
      </c>
      <c r="L507" s="335">
        <v>0.0</v>
      </c>
      <c r="M507" s="335">
        <v>0.0</v>
      </c>
      <c r="N507" s="335">
        <v>0.0</v>
      </c>
      <c r="O507" s="336">
        <v>0.0</v>
      </c>
      <c r="P507" s="337"/>
      <c r="Q507" s="335"/>
      <c r="R507" s="335"/>
      <c r="S507" s="338"/>
      <c r="T507" s="339">
        <v>0.0</v>
      </c>
      <c r="U507" s="340">
        <v>2590.0</v>
      </c>
      <c r="V507" s="340">
        <v>634.0</v>
      </c>
      <c r="W507" s="341">
        <f t="shared" si="42"/>
        <v>4.085173502</v>
      </c>
      <c r="X507" s="342">
        <f t="shared" si="43"/>
        <v>3170</v>
      </c>
      <c r="Y507" s="343">
        <f t="shared" si="44"/>
        <v>12950</v>
      </c>
      <c r="Z507" s="95"/>
      <c r="AA507" s="95"/>
      <c r="AB507" s="95"/>
      <c r="AC507" s="95"/>
      <c r="AD507" s="95"/>
    </row>
    <row r="508" outlineLevel="1">
      <c r="A508" s="299" t="s">
        <v>109</v>
      </c>
      <c r="B508" s="300"/>
      <c r="C508" s="370" t="s">
        <v>147</v>
      </c>
      <c r="D508" s="62"/>
      <c r="E508" s="371">
        <v>1.25111803E8</v>
      </c>
      <c r="F508" s="64" t="s">
        <v>34</v>
      </c>
      <c r="G508" s="304">
        <f t="shared" si="41"/>
        <v>16</v>
      </c>
      <c r="H508" s="383">
        <f>SUMIFS('Выгрузка из 1С - от 11.12.2025'!C:C, 'Выгрузка из 1С - от 11.12.2025'!A:A,C508,
'Выгрузка из 1С - от 11.12.2025'!B:B,F508)</f>
        <v>15</v>
      </c>
      <c r="I508" s="384">
        <v>16.0</v>
      </c>
      <c r="J508" s="374">
        <v>0.0</v>
      </c>
      <c r="K508" s="374">
        <v>0.0</v>
      </c>
      <c r="L508" s="374">
        <v>0.0</v>
      </c>
      <c r="M508" s="374">
        <v>0.0</v>
      </c>
      <c r="N508" s="374">
        <v>0.0</v>
      </c>
      <c r="O508" s="372">
        <v>0.0</v>
      </c>
      <c r="P508" s="373"/>
      <c r="Q508" s="374"/>
      <c r="R508" s="374"/>
      <c r="S508" s="375"/>
      <c r="T508" s="376">
        <v>0.0</v>
      </c>
      <c r="U508" s="377">
        <v>2590.0</v>
      </c>
      <c r="V508" s="377">
        <v>634.0</v>
      </c>
      <c r="W508" s="359">
        <f t="shared" si="42"/>
        <v>4.085173502</v>
      </c>
      <c r="X508" s="314">
        <f t="shared" si="43"/>
        <v>10144</v>
      </c>
      <c r="Y508" s="315">
        <f t="shared" si="44"/>
        <v>41440</v>
      </c>
      <c r="Z508" s="95"/>
      <c r="AA508" s="95"/>
      <c r="AB508" s="95"/>
      <c r="AC508" s="95"/>
      <c r="AD508" s="95"/>
    </row>
    <row r="509" outlineLevel="1">
      <c r="A509" s="300"/>
      <c r="B509" s="300"/>
      <c r="C509" s="378" t="s">
        <v>147</v>
      </c>
      <c r="D509" s="80"/>
      <c r="E509" s="379">
        <v>1.25111804E8</v>
      </c>
      <c r="F509" s="82" t="s">
        <v>35</v>
      </c>
      <c r="G509" s="318">
        <f t="shared" si="41"/>
        <v>13</v>
      </c>
      <c r="H509" s="385">
        <f>SUMIFS('Выгрузка из 1С - от 11.12.2025'!C:C, 'Выгрузка из 1С - от 11.12.2025'!A:A,C509,
'Выгрузка из 1С - от 11.12.2025'!B:B,F509)</f>
        <v>12</v>
      </c>
      <c r="I509" s="386">
        <v>13.0</v>
      </c>
      <c r="J509" s="387">
        <v>0.0</v>
      </c>
      <c r="K509" s="387">
        <v>0.0</v>
      </c>
      <c r="L509" s="387">
        <v>0.0</v>
      </c>
      <c r="M509" s="387">
        <v>0.0</v>
      </c>
      <c r="N509" s="387">
        <v>0.0</v>
      </c>
      <c r="O509" s="388">
        <v>0.0</v>
      </c>
      <c r="P509" s="389"/>
      <c r="Q509" s="387"/>
      <c r="R509" s="387"/>
      <c r="S509" s="390"/>
      <c r="T509" s="380">
        <v>0.0</v>
      </c>
      <c r="U509" s="381">
        <v>2590.0</v>
      </c>
      <c r="V509" s="381">
        <v>634.0</v>
      </c>
      <c r="W509" s="363">
        <f t="shared" si="42"/>
        <v>4.085173502</v>
      </c>
      <c r="X509" s="328">
        <f t="shared" si="43"/>
        <v>8242</v>
      </c>
      <c r="Y509" s="329">
        <f t="shared" si="44"/>
        <v>33670</v>
      </c>
      <c r="Z509" s="95"/>
      <c r="AA509" s="95"/>
      <c r="AB509" s="95"/>
      <c r="AC509" s="95"/>
      <c r="AD509" s="95"/>
    </row>
    <row r="510" outlineLevel="1">
      <c r="A510" s="300"/>
      <c r="B510" s="300"/>
      <c r="C510" s="378" t="s">
        <v>147</v>
      </c>
      <c r="D510" s="80"/>
      <c r="E510" s="379">
        <v>1.25111805E8</v>
      </c>
      <c r="F510" s="96" t="s">
        <v>36</v>
      </c>
      <c r="G510" s="318">
        <f t="shared" si="41"/>
        <v>18</v>
      </c>
      <c r="H510" s="385">
        <f>SUMIFS('Выгрузка из 1С - от 11.12.2025'!C:C, 'Выгрузка из 1С - от 11.12.2025'!A:A,C510,
'Выгрузка из 1С - от 11.12.2025'!B:B,F510)</f>
        <v>18</v>
      </c>
      <c r="I510" s="386">
        <v>18.0</v>
      </c>
      <c r="J510" s="387">
        <v>0.0</v>
      </c>
      <c r="K510" s="387">
        <v>0.0</v>
      </c>
      <c r="L510" s="387">
        <v>0.0</v>
      </c>
      <c r="M510" s="387">
        <v>0.0</v>
      </c>
      <c r="N510" s="387">
        <v>0.0</v>
      </c>
      <c r="O510" s="388">
        <v>0.0</v>
      </c>
      <c r="P510" s="389"/>
      <c r="Q510" s="387"/>
      <c r="R510" s="387"/>
      <c r="S510" s="390"/>
      <c r="T510" s="380">
        <v>0.0</v>
      </c>
      <c r="U510" s="381">
        <v>2590.0</v>
      </c>
      <c r="V510" s="381">
        <v>634.0</v>
      </c>
      <c r="W510" s="363">
        <f t="shared" si="42"/>
        <v>4.085173502</v>
      </c>
      <c r="X510" s="328">
        <f t="shared" si="43"/>
        <v>11412</v>
      </c>
      <c r="Y510" s="329">
        <f t="shared" si="44"/>
        <v>46620</v>
      </c>
      <c r="Z510" s="95"/>
      <c r="AA510" s="95"/>
      <c r="AB510" s="95"/>
      <c r="AC510" s="95"/>
      <c r="AD510" s="95"/>
    </row>
    <row r="511" outlineLevel="1">
      <c r="A511" s="300"/>
      <c r="B511" s="300"/>
      <c r="C511" s="378" t="s">
        <v>147</v>
      </c>
      <c r="D511" s="80"/>
      <c r="E511" s="379">
        <v>1.25111806E8</v>
      </c>
      <c r="F511" s="82" t="s">
        <v>37</v>
      </c>
      <c r="G511" s="318">
        <f t="shared" si="41"/>
        <v>7</v>
      </c>
      <c r="H511" s="385">
        <f>SUMIFS('Выгрузка из 1С - от 11.12.2025'!C:C, 'Выгрузка из 1С - от 11.12.2025'!A:A,C511,
'Выгрузка из 1С - от 11.12.2025'!B:B,F511)</f>
        <v>4</v>
      </c>
      <c r="I511" s="386">
        <v>7.0</v>
      </c>
      <c r="J511" s="387">
        <v>0.0</v>
      </c>
      <c r="K511" s="387">
        <v>0.0</v>
      </c>
      <c r="L511" s="387">
        <v>0.0</v>
      </c>
      <c r="M511" s="387">
        <v>0.0</v>
      </c>
      <c r="N511" s="387">
        <v>0.0</v>
      </c>
      <c r="O511" s="388">
        <v>0.0</v>
      </c>
      <c r="P511" s="389"/>
      <c r="Q511" s="387"/>
      <c r="R511" s="387"/>
      <c r="S511" s="390"/>
      <c r="T511" s="380">
        <v>0.0</v>
      </c>
      <c r="U511" s="381">
        <v>2590.0</v>
      </c>
      <c r="V511" s="381">
        <v>634.0</v>
      </c>
      <c r="W511" s="363">
        <f t="shared" si="42"/>
        <v>4.085173502</v>
      </c>
      <c r="X511" s="328">
        <f t="shared" si="43"/>
        <v>4438</v>
      </c>
      <c r="Y511" s="329">
        <f t="shared" si="44"/>
        <v>18130</v>
      </c>
      <c r="Z511" s="95"/>
      <c r="AA511" s="95"/>
      <c r="AB511" s="95"/>
      <c r="AC511" s="95"/>
      <c r="AD511" s="95"/>
    </row>
    <row r="512" outlineLevel="1">
      <c r="A512" s="300"/>
      <c r="B512" s="300"/>
      <c r="C512" s="378" t="s">
        <v>147</v>
      </c>
      <c r="D512" s="80"/>
      <c r="E512" s="379">
        <v>1.25111807E8</v>
      </c>
      <c r="F512" s="97" t="s">
        <v>38</v>
      </c>
      <c r="G512" s="318">
        <f t="shared" si="41"/>
        <v>9</v>
      </c>
      <c r="H512" s="385">
        <f>SUMIFS('Выгрузка из 1С - от 11.12.2025'!C:C, 'Выгрузка из 1С - от 11.12.2025'!A:A,C512,
'Выгрузка из 1С - от 11.12.2025'!B:B,F512)</f>
        <v>4</v>
      </c>
      <c r="I512" s="386">
        <v>9.0</v>
      </c>
      <c r="J512" s="387">
        <v>0.0</v>
      </c>
      <c r="K512" s="387">
        <v>0.0</v>
      </c>
      <c r="L512" s="387">
        <v>0.0</v>
      </c>
      <c r="M512" s="387">
        <v>0.0</v>
      </c>
      <c r="N512" s="387">
        <v>0.0</v>
      </c>
      <c r="O512" s="388">
        <v>0.0</v>
      </c>
      <c r="P512" s="389"/>
      <c r="Q512" s="387"/>
      <c r="R512" s="387"/>
      <c r="S512" s="390"/>
      <c r="T512" s="380">
        <v>0.0</v>
      </c>
      <c r="U512" s="381">
        <v>2590.0</v>
      </c>
      <c r="V512" s="381">
        <v>634.0</v>
      </c>
      <c r="W512" s="363">
        <f t="shared" si="42"/>
        <v>4.085173502</v>
      </c>
      <c r="X512" s="328">
        <f t="shared" si="43"/>
        <v>5706</v>
      </c>
      <c r="Y512" s="329">
        <f t="shared" si="44"/>
        <v>23310</v>
      </c>
      <c r="Z512" s="95"/>
      <c r="AA512" s="95"/>
      <c r="AB512" s="95"/>
      <c r="AC512" s="95"/>
      <c r="AD512" s="95"/>
    </row>
    <row r="513" outlineLevel="1">
      <c r="A513" s="300"/>
      <c r="B513" s="300"/>
      <c r="C513" s="378" t="s">
        <v>147</v>
      </c>
      <c r="D513" s="80"/>
      <c r="E513" s="379">
        <v>1.25111808E8</v>
      </c>
      <c r="F513" s="97" t="s">
        <v>39</v>
      </c>
      <c r="G513" s="318">
        <f t="shared" si="41"/>
        <v>7</v>
      </c>
      <c r="H513" s="385">
        <f>SUMIFS('Выгрузка из 1С - от 11.12.2025'!C:C, 'Выгрузка из 1С - от 11.12.2025'!A:A,C513,
'Выгрузка из 1С - от 11.12.2025'!B:B,F513)</f>
        <v>7</v>
      </c>
      <c r="I513" s="386">
        <v>7.0</v>
      </c>
      <c r="J513" s="387">
        <v>0.0</v>
      </c>
      <c r="K513" s="387">
        <v>0.0</v>
      </c>
      <c r="L513" s="387">
        <v>0.0</v>
      </c>
      <c r="M513" s="387">
        <v>0.0</v>
      </c>
      <c r="N513" s="387">
        <v>0.0</v>
      </c>
      <c r="O513" s="388">
        <v>0.0</v>
      </c>
      <c r="P513" s="389"/>
      <c r="Q513" s="387"/>
      <c r="R513" s="387"/>
      <c r="S513" s="390"/>
      <c r="T513" s="380">
        <v>0.0</v>
      </c>
      <c r="U513" s="381">
        <v>2590.0</v>
      </c>
      <c r="V513" s="381">
        <v>634.0</v>
      </c>
      <c r="W513" s="363">
        <f t="shared" si="42"/>
        <v>4.085173502</v>
      </c>
      <c r="X513" s="328">
        <f t="shared" si="43"/>
        <v>4438</v>
      </c>
      <c r="Y513" s="329">
        <f t="shared" si="44"/>
        <v>18130</v>
      </c>
      <c r="Z513" s="95"/>
      <c r="AA513" s="95"/>
      <c r="AB513" s="95"/>
      <c r="AC513" s="95"/>
      <c r="AD513" s="95"/>
    </row>
    <row r="514" outlineLevel="1">
      <c r="A514" s="300"/>
      <c r="B514" s="300"/>
      <c r="C514" s="330" t="s">
        <v>147</v>
      </c>
      <c r="D514" s="98"/>
      <c r="E514" s="367">
        <v>1.25111809E8</v>
      </c>
      <c r="F514" s="97" t="s">
        <v>70</v>
      </c>
      <c r="G514" s="332">
        <f t="shared" si="41"/>
        <v>5</v>
      </c>
      <c r="H514" s="333">
        <f>SUMIFS('Выгрузка из 1С - от 11.12.2025'!C:C, 'Выгрузка из 1С - от 11.12.2025'!A:A,C514,
'Выгрузка из 1С - от 11.12.2025'!B:B,F514)</f>
        <v>4</v>
      </c>
      <c r="I514" s="334">
        <v>5.0</v>
      </c>
      <c r="J514" s="335">
        <v>0.0</v>
      </c>
      <c r="K514" s="335">
        <v>0.0</v>
      </c>
      <c r="L514" s="335">
        <v>0.0</v>
      </c>
      <c r="M514" s="335">
        <v>0.0</v>
      </c>
      <c r="N514" s="335">
        <v>0.0</v>
      </c>
      <c r="O514" s="336">
        <v>0.0</v>
      </c>
      <c r="P514" s="337"/>
      <c r="Q514" s="335"/>
      <c r="R514" s="335"/>
      <c r="S514" s="338"/>
      <c r="T514" s="339">
        <v>0.0</v>
      </c>
      <c r="U514" s="340">
        <v>2590.0</v>
      </c>
      <c r="V514" s="340">
        <v>634.0</v>
      </c>
      <c r="W514" s="341">
        <f t="shared" si="42"/>
        <v>4.085173502</v>
      </c>
      <c r="X514" s="342">
        <f t="shared" si="43"/>
        <v>3170</v>
      </c>
      <c r="Y514" s="343">
        <f t="shared" si="44"/>
        <v>12950</v>
      </c>
      <c r="Z514" s="95"/>
      <c r="AA514" s="95"/>
      <c r="AB514" s="95"/>
      <c r="AC514" s="95"/>
      <c r="AD514" s="95"/>
    </row>
    <row r="515" outlineLevel="1">
      <c r="A515" s="299" t="s">
        <v>109</v>
      </c>
      <c r="B515" s="300"/>
      <c r="C515" s="370" t="s">
        <v>148</v>
      </c>
      <c r="D515" s="62"/>
      <c r="E515" s="371">
        <v>1.25111503E8</v>
      </c>
      <c r="F515" s="64" t="s">
        <v>34</v>
      </c>
      <c r="G515" s="304">
        <f t="shared" si="41"/>
        <v>6</v>
      </c>
      <c r="H515" s="383">
        <f>SUMIFS('Выгрузка из 1С - от 11.12.2025'!C:C, 'Выгрузка из 1С - от 11.12.2025'!A:A,C515,
'Выгрузка из 1С - от 11.12.2025'!B:B,F515)</f>
        <v>6</v>
      </c>
      <c r="I515" s="384">
        <v>6.0</v>
      </c>
      <c r="J515" s="374">
        <v>0.0</v>
      </c>
      <c r="K515" s="374">
        <v>0.0</v>
      </c>
      <c r="L515" s="374">
        <v>0.0</v>
      </c>
      <c r="M515" s="374">
        <v>0.0</v>
      </c>
      <c r="N515" s="374">
        <v>0.0</v>
      </c>
      <c r="O515" s="372">
        <v>0.0</v>
      </c>
      <c r="P515" s="389"/>
      <c r="Q515" s="387"/>
      <c r="R515" s="387"/>
      <c r="S515" s="390"/>
      <c r="T515" s="380">
        <v>0.0</v>
      </c>
      <c r="U515" s="377">
        <v>2590.0</v>
      </c>
      <c r="V515" s="377">
        <v>634.0</v>
      </c>
      <c r="W515" s="359">
        <f t="shared" si="42"/>
        <v>4.085173502</v>
      </c>
      <c r="X515" s="314">
        <f t="shared" si="43"/>
        <v>3804</v>
      </c>
      <c r="Y515" s="315">
        <f t="shared" si="44"/>
        <v>15540</v>
      </c>
      <c r="Z515" s="95"/>
      <c r="AA515" s="95"/>
      <c r="AB515" s="95"/>
      <c r="AC515" s="95"/>
      <c r="AD515" s="95"/>
    </row>
    <row r="516" outlineLevel="1">
      <c r="A516" s="300"/>
      <c r="B516" s="300"/>
      <c r="C516" s="378" t="s">
        <v>148</v>
      </c>
      <c r="D516" s="80"/>
      <c r="E516" s="379">
        <v>1.25111504E8</v>
      </c>
      <c r="F516" s="82" t="s">
        <v>35</v>
      </c>
      <c r="G516" s="318">
        <f t="shared" si="41"/>
        <v>16</v>
      </c>
      <c r="H516" s="385">
        <f>SUMIFS('Выгрузка из 1С - от 11.12.2025'!C:C, 'Выгрузка из 1С - от 11.12.2025'!A:A,C516,
'Выгрузка из 1С - от 11.12.2025'!B:B,F516)</f>
        <v>16</v>
      </c>
      <c r="I516" s="386">
        <v>16.0</v>
      </c>
      <c r="J516" s="387">
        <v>0.0</v>
      </c>
      <c r="K516" s="387">
        <v>0.0</v>
      </c>
      <c r="L516" s="387">
        <v>0.0</v>
      </c>
      <c r="M516" s="387">
        <v>0.0</v>
      </c>
      <c r="N516" s="387">
        <v>0.0</v>
      </c>
      <c r="O516" s="388">
        <v>0.0</v>
      </c>
      <c r="P516" s="323"/>
      <c r="Q516" s="321"/>
      <c r="R516" s="321"/>
      <c r="S516" s="324"/>
      <c r="T516" s="339">
        <v>0.0</v>
      </c>
      <c r="U516" s="381">
        <v>2590.0</v>
      </c>
      <c r="V516" s="381">
        <v>634.0</v>
      </c>
      <c r="W516" s="363">
        <f t="shared" si="42"/>
        <v>4.085173502</v>
      </c>
      <c r="X516" s="328">
        <f t="shared" si="43"/>
        <v>10144</v>
      </c>
      <c r="Y516" s="329">
        <f t="shared" si="44"/>
        <v>41440</v>
      </c>
      <c r="Z516" s="95"/>
      <c r="AA516" s="95"/>
      <c r="AB516" s="95"/>
      <c r="AC516" s="95"/>
      <c r="AD516" s="95"/>
    </row>
    <row r="517" outlineLevel="1">
      <c r="A517" s="300"/>
      <c r="B517" s="300"/>
      <c r="C517" s="378" t="s">
        <v>148</v>
      </c>
      <c r="D517" s="80"/>
      <c r="E517" s="379">
        <v>1.25111505E8</v>
      </c>
      <c r="F517" s="96" t="s">
        <v>36</v>
      </c>
      <c r="G517" s="318">
        <f t="shared" si="41"/>
        <v>20</v>
      </c>
      <c r="H517" s="385">
        <f>SUMIFS('Выгрузка из 1С - от 11.12.2025'!C:C, 'Выгрузка из 1С - от 11.12.2025'!A:A,C517,
'Выгрузка из 1С - от 11.12.2025'!B:B,F517)</f>
        <v>20</v>
      </c>
      <c r="I517" s="386">
        <v>20.0</v>
      </c>
      <c r="J517" s="387">
        <v>0.0</v>
      </c>
      <c r="K517" s="387">
        <v>0.0</v>
      </c>
      <c r="L517" s="387">
        <v>0.0</v>
      </c>
      <c r="M517" s="387">
        <v>0.0</v>
      </c>
      <c r="N517" s="387">
        <v>0.0</v>
      </c>
      <c r="O517" s="388">
        <v>0.0</v>
      </c>
      <c r="P517" s="389"/>
      <c r="Q517" s="387"/>
      <c r="R517" s="387"/>
      <c r="S517" s="390"/>
      <c r="T517" s="380">
        <v>0.0</v>
      </c>
      <c r="U517" s="381">
        <v>2590.0</v>
      </c>
      <c r="V517" s="381">
        <v>634.0</v>
      </c>
      <c r="W517" s="363">
        <f t="shared" si="42"/>
        <v>4.085173502</v>
      </c>
      <c r="X517" s="328">
        <f t="shared" si="43"/>
        <v>12680</v>
      </c>
      <c r="Y517" s="329">
        <f t="shared" si="44"/>
        <v>51800</v>
      </c>
      <c r="Z517" s="95"/>
      <c r="AA517" s="95"/>
      <c r="AB517" s="95"/>
      <c r="AC517" s="95"/>
      <c r="AD517" s="95"/>
    </row>
    <row r="518" outlineLevel="1">
      <c r="A518" s="300"/>
      <c r="B518" s="300"/>
      <c r="C518" s="378" t="s">
        <v>148</v>
      </c>
      <c r="D518" s="80"/>
      <c r="E518" s="379">
        <v>1.25111506E8</v>
      </c>
      <c r="F518" s="82" t="s">
        <v>37</v>
      </c>
      <c r="G518" s="318">
        <f t="shared" si="41"/>
        <v>21</v>
      </c>
      <c r="H518" s="385">
        <f>SUMIFS('Выгрузка из 1С - от 11.12.2025'!C:C, 'Выгрузка из 1С - от 11.12.2025'!A:A,C518,
'Выгрузка из 1С - от 11.12.2025'!B:B,F518)</f>
        <v>21</v>
      </c>
      <c r="I518" s="386">
        <v>21.0</v>
      </c>
      <c r="J518" s="387">
        <v>0.0</v>
      </c>
      <c r="K518" s="387">
        <v>0.0</v>
      </c>
      <c r="L518" s="387">
        <v>0.0</v>
      </c>
      <c r="M518" s="387">
        <v>0.0</v>
      </c>
      <c r="N518" s="387">
        <v>0.0</v>
      </c>
      <c r="O518" s="388">
        <v>0.0</v>
      </c>
      <c r="P518" s="323"/>
      <c r="Q518" s="321"/>
      <c r="R518" s="321"/>
      <c r="S518" s="324"/>
      <c r="T518" s="339">
        <v>0.0</v>
      </c>
      <c r="U518" s="381">
        <v>2590.0</v>
      </c>
      <c r="V518" s="381">
        <v>634.0</v>
      </c>
      <c r="W518" s="363">
        <f t="shared" si="42"/>
        <v>4.085173502</v>
      </c>
      <c r="X518" s="328">
        <f t="shared" si="43"/>
        <v>13314</v>
      </c>
      <c r="Y518" s="329">
        <f t="shared" si="44"/>
        <v>54390</v>
      </c>
      <c r="Z518" s="95"/>
      <c r="AA518" s="95"/>
      <c r="AB518" s="95"/>
      <c r="AC518" s="95"/>
      <c r="AD518" s="95"/>
    </row>
    <row r="519" outlineLevel="1">
      <c r="A519" s="300"/>
      <c r="B519" s="300"/>
      <c r="C519" s="378" t="s">
        <v>148</v>
      </c>
      <c r="D519" s="80"/>
      <c r="E519" s="379">
        <v>1.25111507E8</v>
      </c>
      <c r="F519" s="97" t="s">
        <v>38</v>
      </c>
      <c r="G519" s="318">
        <f t="shared" si="41"/>
        <v>9</v>
      </c>
      <c r="H519" s="385">
        <f>SUMIFS('Выгрузка из 1С - от 11.12.2025'!C:C, 'Выгрузка из 1С - от 11.12.2025'!A:A,C519,
'Выгрузка из 1С - от 11.12.2025'!B:B,F519)</f>
        <v>9</v>
      </c>
      <c r="I519" s="386">
        <v>9.0</v>
      </c>
      <c r="J519" s="387">
        <v>0.0</v>
      </c>
      <c r="K519" s="387">
        <v>0.0</v>
      </c>
      <c r="L519" s="387">
        <v>0.0</v>
      </c>
      <c r="M519" s="387">
        <v>0.0</v>
      </c>
      <c r="N519" s="387">
        <v>0.0</v>
      </c>
      <c r="O519" s="388">
        <v>0.0</v>
      </c>
      <c r="P519" s="389"/>
      <c r="Q519" s="387"/>
      <c r="R519" s="387"/>
      <c r="S519" s="390"/>
      <c r="T519" s="380">
        <v>0.0</v>
      </c>
      <c r="U519" s="381">
        <v>2590.0</v>
      </c>
      <c r="V519" s="381">
        <v>634.0</v>
      </c>
      <c r="W519" s="363">
        <f t="shared" si="42"/>
        <v>4.085173502</v>
      </c>
      <c r="X519" s="328">
        <f t="shared" si="43"/>
        <v>5706</v>
      </c>
      <c r="Y519" s="329">
        <f t="shared" si="44"/>
        <v>23310</v>
      </c>
      <c r="Z519" s="95"/>
      <c r="AA519" s="95"/>
      <c r="AB519" s="95"/>
      <c r="AC519" s="95"/>
      <c r="AD519" s="95"/>
    </row>
    <row r="520" outlineLevel="1">
      <c r="A520" s="300"/>
      <c r="B520" s="300"/>
      <c r="C520" s="378" t="s">
        <v>148</v>
      </c>
      <c r="D520" s="80"/>
      <c r="E520" s="379">
        <v>1.25111508E8</v>
      </c>
      <c r="F520" s="97" t="s">
        <v>39</v>
      </c>
      <c r="G520" s="318">
        <f t="shared" si="41"/>
        <v>4</v>
      </c>
      <c r="H520" s="385">
        <f>SUMIFS('Выгрузка из 1С - от 11.12.2025'!C:C, 'Выгрузка из 1С - от 11.12.2025'!A:A,C520,
'Выгрузка из 1С - от 11.12.2025'!B:B,F520)</f>
        <v>4</v>
      </c>
      <c r="I520" s="386">
        <v>4.0</v>
      </c>
      <c r="J520" s="387">
        <v>0.0</v>
      </c>
      <c r="K520" s="387">
        <v>0.0</v>
      </c>
      <c r="L520" s="387">
        <v>0.0</v>
      </c>
      <c r="M520" s="387">
        <v>0.0</v>
      </c>
      <c r="N520" s="387">
        <v>0.0</v>
      </c>
      <c r="O520" s="388">
        <v>0.0</v>
      </c>
      <c r="P520" s="323"/>
      <c r="Q520" s="321"/>
      <c r="R520" s="321"/>
      <c r="S520" s="324"/>
      <c r="T520" s="339">
        <v>0.0</v>
      </c>
      <c r="U520" s="381">
        <v>2590.0</v>
      </c>
      <c r="V520" s="381">
        <v>634.0</v>
      </c>
      <c r="W520" s="363">
        <f t="shared" si="42"/>
        <v>4.085173502</v>
      </c>
      <c r="X520" s="328">
        <f t="shared" si="43"/>
        <v>2536</v>
      </c>
      <c r="Y520" s="329">
        <f t="shared" si="44"/>
        <v>10360</v>
      </c>
      <c r="Z520" s="95"/>
      <c r="AA520" s="95"/>
      <c r="AB520" s="95"/>
      <c r="AC520" s="95"/>
      <c r="AD520" s="95"/>
    </row>
    <row r="521" outlineLevel="1">
      <c r="A521" s="300"/>
      <c r="B521" s="300"/>
      <c r="C521" s="330" t="s">
        <v>148</v>
      </c>
      <c r="D521" s="98"/>
      <c r="E521" s="367">
        <v>1.25111509E8</v>
      </c>
      <c r="F521" s="97" t="s">
        <v>70</v>
      </c>
      <c r="G521" s="332">
        <f t="shared" si="41"/>
        <v>5</v>
      </c>
      <c r="H521" s="333">
        <f>SUMIFS('Выгрузка из 1С - от 11.12.2025'!C:C, 'Выгрузка из 1С - от 11.12.2025'!A:A,C521,
'Выгрузка из 1С - от 11.12.2025'!B:B,F521)</f>
        <v>5</v>
      </c>
      <c r="I521" s="334">
        <v>5.0</v>
      </c>
      <c r="J521" s="335">
        <v>0.0</v>
      </c>
      <c r="K521" s="335">
        <v>0.0</v>
      </c>
      <c r="L521" s="335">
        <v>0.0</v>
      </c>
      <c r="M521" s="335">
        <v>0.0</v>
      </c>
      <c r="N521" s="335">
        <v>0.0</v>
      </c>
      <c r="O521" s="336">
        <v>0.0</v>
      </c>
      <c r="P521" s="323"/>
      <c r="Q521" s="321"/>
      <c r="R521" s="321"/>
      <c r="S521" s="324"/>
      <c r="T521" s="380">
        <v>0.0</v>
      </c>
      <c r="U521" s="340">
        <v>2590.0</v>
      </c>
      <c r="V521" s="340">
        <v>634.0</v>
      </c>
      <c r="W521" s="341">
        <f t="shared" si="42"/>
        <v>4.085173502</v>
      </c>
      <c r="X521" s="342">
        <f t="shared" si="43"/>
        <v>3170</v>
      </c>
      <c r="Y521" s="343">
        <f t="shared" si="44"/>
        <v>12950</v>
      </c>
      <c r="Z521" s="95"/>
      <c r="AA521" s="95"/>
      <c r="AB521" s="95"/>
      <c r="AC521" s="95"/>
      <c r="AD521" s="95"/>
    </row>
    <row r="522" outlineLevel="1">
      <c r="A522" s="299" t="s">
        <v>109</v>
      </c>
      <c r="B522" s="300"/>
      <c r="C522" s="370" t="s">
        <v>149</v>
      </c>
      <c r="D522" s="62"/>
      <c r="E522" s="371">
        <v>1.25111583E8</v>
      </c>
      <c r="F522" s="64" t="s">
        <v>34</v>
      </c>
      <c r="G522" s="304">
        <f t="shared" si="41"/>
        <v>4</v>
      </c>
      <c r="H522" s="383">
        <f>SUMIFS('Выгрузка из 1С - от 11.12.2025'!C:C, 'Выгрузка из 1С - от 11.12.2025'!A:A,C522,
'Выгрузка из 1С - от 11.12.2025'!B:B,F522)</f>
        <v>4</v>
      </c>
      <c r="I522" s="384">
        <v>4.0</v>
      </c>
      <c r="J522" s="374">
        <v>0.0</v>
      </c>
      <c r="K522" s="374">
        <v>0.0</v>
      </c>
      <c r="L522" s="374">
        <v>0.0</v>
      </c>
      <c r="M522" s="374">
        <v>0.0</v>
      </c>
      <c r="N522" s="374">
        <v>0.0</v>
      </c>
      <c r="O522" s="372">
        <v>0.0</v>
      </c>
      <c r="P522" s="323"/>
      <c r="Q522" s="321"/>
      <c r="R522" s="321"/>
      <c r="S522" s="324"/>
      <c r="T522" s="339">
        <v>0.0</v>
      </c>
      <c r="U522" s="377">
        <v>2590.0</v>
      </c>
      <c r="V522" s="377">
        <v>634.0</v>
      </c>
      <c r="W522" s="359">
        <f t="shared" si="42"/>
        <v>4.085173502</v>
      </c>
      <c r="X522" s="314">
        <f t="shared" si="43"/>
        <v>2536</v>
      </c>
      <c r="Y522" s="315">
        <f t="shared" si="44"/>
        <v>10360</v>
      </c>
      <c r="Z522" s="95"/>
      <c r="AA522" s="95"/>
      <c r="AB522" s="95"/>
      <c r="AC522" s="95"/>
      <c r="AD522" s="95"/>
    </row>
    <row r="523" outlineLevel="1">
      <c r="A523" s="300"/>
      <c r="B523" s="300"/>
      <c r="C523" s="378" t="s">
        <v>149</v>
      </c>
      <c r="D523" s="80"/>
      <c r="E523" s="379">
        <v>1.25111584E8</v>
      </c>
      <c r="F523" s="82" t="s">
        <v>35</v>
      </c>
      <c r="G523" s="318">
        <f t="shared" si="41"/>
        <v>8</v>
      </c>
      <c r="H523" s="385">
        <f>SUMIFS('Выгрузка из 1С - от 11.12.2025'!C:C, 'Выгрузка из 1С - от 11.12.2025'!A:A,C523,
'Выгрузка из 1С - от 11.12.2025'!B:B,F523)</f>
        <v>8</v>
      </c>
      <c r="I523" s="386">
        <v>8.0</v>
      </c>
      <c r="J523" s="387">
        <v>0.0</v>
      </c>
      <c r="K523" s="387">
        <v>0.0</v>
      </c>
      <c r="L523" s="387">
        <v>0.0</v>
      </c>
      <c r="M523" s="387">
        <v>0.0</v>
      </c>
      <c r="N523" s="387">
        <v>0.0</v>
      </c>
      <c r="O523" s="388">
        <v>0.0</v>
      </c>
      <c r="P523" s="389"/>
      <c r="Q523" s="387"/>
      <c r="R523" s="387"/>
      <c r="S523" s="390"/>
      <c r="T523" s="380">
        <v>0.0</v>
      </c>
      <c r="U523" s="381">
        <v>2590.0</v>
      </c>
      <c r="V523" s="381">
        <v>634.0</v>
      </c>
      <c r="W523" s="363">
        <f t="shared" si="42"/>
        <v>4.085173502</v>
      </c>
      <c r="X523" s="328">
        <f t="shared" si="43"/>
        <v>5072</v>
      </c>
      <c r="Y523" s="329">
        <f t="shared" si="44"/>
        <v>20720</v>
      </c>
      <c r="Z523" s="95"/>
      <c r="AA523" s="95"/>
      <c r="AB523" s="95"/>
      <c r="AC523" s="95"/>
      <c r="AD523" s="95"/>
    </row>
    <row r="524" outlineLevel="1">
      <c r="A524" s="300"/>
      <c r="B524" s="300"/>
      <c r="C524" s="378" t="s">
        <v>149</v>
      </c>
      <c r="D524" s="80"/>
      <c r="E524" s="379">
        <v>1.25111585E8</v>
      </c>
      <c r="F524" s="96" t="s">
        <v>36</v>
      </c>
      <c r="G524" s="318">
        <f t="shared" si="41"/>
        <v>15</v>
      </c>
      <c r="H524" s="385">
        <f>SUMIFS('Выгрузка из 1С - от 11.12.2025'!C:C, 'Выгрузка из 1С - от 11.12.2025'!A:A,C524,
'Выгрузка из 1С - от 11.12.2025'!B:B,F524)</f>
        <v>15</v>
      </c>
      <c r="I524" s="386">
        <v>15.0</v>
      </c>
      <c r="J524" s="387">
        <v>0.0</v>
      </c>
      <c r="K524" s="387">
        <v>0.0</v>
      </c>
      <c r="L524" s="387">
        <v>0.0</v>
      </c>
      <c r="M524" s="387">
        <v>0.0</v>
      </c>
      <c r="N524" s="387">
        <v>0.0</v>
      </c>
      <c r="O524" s="388">
        <v>0.0</v>
      </c>
      <c r="P524" s="323"/>
      <c r="Q524" s="321"/>
      <c r="R524" s="321"/>
      <c r="S524" s="324"/>
      <c r="T524" s="339">
        <v>0.0</v>
      </c>
      <c r="U524" s="381">
        <v>2590.0</v>
      </c>
      <c r="V524" s="381">
        <v>634.0</v>
      </c>
      <c r="W524" s="363">
        <f t="shared" si="42"/>
        <v>4.085173502</v>
      </c>
      <c r="X524" s="328">
        <f t="shared" si="43"/>
        <v>9510</v>
      </c>
      <c r="Y524" s="329">
        <f t="shared" si="44"/>
        <v>38850</v>
      </c>
      <c r="Z524" s="95"/>
      <c r="AA524" s="95"/>
      <c r="AB524" s="95"/>
      <c r="AC524" s="95"/>
      <c r="AD524" s="95"/>
    </row>
    <row r="525" outlineLevel="1">
      <c r="A525" s="300"/>
      <c r="B525" s="300"/>
      <c r="C525" s="378" t="s">
        <v>149</v>
      </c>
      <c r="D525" s="80"/>
      <c r="E525" s="379">
        <v>1.25111586E8</v>
      </c>
      <c r="F525" s="82" t="s">
        <v>37</v>
      </c>
      <c r="G525" s="318">
        <f t="shared" si="41"/>
        <v>16</v>
      </c>
      <c r="H525" s="385">
        <f>SUMIFS('Выгрузка из 1С - от 11.12.2025'!C:C, 'Выгрузка из 1С - от 11.12.2025'!A:A,C525,
'Выгрузка из 1С - от 11.12.2025'!B:B,F525)</f>
        <v>15</v>
      </c>
      <c r="I525" s="386">
        <v>16.0</v>
      </c>
      <c r="J525" s="387">
        <v>0.0</v>
      </c>
      <c r="K525" s="387">
        <v>0.0</v>
      </c>
      <c r="L525" s="387">
        <v>0.0</v>
      </c>
      <c r="M525" s="387">
        <v>0.0</v>
      </c>
      <c r="N525" s="387">
        <v>0.0</v>
      </c>
      <c r="O525" s="388">
        <v>0.0</v>
      </c>
      <c r="P525" s="389"/>
      <c r="Q525" s="387"/>
      <c r="R525" s="387"/>
      <c r="S525" s="390"/>
      <c r="T525" s="380">
        <v>0.0</v>
      </c>
      <c r="U525" s="381">
        <v>2590.0</v>
      </c>
      <c r="V525" s="381">
        <v>634.0</v>
      </c>
      <c r="W525" s="363">
        <f t="shared" si="42"/>
        <v>4.085173502</v>
      </c>
      <c r="X525" s="328">
        <f t="shared" si="43"/>
        <v>10144</v>
      </c>
      <c r="Y525" s="329">
        <f t="shared" si="44"/>
        <v>41440</v>
      </c>
      <c r="Z525" s="95"/>
      <c r="AA525" s="95"/>
      <c r="AB525" s="95"/>
      <c r="AC525" s="95"/>
      <c r="AD525" s="95"/>
    </row>
    <row r="526" outlineLevel="1">
      <c r="A526" s="300"/>
      <c r="B526" s="300"/>
      <c r="C526" s="378" t="s">
        <v>149</v>
      </c>
      <c r="D526" s="80"/>
      <c r="E526" s="379">
        <v>1.25111587E8</v>
      </c>
      <c r="F526" s="97" t="s">
        <v>38</v>
      </c>
      <c r="G526" s="318">
        <f t="shared" si="41"/>
        <v>2</v>
      </c>
      <c r="H526" s="385">
        <f>SUMIFS('Выгрузка из 1С - от 11.12.2025'!C:C, 'Выгрузка из 1С - от 11.12.2025'!A:A,C526,
'Выгрузка из 1С - от 11.12.2025'!B:B,F526)</f>
        <v>3</v>
      </c>
      <c r="I526" s="386">
        <v>2.0</v>
      </c>
      <c r="J526" s="387">
        <v>0.0</v>
      </c>
      <c r="K526" s="387">
        <v>0.0</v>
      </c>
      <c r="L526" s="387">
        <v>0.0</v>
      </c>
      <c r="M526" s="387">
        <v>0.0</v>
      </c>
      <c r="N526" s="387">
        <v>0.0</v>
      </c>
      <c r="O526" s="388">
        <v>0.0</v>
      </c>
      <c r="P526" s="323"/>
      <c r="Q526" s="321"/>
      <c r="R526" s="321"/>
      <c r="S526" s="324"/>
      <c r="T526" s="339">
        <v>0.0</v>
      </c>
      <c r="U526" s="381">
        <v>2590.0</v>
      </c>
      <c r="V526" s="381">
        <v>634.0</v>
      </c>
      <c r="W526" s="363">
        <f t="shared" si="42"/>
        <v>4.085173502</v>
      </c>
      <c r="X526" s="328">
        <f t="shared" si="43"/>
        <v>1268</v>
      </c>
      <c r="Y526" s="329">
        <f t="shared" si="44"/>
        <v>5180</v>
      </c>
      <c r="Z526" s="95"/>
      <c r="AA526" s="95"/>
      <c r="AB526" s="95"/>
      <c r="AC526" s="95"/>
      <c r="AD526" s="95"/>
    </row>
    <row r="527" outlineLevel="1">
      <c r="A527" s="300"/>
      <c r="B527" s="300"/>
      <c r="C527" s="378" t="s">
        <v>149</v>
      </c>
      <c r="D527" s="80"/>
      <c r="E527" s="379">
        <v>1.25111588E8</v>
      </c>
      <c r="F527" s="97" t="s">
        <v>39</v>
      </c>
      <c r="G527" s="318">
        <f t="shared" si="41"/>
        <v>9</v>
      </c>
      <c r="H527" s="385">
        <f>SUMIFS('Выгрузка из 1С - от 11.12.2025'!C:C, 'Выгрузка из 1С - от 11.12.2025'!A:A,C527,
'Выгрузка из 1С - от 11.12.2025'!B:B,F527)</f>
        <v>10</v>
      </c>
      <c r="I527" s="386">
        <v>9.0</v>
      </c>
      <c r="J527" s="387">
        <v>0.0</v>
      </c>
      <c r="K527" s="387">
        <v>0.0</v>
      </c>
      <c r="L527" s="387">
        <v>0.0</v>
      </c>
      <c r="M527" s="387">
        <v>0.0</v>
      </c>
      <c r="N527" s="387">
        <v>0.0</v>
      </c>
      <c r="O527" s="388">
        <v>0.0</v>
      </c>
      <c r="P527" s="389"/>
      <c r="Q527" s="387"/>
      <c r="R527" s="387"/>
      <c r="S527" s="390"/>
      <c r="T527" s="380">
        <v>0.0</v>
      </c>
      <c r="U527" s="381">
        <v>2590.0</v>
      </c>
      <c r="V527" s="381">
        <v>634.0</v>
      </c>
      <c r="W527" s="363">
        <f t="shared" si="42"/>
        <v>4.085173502</v>
      </c>
      <c r="X527" s="328">
        <f t="shared" si="43"/>
        <v>5706</v>
      </c>
      <c r="Y527" s="329">
        <f t="shared" si="44"/>
        <v>23310</v>
      </c>
      <c r="Z527" s="95"/>
      <c r="AA527" s="95"/>
      <c r="AB527" s="95"/>
      <c r="AC527" s="95"/>
      <c r="AD527" s="95"/>
    </row>
    <row r="528" outlineLevel="1">
      <c r="A528" s="300"/>
      <c r="B528" s="300"/>
      <c r="C528" s="330" t="s">
        <v>149</v>
      </c>
      <c r="D528" s="98"/>
      <c r="E528" s="367">
        <v>1.25111589E8</v>
      </c>
      <c r="F528" s="97" t="s">
        <v>70</v>
      </c>
      <c r="G528" s="332">
        <f t="shared" si="41"/>
        <v>4</v>
      </c>
      <c r="H528" s="333">
        <f>SUMIFS('Выгрузка из 1С - от 11.12.2025'!C:C, 'Выгрузка из 1С - от 11.12.2025'!A:A,C528,
'Выгрузка из 1С - от 11.12.2025'!B:B,F528)</f>
        <v>4</v>
      </c>
      <c r="I528" s="334">
        <v>4.0</v>
      </c>
      <c r="J528" s="335">
        <v>0.0</v>
      </c>
      <c r="K528" s="335">
        <v>0.0</v>
      </c>
      <c r="L528" s="335">
        <v>0.0</v>
      </c>
      <c r="M528" s="335">
        <v>0.0</v>
      </c>
      <c r="N528" s="335">
        <v>0.0</v>
      </c>
      <c r="O528" s="336">
        <v>0.0</v>
      </c>
      <c r="P528" s="337"/>
      <c r="Q528" s="335"/>
      <c r="R528" s="335"/>
      <c r="S528" s="338"/>
      <c r="T528" s="339">
        <v>0.0</v>
      </c>
      <c r="U528" s="340">
        <v>2590.0</v>
      </c>
      <c r="V528" s="340">
        <v>634.0</v>
      </c>
      <c r="W528" s="341">
        <f t="shared" si="42"/>
        <v>4.085173502</v>
      </c>
      <c r="X528" s="342">
        <f t="shared" si="43"/>
        <v>2536</v>
      </c>
      <c r="Y528" s="343">
        <f t="shared" si="44"/>
        <v>10360</v>
      </c>
      <c r="Z528" s="95"/>
      <c r="AA528" s="95"/>
      <c r="AB528" s="95"/>
      <c r="AC528" s="95"/>
      <c r="AD528" s="95"/>
    </row>
    <row r="529" ht="33.75" customHeight="1" outlineLevel="1">
      <c r="A529" s="59"/>
      <c r="B529" s="60"/>
      <c r="C529" s="525" t="s">
        <v>150</v>
      </c>
      <c r="D529" s="497"/>
      <c r="E529" s="540">
        <v>1.3351219913E10</v>
      </c>
      <c r="F529" s="64" t="s">
        <v>34</v>
      </c>
      <c r="G529" s="554">
        <f t="shared" si="41"/>
        <v>6</v>
      </c>
      <c r="H529" s="305">
        <f>SUMIFS('Выгрузка из 1С - от 11.12.2025'!C:C, 'Выгрузка из 1С - от 11.12.2025'!A:A,C529,
'Выгрузка из 1С - от 11.12.2025'!B:B,F529)</f>
        <v>7</v>
      </c>
      <c r="I529" s="384">
        <v>5.0</v>
      </c>
      <c r="J529" s="374">
        <v>1.0</v>
      </c>
      <c r="K529" s="374">
        <v>0.0</v>
      </c>
      <c r="L529" s="374">
        <v>0.0</v>
      </c>
      <c r="M529" s="374">
        <v>0.0</v>
      </c>
      <c r="N529" s="374">
        <v>0.0</v>
      </c>
      <c r="O529" s="372">
        <v>0.0</v>
      </c>
      <c r="P529" s="389">
        <v>1.0</v>
      </c>
      <c r="Q529" s="387"/>
      <c r="R529" s="387"/>
      <c r="S529" s="390"/>
      <c r="T529" s="380">
        <v>0.0</v>
      </c>
      <c r="U529" s="561">
        <v>2990.0</v>
      </c>
      <c r="V529" s="555">
        <v>550.0</v>
      </c>
      <c r="W529" s="562">
        <f t="shared" si="42"/>
        <v>5.436363636</v>
      </c>
      <c r="X529" s="563">
        <f t="shared" si="43"/>
        <v>3300</v>
      </c>
      <c r="Y529" s="315">
        <f t="shared" si="44"/>
        <v>17940</v>
      </c>
      <c r="Z529" s="95"/>
      <c r="AA529" s="95"/>
      <c r="AB529" s="95"/>
      <c r="AC529" s="95"/>
      <c r="AD529" s="95"/>
    </row>
    <row r="530" ht="33.75" customHeight="1" outlineLevel="1">
      <c r="A530" s="60"/>
      <c r="B530" s="60"/>
      <c r="C530" s="530" t="s">
        <v>150</v>
      </c>
      <c r="E530" s="543">
        <v>1.3351219913E10</v>
      </c>
      <c r="F530" s="82" t="s">
        <v>35</v>
      </c>
      <c r="G530" s="557">
        <f t="shared" si="41"/>
        <v>12</v>
      </c>
      <c r="H530" s="319">
        <f>SUMIFS('Выгрузка из 1С - от 11.12.2025'!C:C, 'Выгрузка из 1С - от 11.12.2025'!A:A,C530,
'Выгрузка из 1С - от 11.12.2025'!B:B,F530)</f>
        <v>12</v>
      </c>
      <c r="I530" s="386">
        <v>9.0</v>
      </c>
      <c r="J530" s="387">
        <v>3.0</v>
      </c>
      <c r="K530" s="387">
        <v>0.0</v>
      </c>
      <c r="L530" s="387">
        <v>0.0</v>
      </c>
      <c r="M530" s="387">
        <v>0.0</v>
      </c>
      <c r="N530" s="387">
        <v>0.0</v>
      </c>
      <c r="O530" s="388">
        <v>0.0</v>
      </c>
      <c r="P530" s="323">
        <v>1.0</v>
      </c>
      <c r="Q530" s="321"/>
      <c r="R530" s="321"/>
      <c r="S530" s="324"/>
      <c r="T530" s="339">
        <v>0.0</v>
      </c>
      <c r="U530" s="552">
        <v>2990.0</v>
      </c>
      <c r="V530" s="558">
        <v>550.0</v>
      </c>
      <c r="W530" s="564">
        <f t="shared" si="42"/>
        <v>5.436363636</v>
      </c>
      <c r="X530" s="565">
        <f t="shared" si="43"/>
        <v>6600</v>
      </c>
      <c r="Y530" s="329">
        <f t="shared" si="44"/>
        <v>35880</v>
      </c>
      <c r="Z530" s="95"/>
      <c r="AA530" s="95"/>
      <c r="AB530" s="95"/>
      <c r="AC530" s="95"/>
      <c r="AD530" s="95"/>
    </row>
    <row r="531" ht="33.75" customHeight="1" outlineLevel="1">
      <c r="A531" s="78"/>
      <c r="B531" s="60"/>
      <c r="C531" s="530" t="s">
        <v>150</v>
      </c>
      <c r="E531" s="543">
        <v>1.3351219913E10</v>
      </c>
      <c r="F531" s="96" t="s">
        <v>36</v>
      </c>
      <c r="G531" s="557">
        <f t="shared" si="41"/>
        <v>4</v>
      </c>
      <c r="H531" s="319">
        <f>SUMIFS('Выгрузка из 1С - от 11.12.2025'!C:C, 'Выгрузка из 1С - от 11.12.2025'!A:A,C531,
'Выгрузка из 1С - от 11.12.2025'!B:B,F531)</f>
        <v>2</v>
      </c>
      <c r="I531" s="386">
        <v>1.0</v>
      </c>
      <c r="J531" s="387">
        <v>3.0</v>
      </c>
      <c r="K531" s="387">
        <v>0.0</v>
      </c>
      <c r="L531" s="387">
        <v>0.0</v>
      </c>
      <c r="M531" s="387">
        <v>0.0</v>
      </c>
      <c r="N531" s="387">
        <v>0.0</v>
      </c>
      <c r="O531" s="388">
        <v>0.0</v>
      </c>
      <c r="P531" s="389">
        <v>1.0</v>
      </c>
      <c r="Q531" s="387"/>
      <c r="R531" s="387"/>
      <c r="S531" s="390"/>
      <c r="T531" s="380">
        <v>0.0</v>
      </c>
      <c r="U531" s="552">
        <v>2990.0</v>
      </c>
      <c r="V531" s="558">
        <v>550.0</v>
      </c>
      <c r="W531" s="564">
        <f t="shared" si="42"/>
        <v>5.436363636</v>
      </c>
      <c r="X531" s="565">
        <f t="shared" si="43"/>
        <v>2200</v>
      </c>
      <c r="Y531" s="329">
        <f t="shared" si="44"/>
        <v>11960</v>
      </c>
      <c r="Z531" s="95"/>
      <c r="AA531" s="95"/>
      <c r="AB531" s="95"/>
      <c r="AC531" s="95"/>
      <c r="AD531" s="95"/>
    </row>
    <row r="532" ht="33.75" customHeight="1" outlineLevel="1">
      <c r="A532" s="78"/>
      <c r="B532" s="60"/>
      <c r="C532" s="530" t="s">
        <v>150</v>
      </c>
      <c r="E532" s="543">
        <v>1.3351219913E10</v>
      </c>
      <c r="F532" s="82" t="s">
        <v>37</v>
      </c>
      <c r="G532" s="557">
        <f t="shared" si="41"/>
        <v>16</v>
      </c>
      <c r="H532" s="319">
        <f>SUMIFS('Выгрузка из 1С - от 11.12.2025'!C:C, 'Выгрузка из 1С - от 11.12.2025'!A:A,C532,
'Выгрузка из 1С - от 11.12.2025'!B:B,F532)</f>
        <v>28</v>
      </c>
      <c r="I532" s="386">
        <v>13.0</v>
      </c>
      <c r="J532" s="387">
        <v>3.0</v>
      </c>
      <c r="K532" s="387">
        <v>0.0</v>
      </c>
      <c r="L532" s="387">
        <v>0.0</v>
      </c>
      <c r="M532" s="387">
        <v>0.0</v>
      </c>
      <c r="N532" s="387">
        <v>0.0</v>
      </c>
      <c r="O532" s="388">
        <v>0.0</v>
      </c>
      <c r="P532" s="323">
        <v>1.0</v>
      </c>
      <c r="Q532" s="321"/>
      <c r="R532" s="321"/>
      <c r="S532" s="324"/>
      <c r="T532" s="339">
        <v>0.0</v>
      </c>
      <c r="U532" s="552">
        <v>2990.0</v>
      </c>
      <c r="V532" s="558">
        <v>550.0</v>
      </c>
      <c r="W532" s="564">
        <f t="shared" si="42"/>
        <v>5.436363636</v>
      </c>
      <c r="X532" s="565">
        <f t="shared" si="43"/>
        <v>8800</v>
      </c>
      <c r="Y532" s="329">
        <f t="shared" si="44"/>
        <v>47840</v>
      </c>
      <c r="Z532" s="95"/>
      <c r="AA532" s="95"/>
      <c r="AB532" s="95"/>
      <c r="AC532" s="95"/>
      <c r="AD532" s="95"/>
    </row>
    <row r="533" ht="33.75" customHeight="1" outlineLevel="1">
      <c r="A533" s="78"/>
      <c r="B533" s="60"/>
      <c r="C533" s="531" t="s">
        <v>150</v>
      </c>
      <c r="D533" s="429"/>
      <c r="E533" s="548">
        <v>1.3351219913E10</v>
      </c>
      <c r="F533" s="97" t="s">
        <v>38</v>
      </c>
      <c r="G533" s="549">
        <f t="shared" si="41"/>
        <v>16</v>
      </c>
      <c r="H533" s="333">
        <f>SUMIFS('Выгрузка из 1С - от 11.12.2025'!C:C, 'Выгрузка из 1С - от 11.12.2025'!A:A,C533,
'Выгрузка из 1С - от 11.12.2025'!B:B,F533)</f>
        <v>25</v>
      </c>
      <c r="I533" s="334">
        <v>13.0</v>
      </c>
      <c r="J533" s="335">
        <v>3.0</v>
      </c>
      <c r="K533" s="335">
        <v>0.0</v>
      </c>
      <c r="L533" s="335">
        <v>0.0</v>
      </c>
      <c r="M533" s="335">
        <v>0.0</v>
      </c>
      <c r="N533" s="335">
        <v>0.0</v>
      </c>
      <c r="O533" s="336">
        <v>0.0</v>
      </c>
      <c r="P533" s="323">
        <v>1.0</v>
      </c>
      <c r="Q533" s="321"/>
      <c r="R533" s="321"/>
      <c r="S533" s="324"/>
      <c r="T533" s="380">
        <v>0.0</v>
      </c>
      <c r="U533" s="552">
        <v>2990.0</v>
      </c>
      <c r="V533" s="552">
        <v>550.0</v>
      </c>
      <c r="W533" s="566">
        <f t="shared" si="42"/>
        <v>5.436363636</v>
      </c>
      <c r="X533" s="567">
        <f t="shared" si="43"/>
        <v>8800</v>
      </c>
      <c r="Y533" s="343">
        <f t="shared" si="44"/>
        <v>47840</v>
      </c>
      <c r="Z533" s="95"/>
      <c r="AA533" s="95"/>
      <c r="AB533" s="95"/>
      <c r="AC533" s="95"/>
      <c r="AD533" s="95"/>
    </row>
    <row r="534" ht="33.75" customHeight="1" outlineLevel="1">
      <c r="A534" s="78"/>
      <c r="B534" s="60"/>
      <c r="C534" s="525" t="s">
        <v>151</v>
      </c>
      <c r="D534" s="497"/>
      <c r="E534" s="540">
        <v>1.3351219913E10</v>
      </c>
      <c r="F534" s="64" t="s">
        <v>34</v>
      </c>
      <c r="G534" s="554">
        <f t="shared" si="41"/>
        <v>16</v>
      </c>
      <c r="H534" s="305">
        <f>SUMIFS('Выгрузка из 1С - от 11.12.2025'!C:C, 'Выгрузка из 1С - от 11.12.2025'!A:A,C534,
'Выгрузка из 1С - от 11.12.2025'!B:B,F534)</f>
        <v>16</v>
      </c>
      <c r="I534" s="384">
        <v>14.0</v>
      </c>
      <c r="J534" s="374">
        <v>2.0</v>
      </c>
      <c r="K534" s="374">
        <v>0.0</v>
      </c>
      <c r="L534" s="374">
        <v>0.0</v>
      </c>
      <c r="M534" s="374">
        <v>0.0</v>
      </c>
      <c r="N534" s="374">
        <v>0.0</v>
      </c>
      <c r="O534" s="372">
        <v>0.0</v>
      </c>
      <c r="P534" s="323">
        <v>1.0</v>
      </c>
      <c r="Q534" s="321"/>
      <c r="R534" s="321"/>
      <c r="S534" s="324"/>
      <c r="T534" s="339">
        <v>0.0</v>
      </c>
      <c r="U534" s="561">
        <v>2990.0</v>
      </c>
      <c r="V534" s="555">
        <v>550.0</v>
      </c>
      <c r="W534" s="562">
        <f t="shared" si="42"/>
        <v>5.436363636</v>
      </c>
      <c r="X534" s="563">
        <f t="shared" si="43"/>
        <v>8800</v>
      </c>
      <c r="Y534" s="315">
        <f t="shared" si="44"/>
        <v>47840</v>
      </c>
      <c r="Z534" s="95"/>
      <c r="AA534" s="95"/>
      <c r="AB534" s="95"/>
      <c r="AC534" s="95"/>
      <c r="AD534" s="95"/>
    </row>
    <row r="535" ht="33.75" customHeight="1" outlineLevel="1">
      <c r="A535" s="300"/>
      <c r="B535" s="300"/>
      <c r="C535" s="530" t="s">
        <v>151</v>
      </c>
      <c r="E535" s="543">
        <v>1.3351219913E10</v>
      </c>
      <c r="F535" s="82" t="s">
        <v>35</v>
      </c>
      <c r="G535" s="557">
        <f t="shared" si="41"/>
        <v>12</v>
      </c>
      <c r="H535" s="319">
        <f>SUMIFS('Выгрузка из 1С - от 11.12.2025'!C:C, 'Выгрузка из 1С - от 11.12.2025'!A:A,C535,
'Выгрузка из 1С - от 11.12.2025'!B:B,F535)</f>
        <v>9</v>
      </c>
      <c r="I535" s="386">
        <v>9.0</v>
      </c>
      <c r="J535" s="387">
        <v>3.0</v>
      </c>
      <c r="K535" s="387">
        <v>0.0</v>
      </c>
      <c r="L535" s="387">
        <v>0.0</v>
      </c>
      <c r="M535" s="387">
        <v>0.0</v>
      </c>
      <c r="N535" s="387">
        <v>0.0</v>
      </c>
      <c r="O535" s="388">
        <v>0.0</v>
      </c>
      <c r="P535" s="389">
        <v>1.0</v>
      </c>
      <c r="Q535" s="387"/>
      <c r="R535" s="387"/>
      <c r="S535" s="390"/>
      <c r="T535" s="380">
        <v>0.0</v>
      </c>
      <c r="U535" s="552">
        <v>2990.0</v>
      </c>
      <c r="V535" s="558">
        <v>550.0</v>
      </c>
      <c r="W535" s="564">
        <f t="shared" si="42"/>
        <v>5.436363636</v>
      </c>
      <c r="X535" s="565">
        <f t="shared" si="43"/>
        <v>6600</v>
      </c>
      <c r="Y535" s="329">
        <f t="shared" si="44"/>
        <v>35880</v>
      </c>
      <c r="Z535" s="95"/>
      <c r="AA535" s="95"/>
      <c r="AB535" s="95"/>
      <c r="AC535" s="95"/>
      <c r="AD535" s="95"/>
    </row>
    <row r="536" ht="33.75" customHeight="1" outlineLevel="1">
      <c r="A536" s="300"/>
      <c r="B536" s="300"/>
      <c r="C536" s="530" t="s">
        <v>151</v>
      </c>
      <c r="E536" s="543">
        <v>1.3351219913E10</v>
      </c>
      <c r="F536" s="96" t="s">
        <v>36</v>
      </c>
      <c r="G536" s="557">
        <f t="shared" si="41"/>
        <v>15</v>
      </c>
      <c r="H536" s="319">
        <f>SUMIFS('Выгрузка из 1С - от 11.12.2025'!C:C, 'Выгрузка из 1С - от 11.12.2025'!A:A,C536,
'Выгрузка из 1С - от 11.12.2025'!B:B,F536)</f>
        <v>12</v>
      </c>
      <c r="I536" s="386">
        <v>13.0</v>
      </c>
      <c r="J536" s="387">
        <v>2.0</v>
      </c>
      <c r="K536" s="387">
        <v>0.0</v>
      </c>
      <c r="L536" s="387">
        <v>0.0</v>
      </c>
      <c r="M536" s="387">
        <v>0.0</v>
      </c>
      <c r="N536" s="387">
        <v>0.0</v>
      </c>
      <c r="O536" s="388">
        <v>0.0</v>
      </c>
      <c r="P536" s="323">
        <v>1.0</v>
      </c>
      <c r="Q536" s="321"/>
      <c r="R536" s="321"/>
      <c r="S536" s="324"/>
      <c r="T536" s="339">
        <v>0.0</v>
      </c>
      <c r="U536" s="552">
        <v>2990.0</v>
      </c>
      <c r="V536" s="558">
        <v>550.0</v>
      </c>
      <c r="W536" s="564">
        <f t="shared" si="42"/>
        <v>5.436363636</v>
      </c>
      <c r="X536" s="565">
        <f t="shared" si="43"/>
        <v>8250</v>
      </c>
      <c r="Y536" s="329">
        <f t="shared" si="44"/>
        <v>44850</v>
      </c>
      <c r="Z536" s="95"/>
      <c r="AA536" s="95"/>
      <c r="AB536" s="95"/>
      <c r="AC536" s="95"/>
      <c r="AD536" s="95"/>
    </row>
    <row r="537" ht="33.75" customHeight="1" outlineLevel="1">
      <c r="A537" s="300"/>
      <c r="B537" s="300"/>
      <c r="C537" s="530" t="s">
        <v>151</v>
      </c>
      <c r="E537" s="543">
        <v>1.3351219913E10</v>
      </c>
      <c r="F537" s="82" t="s">
        <v>37</v>
      </c>
      <c r="G537" s="557">
        <f t="shared" si="41"/>
        <v>16</v>
      </c>
      <c r="H537" s="319">
        <f>SUMIFS('Выгрузка из 1С - от 11.12.2025'!C:C, 'Выгрузка из 1С - от 11.12.2025'!A:A,C537,
'Выгрузка из 1С - от 11.12.2025'!B:B,F537)</f>
        <v>13</v>
      </c>
      <c r="I537" s="386">
        <v>13.0</v>
      </c>
      <c r="J537" s="387">
        <v>3.0</v>
      </c>
      <c r="K537" s="387">
        <v>0.0</v>
      </c>
      <c r="L537" s="387">
        <v>0.0</v>
      </c>
      <c r="M537" s="387">
        <v>0.0</v>
      </c>
      <c r="N537" s="387">
        <v>0.0</v>
      </c>
      <c r="O537" s="388">
        <v>0.0</v>
      </c>
      <c r="P537" s="389">
        <v>1.0</v>
      </c>
      <c r="Q537" s="387"/>
      <c r="R537" s="387"/>
      <c r="S537" s="390"/>
      <c r="T537" s="380">
        <v>0.0</v>
      </c>
      <c r="U537" s="552">
        <v>2990.0</v>
      </c>
      <c r="V537" s="558">
        <v>550.0</v>
      </c>
      <c r="W537" s="564">
        <f t="shared" si="42"/>
        <v>5.436363636</v>
      </c>
      <c r="X537" s="565">
        <f t="shared" si="43"/>
        <v>8800</v>
      </c>
      <c r="Y537" s="329">
        <f t="shared" si="44"/>
        <v>47840</v>
      </c>
      <c r="Z537" s="95"/>
      <c r="AA537" s="95"/>
      <c r="AB537" s="95"/>
      <c r="AC537" s="95"/>
      <c r="AD537" s="95"/>
    </row>
    <row r="538" ht="33.75" customHeight="1" outlineLevel="1">
      <c r="A538" s="300"/>
      <c r="B538" s="300"/>
      <c r="C538" s="531" t="s">
        <v>151</v>
      </c>
      <c r="D538" s="429"/>
      <c r="E538" s="548">
        <v>1.3351219913E10</v>
      </c>
      <c r="F538" s="97" t="s">
        <v>38</v>
      </c>
      <c r="G538" s="549">
        <f t="shared" si="41"/>
        <v>23</v>
      </c>
      <c r="H538" s="333">
        <f>SUMIFS('Выгрузка из 1С - от 11.12.2025'!C:C, 'Выгрузка из 1С - от 11.12.2025'!A:A,C538,
'Выгрузка из 1С - от 11.12.2025'!B:B,F538)</f>
        <v>16</v>
      </c>
      <c r="I538" s="334">
        <v>20.0</v>
      </c>
      <c r="J538" s="335">
        <v>3.0</v>
      </c>
      <c r="K538" s="335">
        <v>0.0</v>
      </c>
      <c r="L538" s="335">
        <v>0.0</v>
      </c>
      <c r="M538" s="335">
        <v>0.0</v>
      </c>
      <c r="N538" s="335">
        <v>0.0</v>
      </c>
      <c r="O538" s="336">
        <v>0.0</v>
      </c>
      <c r="P538" s="337">
        <v>1.0</v>
      </c>
      <c r="Q538" s="335"/>
      <c r="R538" s="335"/>
      <c r="S538" s="338"/>
      <c r="T538" s="339">
        <v>0.0</v>
      </c>
      <c r="U538" s="552">
        <v>2990.0</v>
      </c>
      <c r="V538" s="552">
        <v>550.0</v>
      </c>
      <c r="W538" s="566">
        <f t="shared" si="42"/>
        <v>5.436363636</v>
      </c>
      <c r="X538" s="567">
        <f t="shared" si="43"/>
        <v>12650</v>
      </c>
      <c r="Y538" s="343">
        <f t="shared" si="44"/>
        <v>68770</v>
      </c>
      <c r="Z538" s="95"/>
      <c r="AA538" s="95"/>
      <c r="AB538" s="95"/>
      <c r="AC538" s="95"/>
      <c r="AD538" s="95"/>
    </row>
    <row r="539" ht="33.75" customHeight="1" outlineLevel="1">
      <c r="A539" s="300"/>
      <c r="B539" s="300"/>
      <c r="C539" s="525" t="s">
        <v>152</v>
      </c>
      <c r="D539" s="497"/>
      <c r="E539" s="540">
        <v>1.3351219913E10</v>
      </c>
      <c r="F539" s="64" t="s">
        <v>34</v>
      </c>
      <c r="G539" s="554">
        <f t="shared" si="41"/>
        <v>9</v>
      </c>
      <c r="H539" s="305">
        <f>SUMIFS('Выгрузка из 1С - от 11.12.2025'!C:C, 'Выгрузка из 1С - от 11.12.2025'!A:A,C539,
'Выгрузка из 1С - от 11.12.2025'!B:B,F539)</f>
        <v>10</v>
      </c>
      <c r="I539" s="384">
        <v>7.0</v>
      </c>
      <c r="J539" s="374">
        <v>2.0</v>
      </c>
      <c r="K539" s="374">
        <v>0.0</v>
      </c>
      <c r="L539" s="374">
        <v>0.0</v>
      </c>
      <c r="M539" s="374">
        <v>0.0</v>
      </c>
      <c r="N539" s="374">
        <v>0.0</v>
      </c>
      <c r="O539" s="372">
        <v>0.0</v>
      </c>
      <c r="P539" s="389"/>
      <c r="Q539" s="387"/>
      <c r="R539" s="387"/>
      <c r="S539" s="390"/>
      <c r="T539" s="380">
        <v>0.0</v>
      </c>
      <c r="U539" s="561">
        <v>2990.0</v>
      </c>
      <c r="V539" s="555">
        <v>550.0</v>
      </c>
      <c r="W539" s="562">
        <f t="shared" si="42"/>
        <v>5.436363636</v>
      </c>
      <c r="X539" s="556">
        <f t="shared" si="43"/>
        <v>4950</v>
      </c>
      <c r="Y539" s="315">
        <f t="shared" si="44"/>
        <v>26910</v>
      </c>
      <c r="Z539" s="95"/>
      <c r="AA539" s="95"/>
      <c r="AB539" s="95"/>
      <c r="AC539" s="95"/>
      <c r="AD539" s="95"/>
    </row>
    <row r="540" ht="33.75" customHeight="1" outlineLevel="1">
      <c r="A540" s="300"/>
      <c r="B540" s="300"/>
      <c r="C540" s="530" t="s">
        <v>152</v>
      </c>
      <c r="E540" s="543">
        <v>1.3351219913E10</v>
      </c>
      <c r="F540" s="82" t="s">
        <v>35</v>
      </c>
      <c r="G540" s="557">
        <f t="shared" si="41"/>
        <v>24</v>
      </c>
      <c r="H540" s="319">
        <f>SUMIFS('Выгрузка из 1С - от 11.12.2025'!C:C, 'Выгрузка из 1С - от 11.12.2025'!A:A,C540,
'Выгрузка из 1С - от 11.12.2025'!B:B,F540)</f>
        <v>21</v>
      </c>
      <c r="I540" s="386">
        <v>21.0</v>
      </c>
      <c r="J540" s="387">
        <v>3.0</v>
      </c>
      <c r="K540" s="387">
        <v>0.0</v>
      </c>
      <c r="L540" s="387">
        <v>0.0</v>
      </c>
      <c r="M540" s="387">
        <v>0.0</v>
      </c>
      <c r="N540" s="387">
        <v>0.0</v>
      </c>
      <c r="O540" s="388">
        <v>0.0</v>
      </c>
      <c r="P540" s="323"/>
      <c r="Q540" s="321"/>
      <c r="R540" s="321"/>
      <c r="S540" s="324"/>
      <c r="T540" s="339">
        <v>0.0</v>
      </c>
      <c r="U540" s="552">
        <v>2990.0</v>
      </c>
      <c r="V540" s="558">
        <v>550.0</v>
      </c>
      <c r="W540" s="564">
        <f t="shared" si="42"/>
        <v>5.436363636</v>
      </c>
      <c r="X540" s="559">
        <f t="shared" si="43"/>
        <v>13200</v>
      </c>
      <c r="Y540" s="329">
        <f t="shared" si="44"/>
        <v>71760</v>
      </c>
      <c r="Z540" s="95"/>
      <c r="AA540" s="95"/>
      <c r="AB540" s="95"/>
      <c r="AC540" s="95"/>
      <c r="AD540" s="95"/>
    </row>
    <row r="541" ht="33.75" customHeight="1" outlineLevel="1">
      <c r="A541" s="300"/>
      <c r="B541" s="300"/>
      <c r="C541" s="530" t="s">
        <v>152</v>
      </c>
      <c r="E541" s="543">
        <v>1.3351219913E10</v>
      </c>
      <c r="F541" s="96" t="s">
        <v>36</v>
      </c>
      <c r="G541" s="557">
        <f t="shared" si="41"/>
        <v>27</v>
      </c>
      <c r="H541" s="319">
        <f>SUMIFS('Выгрузка из 1С - от 11.12.2025'!C:C, 'Выгрузка из 1С - от 11.12.2025'!A:A,C541,
'Выгрузка из 1С - от 11.12.2025'!B:B,F541)</f>
        <v>23</v>
      </c>
      <c r="I541" s="386">
        <v>24.0</v>
      </c>
      <c r="J541" s="387">
        <v>3.0</v>
      </c>
      <c r="K541" s="387">
        <v>0.0</v>
      </c>
      <c r="L541" s="387">
        <v>0.0</v>
      </c>
      <c r="M541" s="387">
        <v>0.0</v>
      </c>
      <c r="N541" s="387">
        <v>0.0</v>
      </c>
      <c r="O541" s="388">
        <v>0.0</v>
      </c>
      <c r="P541" s="389"/>
      <c r="Q541" s="387"/>
      <c r="R541" s="387"/>
      <c r="S541" s="390"/>
      <c r="T541" s="380">
        <v>0.0</v>
      </c>
      <c r="U541" s="552">
        <v>2990.0</v>
      </c>
      <c r="V541" s="558">
        <v>690.0</v>
      </c>
      <c r="W541" s="564">
        <f t="shared" si="42"/>
        <v>4.333333333</v>
      </c>
      <c r="X541" s="559">
        <f t="shared" si="43"/>
        <v>18630</v>
      </c>
      <c r="Y541" s="329">
        <f t="shared" si="44"/>
        <v>80730</v>
      </c>
      <c r="Z541" s="95"/>
      <c r="AA541" s="95"/>
      <c r="AB541" s="95"/>
      <c r="AC541" s="95"/>
      <c r="AD541" s="95"/>
    </row>
    <row r="542" ht="33.75" customHeight="1" outlineLevel="1">
      <c r="A542" s="300"/>
      <c r="B542" s="300"/>
      <c r="C542" s="530" t="s">
        <v>152</v>
      </c>
      <c r="E542" s="543">
        <v>1.3351219913E10</v>
      </c>
      <c r="F542" s="82" t="s">
        <v>37</v>
      </c>
      <c r="G542" s="557">
        <f t="shared" si="41"/>
        <v>34</v>
      </c>
      <c r="H542" s="319">
        <f>SUMIFS('Выгрузка из 1С - от 11.12.2025'!C:C, 'Выгрузка из 1С - от 11.12.2025'!A:A,C542,
'Выгрузка из 1С - от 11.12.2025'!B:B,F542)</f>
        <v>29</v>
      </c>
      <c r="I542" s="386">
        <v>30.0</v>
      </c>
      <c r="J542" s="387">
        <v>4.0</v>
      </c>
      <c r="K542" s="387">
        <v>0.0</v>
      </c>
      <c r="L542" s="387">
        <v>0.0</v>
      </c>
      <c r="M542" s="387">
        <v>0.0</v>
      </c>
      <c r="N542" s="387">
        <v>0.0</v>
      </c>
      <c r="O542" s="388">
        <v>0.0</v>
      </c>
      <c r="P542" s="323"/>
      <c r="Q542" s="321"/>
      <c r="R542" s="321"/>
      <c r="S542" s="324"/>
      <c r="T542" s="339">
        <v>0.0</v>
      </c>
      <c r="U542" s="552">
        <v>2990.0</v>
      </c>
      <c r="V542" s="558">
        <v>690.0</v>
      </c>
      <c r="W542" s="564">
        <f t="shared" si="42"/>
        <v>4.333333333</v>
      </c>
      <c r="X542" s="559">
        <f t="shared" si="43"/>
        <v>23460</v>
      </c>
      <c r="Y542" s="329">
        <f t="shared" si="44"/>
        <v>101660</v>
      </c>
      <c r="Z542" s="95"/>
      <c r="AA542" s="95"/>
      <c r="AB542" s="95"/>
      <c r="AC542" s="95"/>
      <c r="AD542" s="95"/>
    </row>
    <row r="543" ht="33.75" customHeight="1" outlineLevel="1">
      <c r="A543" s="300"/>
      <c r="B543" s="300"/>
      <c r="C543" s="531" t="s">
        <v>152</v>
      </c>
      <c r="D543" s="429"/>
      <c r="E543" s="548">
        <v>1.3351219913E10</v>
      </c>
      <c r="F543" s="97" t="s">
        <v>38</v>
      </c>
      <c r="G543" s="549">
        <f t="shared" si="41"/>
        <v>25</v>
      </c>
      <c r="H543" s="333">
        <f>SUMIFS('Выгрузка из 1С - от 11.12.2025'!C:C, 'Выгрузка из 1С - от 11.12.2025'!A:A,C543,
'Выгрузка из 1С - от 11.12.2025'!B:B,F543)</f>
        <v>20</v>
      </c>
      <c r="I543" s="334">
        <v>22.0</v>
      </c>
      <c r="J543" s="335">
        <v>3.0</v>
      </c>
      <c r="K543" s="335">
        <v>0.0</v>
      </c>
      <c r="L543" s="335">
        <v>0.0</v>
      </c>
      <c r="M543" s="335">
        <v>0.0</v>
      </c>
      <c r="N543" s="335">
        <v>0.0</v>
      </c>
      <c r="O543" s="336">
        <v>0.0</v>
      </c>
      <c r="P543" s="323"/>
      <c r="Q543" s="321"/>
      <c r="R543" s="321"/>
      <c r="S543" s="324"/>
      <c r="T543" s="380">
        <v>0.0</v>
      </c>
      <c r="U543" s="552">
        <v>2990.0</v>
      </c>
      <c r="V543" s="552">
        <v>690.0</v>
      </c>
      <c r="W543" s="566">
        <f t="shared" si="42"/>
        <v>4.333333333</v>
      </c>
      <c r="X543" s="553">
        <f t="shared" si="43"/>
        <v>17250</v>
      </c>
      <c r="Y543" s="343">
        <f t="shared" si="44"/>
        <v>74750</v>
      </c>
      <c r="Z543" s="95"/>
      <c r="AA543" s="95"/>
      <c r="AB543" s="95"/>
      <c r="AC543" s="95"/>
      <c r="AD543" s="95"/>
    </row>
    <row r="544" outlineLevel="1">
      <c r="A544" s="300"/>
      <c r="B544" s="300"/>
      <c r="C544" s="525" t="s">
        <v>153</v>
      </c>
      <c r="D544" s="497"/>
      <c r="E544" s="540">
        <v>1.3351219913E10</v>
      </c>
      <c r="F544" s="64" t="s">
        <v>34</v>
      </c>
      <c r="G544" s="554">
        <f t="shared" si="41"/>
        <v>16</v>
      </c>
      <c r="H544" s="305">
        <f>SUMIFS('Выгрузка из 1С - от 11.12.2025'!C:C, 'Выгрузка из 1С - от 11.12.2025'!A:A,C544,
'Выгрузка из 1С - от 11.12.2025'!B:B,F544)</f>
        <v>21</v>
      </c>
      <c r="I544" s="384">
        <v>14.0</v>
      </c>
      <c r="J544" s="374">
        <v>2.0</v>
      </c>
      <c r="K544" s="374">
        <v>0.0</v>
      </c>
      <c r="L544" s="374">
        <v>0.0</v>
      </c>
      <c r="M544" s="374">
        <v>0.0</v>
      </c>
      <c r="N544" s="374">
        <v>0.0</v>
      </c>
      <c r="O544" s="372">
        <v>0.0</v>
      </c>
      <c r="P544" s="323"/>
      <c r="Q544" s="321"/>
      <c r="R544" s="321"/>
      <c r="S544" s="324"/>
      <c r="T544" s="339">
        <v>0.0</v>
      </c>
      <c r="U544" s="555">
        <v>3590.0</v>
      </c>
      <c r="V544" s="555">
        <v>550.0</v>
      </c>
      <c r="W544" s="562">
        <f t="shared" si="42"/>
        <v>6.527272727</v>
      </c>
      <c r="X544" s="556">
        <f t="shared" si="43"/>
        <v>8800</v>
      </c>
      <c r="Y544" s="315">
        <f t="shared" si="44"/>
        <v>57440</v>
      </c>
      <c r="Z544" s="95"/>
      <c r="AA544" s="95"/>
      <c r="AB544" s="95"/>
      <c r="AC544" s="95"/>
      <c r="AD544" s="95"/>
    </row>
    <row r="545" outlineLevel="1">
      <c r="A545" s="300"/>
      <c r="B545" s="300"/>
      <c r="C545" s="530" t="s">
        <v>153</v>
      </c>
      <c r="E545" s="543">
        <v>1.3351219913E10</v>
      </c>
      <c r="F545" s="82" t="s">
        <v>35</v>
      </c>
      <c r="G545" s="557">
        <f t="shared" si="41"/>
        <v>23</v>
      </c>
      <c r="H545" s="319">
        <f>SUMIFS('Выгрузка из 1С - от 11.12.2025'!C:C, 'Выгрузка из 1С - от 11.12.2025'!A:A,C545,
'Выгрузка из 1С - от 11.12.2025'!B:B,F545)</f>
        <v>21</v>
      </c>
      <c r="I545" s="386">
        <v>19.0</v>
      </c>
      <c r="J545" s="387">
        <v>4.0</v>
      </c>
      <c r="K545" s="387">
        <v>0.0</v>
      </c>
      <c r="L545" s="387">
        <v>0.0</v>
      </c>
      <c r="M545" s="387">
        <v>0.0</v>
      </c>
      <c r="N545" s="387">
        <v>0.0</v>
      </c>
      <c r="O545" s="388">
        <v>0.0</v>
      </c>
      <c r="P545" s="389"/>
      <c r="Q545" s="387"/>
      <c r="R545" s="387"/>
      <c r="S545" s="390"/>
      <c r="T545" s="380">
        <v>0.0</v>
      </c>
      <c r="U545" s="558">
        <v>3590.0</v>
      </c>
      <c r="V545" s="558">
        <v>550.0</v>
      </c>
      <c r="W545" s="564">
        <f t="shared" si="42"/>
        <v>6.527272727</v>
      </c>
      <c r="X545" s="559">
        <f t="shared" si="43"/>
        <v>12650</v>
      </c>
      <c r="Y545" s="329">
        <f t="shared" si="44"/>
        <v>82570</v>
      </c>
      <c r="Z545" s="95"/>
      <c r="AA545" s="95"/>
      <c r="AB545" s="95"/>
      <c r="AC545" s="95"/>
      <c r="AD545" s="95"/>
    </row>
    <row r="546" outlineLevel="1">
      <c r="A546" s="300"/>
      <c r="B546" s="300"/>
      <c r="C546" s="530" t="s">
        <v>153</v>
      </c>
      <c r="E546" s="543">
        <v>1.3351219913E10</v>
      </c>
      <c r="F546" s="96" t="s">
        <v>36</v>
      </c>
      <c r="G546" s="557">
        <f t="shared" si="41"/>
        <v>17</v>
      </c>
      <c r="H546" s="319">
        <f>SUMIFS('Выгрузка из 1С - от 11.12.2025'!C:C, 'Выгрузка из 1С - от 11.12.2025'!A:A,C546,
'Выгрузка из 1С - от 11.12.2025'!B:B,F546)</f>
        <v>14</v>
      </c>
      <c r="I546" s="386">
        <v>14.0</v>
      </c>
      <c r="J546" s="387">
        <v>3.0</v>
      </c>
      <c r="K546" s="387">
        <v>0.0</v>
      </c>
      <c r="L546" s="387">
        <v>0.0</v>
      </c>
      <c r="M546" s="387">
        <v>0.0</v>
      </c>
      <c r="N546" s="387">
        <v>0.0</v>
      </c>
      <c r="O546" s="388">
        <v>0.0</v>
      </c>
      <c r="P546" s="323"/>
      <c r="Q546" s="321"/>
      <c r="R546" s="321"/>
      <c r="S546" s="324"/>
      <c r="T546" s="339">
        <v>0.0</v>
      </c>
      <c r="U546" s="558">
        <v>3590.0</v>
      </c>
      <c r="V546" s="558">
        <v>550.0</v>
      </c>
      <c r="W546" s="564">
        <f t="shared" si="42"/>
        <v>6.527272727</v>
      </c>
      <c r="X546" s="559">
        <f t="shared" si="43"/>
        <v>9350</v>
      </c>
      <c r="Y546" s="329">
        <f t="shared" si="44"/>
        <v>61030</v>
      </c>
      <c r="Z546" s="95"/>
      <c r="AA546" s="95"/>
      <c r="AB546" s="95"/>
      <c r="AC546" s="95"/>
      <c r="AD546" s="95"/>
    </row>
    <row r="547" outlineLevel="1">
      <c r="A547" s="300"/>
      <c r="B547" s="300"/>
      <c r="C547" s="530" t="s">
        <v>153</v>
      </c>
      <c r="E547" s="543">
        <v>1.3351219913E10</v>
      </c>
      <c r="F547" s="82" t="s">
        <v>37</v>
      </c>
      <c r="G547" s="557">
        <f t="shared" si="41"/>
        <v>24</v>
      </c>
      <c r="H547" s="319">
        <f>SUMIFS('Выгрузка из 1С - от 11.12.2025'!C:C, 'Выгрузка из 1С - от 11.12.2025'!A:A,C547,
'Выгрузка из 1С - от 11.12.2025'!B:B,F547)</f>
        <v>20</v>
      </c>
      <c r="I547" s="386">
        <v>21.0</v>
      </c>
      <c r="J547" s="387">
        <v>3.0</v>
      </c>
      <c r="K547" s="387">
        <v>0.0</v>
      </c>
      <c r="L547" s="387">
        <v>0.0</v>
      </c>
      <c r="M547" s="387">
        <v>0.0</v>
      </c>
      <c r="N547" s="387">
        <v>0.0</v>
      </c>
      <c r="O547" s="388">
        <v>0.0</v>
      </c>
      <c r="P547" s="389"/>
      <c r="Q547" s="387"/>
      <c r="R547" s="387"/>
      <c r="S547" s="390"/>
      <c r="T547" s="380">
        <v>0.0</v>
      </c>
      <c r="U547" s="558">
        <v>3590.0</v>
      </c>
      <c r="V547" s="558">
        <v>550.0</v>
      </c>
      <c r="W547" s="564">
        <f t="shared" si="42"/>
        <v>6.527272727</v>
      </c>
      <c r="X547" s="559">
        <f t="shared" si="43"/>
        <v>13200</v>
      </c>
      <c r="Y547" s="329">
        <f t="shared" si="44"/>
        <v>86160</v>
      </c>
      <c r="Z547" s="95"/>
      <c r="AA547" s="95"/>
      <c r="AB547" s="95"/>
      <c r="AC547" s="95"/>
      <c r="AD547" s="95"/>
    </row>
    <row r="548" outlineLevel="1">
      <c r="A548" s="300"/>
      <c r="B548" s="300"/>
      <c r="C548" s="531" t="s">
        <v>153</v>
      </c>
      <c r="D548" s="429"/>
      <c r="E548" s="548">
        <v>1.3351219913E10</v>
      </c>
      <c r="F548" s="97" t="s">
        <v>38</v>
      </c>
      <c r="G548" s="549">
        <f t="shared" si="41"/>
        <v>15</v>
      </c>
      <c r="H548" s="333">
        <f>SUMIFS('Выгрузка из 1С - от 11.12.2025'!C:C, 'Выгрузка из 1С - от 11.12.2025'!A:A,C548,
'Выгрузка из 1С - от 11.12.2025'!B:B,F548)</f>
        <v>9</v>
      </c>
      <c r="I548" s="334">
        <v>12.0</v>
      </c>
      <c r="J548" s="335">
        <v>3.0</v>
      </c>
      <c r="K548" s="335">
        <v>0.0</v>
      </c>
      <c r="L548" s="335">
        <v>0.0</v>
      </c>
      <c r="M548" s="335">
        <v>0.0</v>
      </c>
      <c r="N548" s="335">
        <v>0.0</v>
      </c>
      <c r="O548" s="336">
        <v>0.0</v>
      </c>
      <c r="P548" s="337"/>
      <c r="Q548" s="335"/>
      <c r="R548" s="335"/>
      <c r="S548" s="338"/>
      <c r="T548" s="339">
        <v>0.0</v>
      </c>
      <c r="U548" s="552">
        <v>3590.0</v>
      </c>
      <c r="V548" s="552">
        <v>550.0</v>
      </c>
      <c r="W548" s="566">
        <f t="shared" si="42"/>
        <v>6.527272727</v>
      </c>
      <c r="X548" s="553">
        <f t="shared" si="43"/>
        <v>8250</v>
      </c>
      <c r="Y548" s="343">
        <f t="shared" si="44"/>
        <v>53850</v>
      </c>
      <c r="Z548" s="95"/>
      <c r="AA548" s="95"/>
      <c r="AB548" s="95"/>
      <c r="AC548" s="95"/>
      <c r="AD548" s="95"/>
    </row>
    <row r="549" outlineLevel="1">
      <c r="A549" s="299" t="s">
        <v>109</v>
      </c>
      <c r="B549" s="300"/>
      <c r="C549" s="457" t="s">
        <v>154</v>
      </c>
      <c r="D549" s="458"/>
      <c r="E549" s="480"/>
      <c r="F549" s="64" t="s">
        <v>34</v>
      </c>
      <c r="G549" s="460">
        <f t="shared" si="41"/>
        <v>0</v>
      </c>
      <c r="H549" s="305">
        <f>SUMIFS('Выгрузка из 1С - от 11.12.2025'!C:C, 'Выгрузка из 1С - от 11.12.2025'!A:A,C549,
'Выгрузка из 1С - от 11.12.2025'!B:B,F549)</f>
        <v>0</v>
      </c>
      <c r="I549" s="384">
        <v>0.0</v>
      </c>
      <c r="J549" s="374">
        <v>0.0</v>
      </c>
      <c r="K549" s="374">
        <v>0.0</v>
      </c>
      <c r="L549" s="374">
        <v>0.0</v>
      </c>
      <c r="M549" s="374">
        <v>0.0</v>
      </c>
      <c r="N549" s="374">
        <v>0.0</v>
      </c>
      <c r="O549" s="372">
        <v>0.0</v>
      </c>
      <c r="P549" s="389"/>
      <c r="Q549" s="387"/>
      <c r="R549" s="387"/>
      <c r="S549" s="390"/>
      <c r="T549" s="380">
        <v>0.0</v>
      </c>
      <c r="U549" s="462">
        <v>4990.0</v>
      </c>
      <c r="V549" s="462">
        <v>1500.0</v>
      </c>
      <c r="W549" s="416">
        <f t="shared" si="42"/>
        <v>3.326666667</v>
      </c>
      <c r="X549" s="463">
        <f t="shared" si="43"/>
        <v>0</v>
      </c>
      <c r="Y549" s="315">
        <f t="shared" si="44"/>
        <v>0</v>
      </c>
      <c r="Z549" s="95"/>
      <c r="AA549" s="95"/>
      <c r="AB549" s="95"/>
      <c r="AC549" s="95"/>
      <c r="AD549" s="95"/>
    </row>
    <row r="550" outlineLevel="1">
      <c r="A550" s="300"/>
      <c r="B550" s="300"/>
      <c r="C550" s="457" t="s">
        <v>154</v>
      </c>
      <c r="D550" s="464"/>
      <c r="E550" s="482"/>
      <c r="F550" s="82" t="s">
        <v>35</v>
      </c>
      <c r="G550" s="466">
        <f t="shared" si="41"/>
        <v>4</v>
      </c>
      <c r="H550" s="319">
        <f>SUMIFS('Выгрузка из 1С - от 11.12.2025'!C:C, 'Выгрузка из 1С - от 11.12.2025'!A:A,C550,
'Выгрузка из 1С - от 11.12.2025'!B:B,F550)</f>
        <v>3</v>
      </c>
      <c r="I550" s="386">
        <v>2.0</v>
      </c>
      <c r="J550" s="387">
        <v>2.0</v>
      </c>
      <c r="K550" s="387">
        <v>0.0</v>
      </c>
      <c r="L550" s="387">
        <v>0.0</v>
      </c>
      <c r="M550" s="387">
        <v>0.0</v>
      </c>
      <c r="N550" s="387">
        <v>0.0</v>
      </c>
      <c r="O550" s="388">
        <v>0.0</v>
      </c>
      <c r="P550" s="323"/>
      <c r="Q550" s="321"/>
      <c r="R550" s="321"/>
      <c r="S550" s="324"/>
      <c r="T550" s="339">
        <v>0.0</v>
      </c>
      <c r="U550" s="468">
        <v>4990.0</v>
      </c>
      <c r="V550" s="468">
        <v>1500.0</v>
      </c>
      <c r="W550" s="425">
        <f t="shared" si="42"/>
        <v>3.326666667</v>
      </c>
      <c r="X550" s="469">
        <f t="shared" si="43"/>
        <v>6000</v>
      </c>
      <c r="Y550" s="329">
        <f t="shared" si="44"/>
        <v>19960</v>
      </c>
      <c r="Z550" s="95"/>
      <c r="AA550" s="95"/>
      <c r="AB550" s="95"/>
      <c r="AC550" s="95"/>
      <c r="AD550" s="95"/>
    </row>
    <row r="551" outlineLevel="1">
      <c r="A551" s="300"/>
      <c r="B551" s="300"/>
      <c r="C551" s="457" t="s">
        <v>154</v>
      </c>
      <c r="D551" s="464"/>
      <c r="E551" s="482"/>
      <c r="F551" s="96" t="s">
        <v>36</v>
      </c>
      <c r="G551" s="466">
        <f t="shared" si="41"/>
        <v>7</v>
      </c>
      <c r="H551" s="319">
        <f>SUMIFS('Выгрузка из 1С - от 11.12.2025'!C:C, 'Выгрузка из 1С - от 11.12.2025'!A:A,C551,
'Выгрузка из 1С - от 11.12.2025'!B:B,F551)</f>
        <v>4</v>
      </c>
      <c r="I551" s="386">
        <v>4.0</v>
      </c>
      <c r="J551" s="387">
        <v>3.0</v>
      </c>
      <c r="K551" s="387">
        <v>0.0</v>
      </c>
      <c r="L551" s="387">
        <v>0.0</v>
      </c>
      <c r="M551" s="387">
        <v>0.0</v>
      </c>
      <c r="N551" s="387">
        <v>0.0</v>
      </c>
      <c r="O551" s="388">
        <v>0.0</v>
      </c>
      <c r="P551" s="389"/>
      <c r="Q551" s="387"/>
      <c r="R551" s="387"/>
      <c r="S551" s="390"/>
      <c r="T551" s="380">
        <v>0.0</v>
      </c>
      <c r="U551" s="468">
        <v>4990.0</v>
      </c>
      <c r="V551" s="468">
        <v>1500.0</v>
      </c>
      <c r="W551" s="425">
        <f t="shared" si="42"/>
        <v>3.326666667</v>
      </c>
      <c r="X551" s="469">
        <f t="shared" si="43"/>
        <v>10500</v>
      </c>
      <c r="Y551" s="329">
        <f t="shared" si="44"/>
        <v>34930</v>
      </c>
      <c r="Z551" s="95"/>
      <c r="AA551" s="95"/>
      <c r="AB551" s="95"/>
      <c r="AC551" s="95"/>
      <c r="AD551" s="95"/>
    </row>
    <row r="552" outlineLevel="1">
      <c r="A552" s="300"/>
      <c r="B552" s="300"/>
      <c r="C552" s="457" t="s">
        <v>154</v>
      </c>
      <c r="D552" s="464"/>
      <c r="E552" s="482"/>
      <c r="F552" s="82" t="s">
        <v>37</v>
      </c>
      <c r="G552" s="466">
        <f t="shared" si="41"/>
        <v>2</v>
      </c>
      <c r="H552" s="319">
        <f>SUMIFS('Выгрузка из 1С - от 11.12.2025'!C:C, 'Выгрузка из 1С - от 11.12.2025'!A:A,C552,
'Выгрузка из 1С - от 11.12.2025'!B:B,F552)</f>
        <v>0</v>
      </c>
      <c r="I552" s="386">
        <v>0.0</v>
      </c>
      <c r="J552" s="387">
        <v>2.0</v>
      </c>
      <c r="K552" s="387">
        <v>0.0</v>
      </c>
      <c r="L552" s="387">
        <v>0.0</v>
      </c>
      <c r="M552" s="387">
        <v>0.0</v>
      </c>
      <c r="N552" s="387">
        <v>0.0</v>
      </c>
      <c r="O552" s="388">
        <v>0.0</v>
      </c>
      <c r="P552" s="323"/>
      <c r="Q552" s="321"/>
      <c r="R552" s="321"/>
      <c r="S552" s="324"/>
      <c r="T552" s="339">
        <v>0.0</v>
      </c>
      <c r="U552" s="468">
        <v>4990.0</v>
      </c>
      <c r="V552" s="468">
        <v>1500.0</v>
      </c>
      <c r="W552" s="425">
        <f t="shared" si="42"/>
        <v>3.326666667</v>
      </c>
      <c r="X552" s="469">
        <f t="shared" si="43"/>
        <v>3000</v>
      </c>
      <c r="Y552" s="329">
        <f t="shared" si="44"/>
        <v>9980</v>
      </c>
      <c r="Z552" s="95"/>
      <c r="AA552" s="95"/>
      <c r="AB552" s="95"/>
      <c r="AC552" s="95"/>
      <c r="AD552" s="95"/>
    </row>
    <row r="553" outlineLevel="1">
      <c r="A553" s="300"/>
      <c r="B553" s="300"/>
      <c r="C553" s="457" t="s">
        <v>154</v>
      </c>
      <c r="D553" s="464"/>
      <c r="E553" s="482"/>
      <c r="F553" s="97" t="s">
        <v>38</v>
      </c>
      <c r="G553" s="466">
        <f t="shared" si="41"/>
        <v>3</v>
      </c>
      <c r="H553" s="319">
        <f>SUMIFS('Выгрузка из 1С - от 11.12.2025'!C:C, 'Выгрузка из 1С - от 11.12.2025'!A:A,C553,
'Выгрузка из 1С - от 11.12.2025'!B:B,F553)</f>
        <v>0</v>
      </c>
      <c r="I553" s="386">
        <v>0.0</v>
      </c>
      <c r="J553" s="387">
        <v>3.0</v>
      </c>
      <c r="K553" s="387">
        <v>0.0</v>
      </c>
      <c r="L553" s="387">
        <v>0.0</v>
      </c>
      <c r="M553" s="387">
        <v>0.0</v>
      </c>
      <c r="N553" s="387">
        <v>0.0</v>
      </c>
      <c r="O553" s="388">
        <v>0.0</v>
      </c>
      <c r="P553" s="389"/>
      <c r="Q553" s="387"/>
      <c r="R553" s="387"/>
      <c r="S553" s="390"/>
      <c r="T553" s="380">
        <v>0.0</v>
      </c>
      <c r="U553" s="468">
        <v>4990.0</v>
      </c>
      <c r="V553" s="468">
        <v>1500.0</v>
      </c>
      <c r="W553" s="425">
        <f t="shared" si="42"/>
        <v>3.326666667</v>
      </c>
      <c r="X553" s="469">
        <f t="shared" si="43"/>
        <v>4500</v>
      </c>
      <c r="Y553" s="329">
        <f t="shared" si="44"/>
        <v>14970</v>
      </c>
      <c r="Z553" s="95"/>
      <c r="AA553" s="95"/>
      <c r="AB553" s="95"/>
      <c r="AC553" s="95"/>
      <c r="AD553" s="95"/>
    </row>
    <row r="554" outlineLevel="1">
      <c r="A554" s="300"/>
      <c r="B554" s="300"/>
      <c r="C554" s="457" t="s">
        <v>154</v>
      </c>
      <c r="D554" s="470"/>
      <c r="E554" s="484"/>
      <c r="F554" s="97" t="s">
        <v>39</v>
      </c>
      <c r="G554" s="472">
        <f t="shared" si="41"/>
        <v>7</v>
      </c>
      <c r="H554" s="333">
        <f>SUMIFS('Выгрузка из 1С - от 11.12.2025'!C:C, 'Выгрузка из 1С - от 11.12.2025'!A:A,C554,
'Выгрузка из 1С - от 11.12.2025'!B:B,F554)</f>
        <v>0</v>
      </c>
      <c r="I554" s="334">
        <v>2.0</v>
      </c>
      <c r="J554" s="335">
        <v>5.0</v>
      </c>
      <c r="K554" s="335">
        <v>0.0</v>
      </c>
      <c r="L554" s="335">
        <v>0.0</v>
      </c>
      <c r="M554" s="335">
        <v>0.0</v>
      </c>
      <c r="N554" s="335">
        <v>0.0</v>
      </c>
      <c r="O554" s="336">
        <v>0.0</v>
      </c>
      <c r="P554" s="337"/>
      <c r="Q554" s="335"/>
      <c r="R554" s="335"/>
      <c r="S554" s="338"/>
      <c r="T554" s="339">
        <v>0.0</v>
      </c>
      <c r="U554" s="473">
        <v>4990.0</v>
      </c>
      <c r="V554" s="473">
        <v>1500.0</v>
      </c>
      <c r="W554" s="435">
        <f t="shared" si="42"/>
        <v>3.326666667</v>
      </c>
      <c r="X554" s="474">
        <f t="shared" si="43"/>
        <v>10500</v>
      </c>
      <c r="Y554" s="343">
        <f t="shared" si="44"/>
        <v>34930</v>
      </c>
      <c r="Z554" s="95"/>
      <c r="AA554" s="95"/>
      <c r="AB554" s="95"/>
      <c r="AC554" s="95"/>
      <c r="AD554" s="95"/>
    </row>
    <row r="555" outlineLevel="1">
      <c r="A555" s="299" t="s">
        <v>109</v>
      </c>
      <c r="B555" s="300"/>
      <c r="C555" s="457" t="s">
        <v>155</v>
      </c>
      <c r="D555" s="458"/>
      <c r="E555" s="480"/>
      <c r="F555" s="64" t="s">
        <v>34</v>
      </c>
      <c r="G555" s="460">
        <f t="shared" si="41"/>
        <v>5</v>
      </c>
      <c r="H555" s="305">
        <f>SUMIFS('Выгрузка из 1С - от 11.12.2025'!C:C, 'Выгрузка из 1С - от 11.12.2025'!A:A,C555,
'Выгрузка из 1С - от 11.12.2025'!B:B,F555)</f>
        <v>0</v>
      </c>
      <c r="I555" s="384">
        <v>0.0</v>
      </c>
      <c r="J555" s="374">
        <v>5.0</v>
      </c>
      <c r="K555" s="374">
        <v>0.0</v>
      </c>
      <c r="L555" s="374">
        <v>0.0</v>
      </c>
      <c r="M555" s="374">
        <v>0.0</v>
      </c>
      <c r="N555" s="374">
        <v>0.0</v>
      </c>
      <c r="O555" s="372">
        <v>0.0</v>
      </c>
      <c r="P555" s="389"/>
      <c r="Q555" s="387"/>
      <c r="R555" s="387"/>
      <c r="S555" s="390"/>
      <c r="T555" s="380">
        <v>0.0</v>
      </c>
      <c r="U555" s="462">
        <v>4990.0</v>
      </c>
      <c r="V555" s="462">
        <v>1500.0</v>
      </c>
      <c r="W555" s="416">
        <f t="shared" si="42"/>
        <v>3.326666667</v>
      </c>
      <c r="X555" s="463">
        <f t="shared" si="43"/>
        <v>7500</v>
      </c>
      <c r="Y555" s="315">
        <f t="shared" si="44"/>
        <v>24950</v>
      </c>
      <c r="Z555" s="95"/>
      <c r="AA555" s="95"/>
      <c r="AB555" s="95"/>
      <c r="AC555" s="95"/>
      <c r="AD555" s="95"/>
    </row>
    <row r="556" outlineLevel="1">
      <c r="A556" s="300"/>
      <c r="B556" s="300"/>
      <c r="C556" s="457" t="s">
        <v>155</v>
      </c>
      <c r="D556" s="464"/>
      <c r="E556" s="482"/>
      <c r="F556" s="82" t="s">
        <v>35</v>
      </c>
      <c r="G556" s="466">
        <f t="shared" si="41"/>
        <v>7</v>
      </c>
      <c r="H556" s="319">
        <f>SUMIFS('Выгрузка из 1С - от 11.12.2025'!C:C, 'Выгрузка из 1С - от 11.12.2025'!A:A,C556,
'Выгрузка из 1С - от 11.12.2025'!B:B,F556)</f>
        <v>5</v>
      </c>
      <c r="I556" s="386">
        <v>4.0</v>
      </c>
      <c r="J556" s="387">
        <v>3.0</v>
      </c>
      <c r="K556" s="387">
        <v>0.0</v>
      </c>
      <c r="L556" s="387">
        <v>0.0</v>
      </c>
      <c r="M556" s="387">
        <v>0.0</v>
      </c>
      <c r="N556" s="387">
        <v>0.0</v>
      </c>
      <c r="O556" s="388">
        <v>0.0</v>
      </c>
      <c r="P556" s="323"/>
      <c r="Q556" s="321"/>
      <c r="R556" s="321"/>
      <c r="S556" s="324"/>
      <c r="T556" s="339">
        <v>0.0</v>
      </c>
      <c r="U556" s="468">
        <v>4990.0</v>
      </c>
      <c r="V556" s="468">
        <v>1500.0</v>
      </c>
      <c r="W556" s="425">
        <f t="shared" si="42"/>
        <v>3.326666667</v>
      </c>
      <c r="X556" s="469">
        <f t="shared" si="43"/>
        <v>10500</v>
      </c>
      <c r="Y556" s="329">
        <f t="shared" si="44"/>
        <v>34930</v>
      </c>
      <c r="Z556" s="95"/>
      <c r="AA556" s="95"/>
      <c r="AB556" s="95"/>
      <c r="AC556" s="95"/>
      <c r="AD556" s="95"/>
    </row>
    <row r="557" outlineLevel="1">
      <c r="A557" s="300"/>
      <c r="B557" s="300"/>
      <c r="C557" s="457" t="s">
        <v>155</v>
      </c>
      <c r="D557" s="464"/>
      <c r="E557" s="482"/>
      <c r="F557" s="96" t="s">
        <v>36</v>
      </c>
      <c r="G557" s="466">
        <f t="shared" si="41"/>
        <v>10</v>
      </c>
      <c r="H557" s="319">
        <f>SUMIFS('Выгрузка из 1С - от 11.12.2025'!C:C, 'Выгрузка из 1С - от 11.12.2025'!A:A,C557,
'Выгрузка из 1С - от 11.12.2025'!B:B,F557)</f>
        <v>4</v>
      </c>
      <c r="I557" s="386">
        <v>3.0</v>
      </c>
      <c r="J557" s="387">
        <v>7.0</v>
      </c>
      <c r="K557" s="387">
        <v>0.0</v>
      </c>
      <c r="L557" s="387">
        <v>0.0</v>
      </c>
      <c r="M557" s="387">
        <v>0.0</v>
      </c>
      <c r="N557" s="387">
        <v>0.0</v>
      </c>
      <c r="O557" s="388">
        <v>0.0</v>
      </c>
      <c r="P557" s="389"/>
      <c r="Q557" s="387"/>
      <c r="R557" s="387"/>
      <c r="S557" s="390"/>
      <c r="T557" s="380">
        <v>0.0</v>
      </c>
      <c r="U557" s="468">
        <v>4990.0</v>
      </c>
      <c r="V557" s="468">
        <v>1500.0</v>
      </c>
      <c r="W557" s="425">
        <f t="shared" si="42"/>
        <v>3.326666667</v>
      </c>
      <c r="X557" s="469">
        <f t="shared" si="43"/>
        <v>15000</v>
      </c>
      <c r="Y557" s="329">
        <f t="shared" si="44"/>
        <v>49900</v>
      </c>
      <c r="Z557" s="95"/>
      <c r="AA557" s="95"/>
      <c r="AB557" s="95"/>
      <c r="AC557" s="95"/>
      <c r="AD557" s="95"/>
    </row>
    <row r="558" outlineLevel="1">
      <c r="A558" s="300"/>
      <c r="B558" s="300"/>
      <c r="C558" s="457" t="s">
        <v>155</v>
      </c>
      <c r="D558" s="464"/>
      <c r="E558" s="482"/>
      <c r="F558" s="82" t="s">
        <v>37</v>
      </c>
      <c r="G558" s="466">
        <f t="shared" si="41"/>
        <v>8</v>
      </c>
      <c r="H558" s="319">
        <f>SUMIFS('Выгрузка из 1С - от 11.12.2025'!C:C, 'Выгрузка из 1С - от 11.12.2025'!A:A,C558,
'Выгрузка из 1С - от 11.12.2025'!B:B,F558)</f>
        <v>1</v>
      </c>
      <c r="I558" s="386">
        <v>1.0</v>
      </c>
      <c r="J558" s="387">
        <v>7.0</v>
      </c>
      <c r="K558" s="387">
        <v>0.0</v>
      </c>
      <c r="L558" s="387">
        <v>0.0</v>
      </c>
      <c r="M558" s="387">
        <v>0.0</v>
      </c>
      <c r="N558" s="387">
        <v>0.0</v>
      </c>
      <c r="O558" s="388">
        <v>0.0</v>
      </c>
      <c r="P558" s="323"/>
      <c r="Q558" s="321"/>
      <c r="R558" s="321"/>
      <c r="S558" s="324"/>
      <c r="T558" s="339">
        <v>0.0</v>
      </c>
      <c r="U558" s="468">
        <v>4990.0</v>
      </c>
      <c r="V558" s="468">
        <v>1500.0</v>
      </c>
      <c r="W558" s="425">
        <f t="shared" si="42"/>
        <v>3.326666667</v>
      </c>
      <c r="X558" s="469">
        <f t="shared" si="43"/>
        <v>12000</v>
      </c>
      <c r="Y558" s="329">
        <f t="shared" si="44"/>
        <v>39920</v>
      </c>
      <c r="Z558" s="95"/>
      <c r="AA558" s="95"/>
      <c r="AB558" s="95"/>
      <c r="AC558" s="95"/>
      <c r="AD558" s="95"/>
    </row>
    <row r="559" outlineLevel="1">
      <c r="A559" s="300"/>
      <c r="B559" s="300"/>
      <c r="C559" s="457" t="s">
        <v>155</v>
      </c>
      <c r="D559" s="464"/>
      <c r="E559" s="482"/>
      <c r="F559" s="97" t="s">
        <v>38</v>
      </c>
      <c r="G559" s="466">
        <f t="shared" si="41"/>
        <v>3</v>
      </c>
      <c r="H559" s="319">
        <f>SUMIFS('Выгрузка из 1С - от 11.12.2025'!C:C, 'Выгрузка из 1С - от 11.12.2025'!A:A,C559,
'Выгрузка из 1С - от 11.12.2025'!B:B,F559)</f>
        <v>0</v>
      </c>
      <c r="I559" s="386">
        <v>0.0</v>
      </c>
      <c r="J559" s="387">
        <v>3.0</v>
      </c>
      <c r="K559" s="387">
        <v>0.0</v>
      </c>
      <c r="L559" s="387">
        <v>0.0</v>
      </c>
      <c r="M559" s="387">
        <v>0.0</v>
      </c>
      <c r="N559" s="387">
        <v>0.0</v>
      </c>
      <c r="O559" s="388">
        <v>0.0</v>
      </c>
      <c r="P559" s="389"/>
      <c r="Q559" s="387"/>
      <c r="R559" s="387"/>
      <c r="S559" s="390"/>
      <c r="T559" s="380">
        <v>0.0</v>
      </c>
      <c r="U559" s="468">
        <v>4990.0</v>
      </c>
      <c r="V559" s="468">
        <v>1500.0</v>
      </c>
      <c r="W559" s="425">
        <f t="shared" si="42"/>
        <v>3.326666667</v>
      </c>
      <c r="X559" s="469">
        <f t="shared" si="43"/>
        <v>4500</v>
      </c>
      <c r="Y559" s="329">
        <f t="shared" si="44"/>
        <v>14970</v>
      </c>
      <c r="Z559" s="95"/>
      <c r="AA559" s="95"/>
      <c r="AB559" s="95"/>
      <c r="AC559" s="95"/>
      <c r="AD559" s="95"/>
    </row>
    <row r="560" outlineLevel="1">
      <c r="A560" s="300"/>
      <c r="B560" s="300"/>
      <c r="C560" s="457" t="s">
        <v>155</v>
      </c>
      <c r="D560" s="470"/>
      <c r="E560" s="484"/>
      <c r="F560" s="97" t="s">
        <v>39</v>
      </c>
      <c r="G560" s="472">
        <f t="shared" si="41"/>
        <v>4</v>
      </c>
      <c r="H560" s="333">
        <f>SUMIFS('Выгрузка из 1С - от 11.12.2025'!C:C, 'Выгрузка из 1С - от 11.12.2025'!A:A,C560,
'Выгрузка из 1С - от 11.12.2025'!B:B,F560)</f>
        <v>0</v>
      </c>
      <c r="I560" s="334">
        <v>0.0</v>
      </c>
      <c r="J560" s="335">
        <v>4.0</v>
      </c>
      <c r="K560" s="335">
        <v>0.0</v>
      </c>
      <c r="L560" s="335">
        <v>0.0</v>
      </c>
      <c r="M560" s="335">
        <v>0.0</v>
      </c>
      <c r="N560" s="335">
        <v>0.0</v>
      </c>
      <c r="O560" s="336">
        <v>0.0</v>
      </c>
      <c r="P560" s="337"/>
      <c r="Q560" s="335"/>
      <c r="R560" s="335"/>
      <c r="S560" s="338"/>
      <c r="T560" s="339">
        <v>0.0</v>
      </c>
      <c r="U560" s="473">
        <v>4990.0</v>
      </c>
      <c r="V560" s="473">
        <v>1500.0</v>
      </c>
      <c r="W560" s="435">
        <f t="shared" si="42"/>
        <v>3.326666667</v>
      </c>
      <c r="X560" s="474">
        <f t="shared" si="43"/>
        <v>6000</v>
      </c>
      <c r="Y560" s="343">
        <f t="shared" si="44"/>
        <v>19960</v>
      </c>
      <c r="Z560" s="95"/>
      <c r="AA560" s="95"/>
      <c r="AB560" s="95"/>
      <c r="AC560" s="95"/>
      <c r="AD560" s="95"/>
    </row>
    <row r="561" outlineLevel="1">
      <c r="A561" s="299" t="s">
        <v>109</v>
      </c>
      <c r="B561" s="300"/>
      <c r="C561" s="457" t="s">
        <v>156</v>
      </c>
      <c r="D561" s="458"/>
      <c r="E561" s="480"/>
      <c r="F561" s="64" t="s">
        <v>34</v>
      </c>
      <c r="G561" s="460">
        <f t="shared" si="41"/>
        <v>1</v>
      </c>
      <c r="H561" s="305">
        <f>SUMIFS('Выгрузка из 1С - от 11.12.2025'!C:C, 'Выгрузка из 1С - от 11.12.2025'!A:A,C561,
'Выгрузка из 1С - от 11.12.2025'!B:B,F561)</f>
        <v>0</v>
      </c>
      <c r="I561" s="384">
        <v>0.0</v>
      </c>
      <c r="J561" s="374">
        <v>1.0</v>
      </c>
      <c r="K561" s="374">
        <v>0.0</v>
      </c>
      <c r="L561" s="374">
        <v>0.0</v>
      </c>
      <c r="M561" s="374">
        <v>0.0</v>
      </c>
      <c r="N561" s="374">
        <v>0.0</v>
      </c>
      <c r="O561" s="372">
        <v>0.0</v>
      </c>
      <c r="P561" s="389"/>
      <c r="Q561" s="387"/>
      <c r="R561" s="387"/>
      <c r="S561" s="390"/>
      <c r="T561" s="380">
        <v>0.0</v>
      </c>
      <c r="U561" s="462">
        <v>4990.0</v>
      </c>
      <c r="V561" s="462">
        <v>1500.0</v>
      </c>
      <c r="W561" s="416">
        <f t="shared" si="42"/>
        <v>3.326666667</v>
      </c>
      <c r="X561" s="463">
        <f t="shared" si="43"/>
        <v>1500</v>
      </c>
      <c r="Y561" s="315">
        <f t="shared" si="44"/>
        <v>4990</v>
      </c>
      <c r="Z561" s="95"/>
      <c r="AA561" s="95"/>
      <c r="AB561" s="95"/>
      <c r="AC561" s="95"/>
      <c r="AD561" s="95"/>
    </row>
    <row r="562" outlineLevel="1">
      <c r="A562" s="300"/>
      <c r="B562" s="300"/>
      <c r="C562" s="457" t="s">
        <v>156</v>
      </c>
      <c r="D562" s="464"/>
      <c r="E562" s="482"/>
      <c r="F562" s="82" t="s">
        <v>35</v>
      </c>
      <c r="G562" s="466">
        <f t="shared" si="41"/>
        <v>5</v>
      </c>
      <c r="H562" s="319">
        <f>SUMIFS('Выгрузка из 1С - от 11.12.2025'!C:C, 'Выгрузка из 1С - от 11.12.2025'!A:A,C562,
'Выгрузка из 1С - от 11.12.2025'!B:B,F562)</f>
        <v>2</v>
      </c>
      <c r="I562" s="386">
        <v>2.0</v>
      </c>
      <c r="J562" s="387">
        <v>3.0</v>
      </c>
      <c r="K562" s="387">
        <v>0.0</v>
      </c>
      <c r="L562" s="387">
        <v>0.0</v>
      </c>
      <c r="M562" s="387">
        <v>0.0</v>
      </c>
      <c r="N562" s="387">
        <v>0.0</v>
      </c>
      <c r="O562" s="388">
        <v>0.0</v>
      </c>
      <c r="P562" s="323"/>
      <c r="Q562" s="321"/>
      <c r="R562" s="321"/>
      <c r="S562" s="324"/>
      <c r="T562" s="339">
        <v>0.0</v>
      </c>
      <c r="U562" s="468">
        <v>4990.0</v>
      </c>
      <c r="V562" s="468">
        <v>1500.0</v>
      </c>
      <c r="W562" s="425">
        <f t="shared" si="42"/>
        <v>3.326666667</v>
      </c>
      <c r="X562" s="469">
        <f t="shared" si="43"/>
        <v>7500</v>
      </c>
      <c r="Y562" s="329">
        <f t="shared" si="44"/>
        <v>24950</v>
      </c>
      <c r="Z562" s="95"/>
      <c r="AA562" s="95"/>
      <c r="AB562" s="95"/>
      <c r="AC562" s="95"/>
      <c r="AD562" s="95"/>
    </row>
    <row r="563" outlineLevel="1">
      <c r="A563" s="300"/>
      <c r="B563" s="300"/>
      <c r="C563" s="457" t="s">
        <v>156</v>
      </c>
      <c r="D563" s="464"/>
      <c r="E563" s="482"/>
      <c r="F563" s="96" t="s">
        <v>36</v>
      </c>
      <c r="G563" s="466">
        <f t="shared" si="41"/>
        <v>2</v>
      </c>
      <c r="H563" s="319">
        <f>SUMIFS('Выгрузка из 1С - от 11.12.2025'!C:C, 'Выгрузка из 1С - от 11.12.2025'!A:A,C563,
'Выгрузка из 1С - от 11.12.2025'!B:B,F563)</f>
        <v>0</v>
      </c>
      <c r="I563" s="386">
        <v>1.0</v>
      </c>
      <c r="J563" s="387">
        <v>1.0</v>
      </c>
      <c r="K563" s="387">
        <v>0.0</v>
      </c>
      <c r="L563" s="387">
        <v>0.0</v>
      </c>
      <c r="M563" s="387">
        <v>0.0</v>
      </c>
      <c r="N563" s="387">
        <v>0.0</v>
      </c>
      <c r="O563" s="388">
        <v>0.0</v>
      </c>
      <c r="P563" s="389"/>
      <c r="Q563" s="387"/>
      <c r="R563" s="387"/>
      <c r="S563" s="390"/>
      <c r="T563" s="380">
        <v>0.0</v>
      </c>
      <c r="U563" s="468">
        <v>4990.0</v>
      </c>
      <c r="V563" s="468">
        <v>1500.0</v>
      </c>
      <c r="W563" s="425">
        <f t="shared" si="42"/>
        <v>3.326666667</v>
      </c>
      <c r="X563" s="469">
        <f t="shared" si="43"/>
        <v>3000</v>
      </c>
      <c r="Y563" s="329">
        <f t="shared" si="44"/>
        <v>9980</v>
      </c>
      <c r="Z563" s="95"/>
      <c r="AA563" s="95"/>
      <c r="AB563" s="95"/>
      <c r="AC563" s="95"/>
      <c r="AD563" s="95"/>
    </row>
    <row r="564" outlineLevel="1">
      <c r="A564" s="300"/>
      <c r="B564" s="300"/>
      <c r="C564" s="457" t="s">
        <v>156</v>
      </c>
      <c r="D564" s="464"/>
      <c r="E564" s="482"/>
      <c r="F564" s="82" t="s">
        <v>37</v>
      </c>
      <c r="G564" s="466">
        <f t="shared" si="41"/>
        <v>0</v>
      </c>
      <c r="H564" s="319">
        <f>SUMIFS('Выгрузка из 1С - от 11.12.2025'!C:C, 'Выгрузка из 1С - от 11.12.2025'!A:A,C564,
'Выгрузка из 1С - от 11.12.2025'!B:B,F564)</f>
        <v>0</v>
      </c>
      <c r="I564" s="386">
        <v>0.0</v>
      </c>
      <c r="J564" s="387">
        <v>0.0</v>
      </c>
      <c r="K564" s="387">
        <v>0.0</v>
      </c>
      <c r="L564" s="387">
        <v>0.0</v>
      </c>
      <c r="M564" s="387">
        <v>0.0</v>
      </c>
      <c r="N564" s="387">
        <v>0.0</v>
      </c>
      <c r="O564" s="388">
        <v>0.0</v>
      </c>
      <c r="P564" s="323"/>
      <c r="Q564" s="321"/>
      <c r="R564" s="321"/>
      <c r="S564" s="324"/>
      <c r="T564" s="339">
        <v>0.0</v>
      </c>
      <c r="U564" s="468">
        <v>4990.0</v>
      </c>
      <c r="V564" s="468">
        <v>1500.0</v>
      </c>
      <c r="W564" s="425">
        <f t="shared" si="42"/>
        <v>3.326666667</v>
      </c>
      <c r="X564" s="469">
        <f t="shared" si="43"/>
        <v>0</v>
      </c>
      <c r="Y564" s="329">
        <f t="shared" si="44"/>
        <v>0</v>
      </c>
      <c r="Z564" s="95"/>
      <c r="AA564" s="95"/>
      <c r="AB564" s="95"/>
      <c r="AC564" s="95"/>
      <c r="AD564" s="95"/>
    </row>
    <row r="565" outlineLevel="1">
      <c r="A565" s="300"/>
      <c r="B565" s="300"/>
      <c r="C565" s="457" t="s">
        <v>156</v>
      </c>
      <c r="D565" s="464"/>
      <c r="E565" s="482"/>
      <c r="F565" s="97" t="s">
        <v>38</v>
      </c>
      <c r="G565" s="466">
        <f t="shared" si="41"/>
        <v>1</v>
      </c>
      <c r="H565" s="319">
        <f>SUMIFS('Выгрузка из 1С - от 11.12.2025'!C:C, 'Выгрузка из 1С - от 11.12.2025'!A:A,C565,
'Выгрузка из 1С - от 11.12.2025'!B:B,F565)</f>
        <v>0</v>
      </c>
      <c r="I565" s="386">
        <v>0.0</v>
      </c>
      <c r="J565" s="387">
        <v>1.0</v>
      </c>
      <c r="K565" s="387">
        <v>0.0</v>
      </c>
      <c r="L565" s="387">
        <v>0.0</v>
      </c>
      <c r="M565" s="387">
        <v>0.0</v>
      </c>
      <c r="N565" s="387">
        <v>0.0</v>
      </c>
      <c r="O565" s="388">
        <v>0.0</v>
      </c>
      <c r="P565" s="389"/>
      <c r="Q565" s="387"/>
      <c r="R565" s="387"/>
      <c r="S565" s="390"/>
      <c r="T565" s="380">
        <v>0.0</v>
      </c>
      <c r="U565" s="468">
        <v>4990.0</v>
      </c>
      <c r="V565" s="468">
        <v>1500.0</v>
      </c>
      <c r="W565" s="425">
        <f t="shared" si="42"/>
        <v>3.326666667</v>
      </c>
      <c r="X565" s="469">
        <f t="shared" si="43"/>
        <v>1500</v>
      </c>
      <c r="Y565" s="329">
        <f t="shared" si="44"/>
        <v>4990</v>
      </c>
      <c r="Z565" s="95"/>
      <c r="AA565" s="95"/>
      <c r="AB565" s="95"/>
      <c r="AC565" s="95"/>
      <c r="AD565" s="95"/>
    </row>
    <row r="566" outlineLevel="1">
      <c r="A566" s="300"/>
      <c r="B566" s="300"/>
      <c r="C566" s="457" t="s">
        <v>156</v>
      </c>
      <c r="D566" s="470"/>
      <c r="E566" s="484"/>
      <c r="F566" s="97" t="s">
        <v>39</v>
      </c>
      <c r="G566" s="472">
        <f t="shared" si="41"/>
        <v>5</v>
      </c>
      <c r="H566" s="333">
        <f>SUMIFS('Выгрузка из 1С - от 11.12.2025'!C:C, 'Выгрузка из 1С - от 11.12.2025'!A:A,C566,
'Выгрузка из 1С - от 11.12.2025'!B:B,F566)</f>
        <v>0</v>
      </c>
      <c r="I566" s="334">
        <v>0.0</v>
      </c>
      <c r="J566" s="335">
        <v>5.0</v>
      </c>
      <c r="K566" s="335">
        <v>0.0</v>
      </c>
      <c r="L566" s="335">
        <v>0.0</v>
      </c>
      <c r="M566" s="335">
        <v>0.0</v>
      </c>
      <c r="N566" s="335">
        <v>0.0</v>
      </c>
      <c r="O566" s="336">
        <v>0.0</v>
      </c>
      <c r="P566" s="337"/>
      <c r="Q566" s="335"/>
      <c r="R566" s="335"/>
      <c r="S566" s="338"/>
      <c r="T566" s="339">
        <v>0.0</v>
      </c>
      <c r="U566" s="473">
        <v>4990.0</v>
      </c>
      <c r="V566" s="473">
        <v>1500.0</v>
      </c>
      <c r="W566" s="435">
        <f t="shared" si="42"/>
        <v>3.326666667</v>
      </c>
      <c r="X566" s="474">
        <f t="shared" si="43"/>
        <v>7500</v>
      </c>
      <c r="Y566" s="343">
        <f t="shared" si="44"/>
        <v>24950</v>
      </c>
      <c r="Z566" s="95"/>
      <c r="AA566" s="95"/>
      <c r="AB566" s="95"/>
      <c r="AC566" s="95"/>
      <c r="AD566" s="95"/>
    </row>
    <row r="567" outlineLevel="1">
      <c r="A567" s="299" t="s">
        <v>109</v>
      </c>
      <c r="B567" s="300"/>
      <c r="C567" s="406" t="s">
        <v>157</v>
      </c>
      <c r="D567" s="497"/>
      <c r="E567" s="568">
        <v>1.3351219913E10</v>
      </c>
      <c r="F567" s="64" t="s">
        <v>34</v>
      </c>
      <c r="G567" s="500">
        <f t="shared" si="41"/>
        <v>0</v>
      </c>
      <c r="H567" s="305">
        <f>SUMIFS('Выгрузка из 1С - от 11.12.2025'!C:C, 'Выгрузка из 1С - от 11.12.2025'!A:A,C567,
'Выгрузка из 1С - от 11.12.2025'!B:B,F567)</f>
        <v>0</v>
      </c>
      <c r="I567" s="384">
        <v>0.0</v>
      </c>
      <c r="J567" s="374">
        <v>0.0</v>
      </c>
      <c r="K567" s="374">
        <v>0.0</v>
      </c>
      <c r="L567" s="374">
        <v>0.0</v>
      </c>
      <c r="M567" s="374">
        <v>0.0</v>
      </c>
      <c r="N567" s="374">
        <v>0.0</v>
      </c>
      <c r="O567" s="372">
        <v>0.0</v>
      </c>
      <c r="P567" s="389"/>
      <c r="Q567" s="387"/>
      <c r="R567" s="387"/>
      <c r="S567" s="390"/>
      <c r="T567" s="380">
        <v>0.0</v>
      </c>
      <c r="U567" s="415">
        <v>2288.0</v>
      </c>
      <c r="V567" s="415">
        <v>6490.0</v>
      </c>
      <c r="W567" s="416">
        <f t="shared" si="42"/>
        <v>0.3525423729</v>
      </c>
      <c r="X567" s="417">
        <f t="shared" si="43"/>
        <v>0</v>
      </c>
      <c r="Y567" s="315">
        <f t="shared" si="44"/>
        <v>0</v>
      </c>
      <c r="AA567" s="95"/>
      <c r="AB567" s="95"/>
      <c r="AC567" s="95"/>
      <c r="AD567" s="95"/>
    </row>
    <row r="568" outlineLevel="1">
      <c r="A568" s="300"/>
      <c r="B568" s="300"/>
      <c r="C568" s="418" t="s">
        <v>157</v>
      </c>
      <c r="D568" s="569"/>
      <c r="E568" s="419"/>
      <c r="F568" s="82" t="s">
        <v>35</v>
      </c>
      <c r="G568" s="507">
        <f t="shared" si="41"/>
        <v>7</v>
      </c>
      <c r="H568" s="319">
        <f>SUMIFS('Выгрузка из 1С - от 11.12.2025'!C:C, 'Выгрузка из 1С - от 11.12.2025'!A:A,C568,
'Выгрузка из 1С - от 11.12.2025'!B:B,F568)</f>
        <v>0</v>
      </c>
      <c r="I568" s="386">
        <v>7.0</v>
      </c>
      <c r="J568" s="387">
        <v>0.0</v>
      </c>
      <c r="K568" s="387">
        <v>0.0</v>
      </c>
      <c r="L568" s="387">
        <v>0.0</v>
      </c>
      <c r="M568" s="387">
        <v>0.0</v>
      </c>
      <c r="N568" s="387">
        <v>0.0</v>
      </c>
      <c r="O568" s="388">
        <v>0.0</v>
      </c>
      <c r="P568" s="323"/>
      <c r="Q568" s="321"/>
      <c r="R568" s="321"/>
      <c r="S568" s="324"/>
      <c r="T568" s="339">
        <v>0.0</v>
      </c>
      <c r="U568" s="424">
        <v>2288.0</v>
      </c>
      <c r="V568" s="424">
        <v>6490.0</v>
      </c>
      <c r="W568" s="425">
        <f t="shared" si="42"/>
        <v>0.3525423729</v>
      </c>
      <c r="X568" s="426">
        <f t="shared" si="43"/>
        <v>45430</v>
      </c>
      <c r="Y568" s="329">
        <f t="shared" si="44"/>
        <v>16016</v>
      </c>
      <c r="AA568" s="95"/>
      <c r="AB568" s="95"/>
      <c r="AC568" s="95"/>
      <c r="AD568" s="95"/>
    </row>
    <row r="569" outlineLevel="1">
      <c r="A569" s="300"/>
      <c r="B569" s="300"/>
      <c r="C569" s="418" t="s">
        <v>157</v>
      </c>
      <c r="D569" s="569"/>
      <c r="E569" s="419"/>
      <c r="F569" s="96" t="s">
        <v>36</v>
      </c>
      <c r="G569" s="507">
        <f t="shared" si="41"/>
        <v>0</v>
      </c>
      <c r="H569" s="319">
        <f>SUMIFS('Выгрузка из 1С - от 11.12.2025'!C:C, 'Выгрузка из 1С - от 11.12.2025'!A:A,C569,
'Выгрузка из 1С - от 11.12.2025'!B:B,F569)</f>
        <v>0</v>
      </c>
      <c r="I569" s="386">
        <v>0.0</v>
      </c>
      <c r="J569" s="387">
        <v>0.0</v>
      </c>
      <c r="K569" s="387">
        <v>0.0</v>
      </c>
      <c r="L569" s="387">
        <v>0.0</v>
      </c>
      <c r="M569" s="387">
        <v>0.0</v>
      </c>
      <c r="N569" s="387">
        <v>0.0</v>
      </c>
      <c r="O569" s="388">
        <v>0.0</v>
      </c>
      <c r="P569" s="389"/>
      <c r="Q569" s="387"/>
      <c r="R569" s="387"/>
      <c r="S569" s="390"/>
      <c r="T569" s="380">
        <v>0.0</v>
      </c>
      <c r="U569" s="424">
        <v>2288.0</v>
      </c>
      <c r="V569" s="424">
        <v>6490.0</v>
      </c>
      <c r="W569" s="425">
        <f t="shared" si="42"/>
        <v>0.3525423729</v>
      </c>
      <c r="X569" s="426">
        <f t="shared" si="43"/>
        <v>0</v>
      </c>
      <c r="Y569" s="329">
        <f t="shared" si="44"/>
        <v>0</v>
      </c>
      <c r="AA569" s="95"/>
      <c r="AB569" s="95"/>
      <c r="AC569" s="95"/>
      <c r="AD569" s="95"/>
    </row>
    <row r="570" outlineLevel="1">
      <c r="A570" s="300"/>
      <c r="B570" s="300"/>
      <c r="C570" s="418" t="s">
        <v>157</v>
      </c>
      <c r="D570" s="569"/>
      <c r="E570" s="419"/>
      <c r="F570" s="82" t="s">
        <v>37</v>
      </c>
      <c r="G570" s="507">
        <f t="shared" si="41"/>
        <v>0</v>
      </c>
      <c r="H570" s="319">
        <f>SUMIFS('Выгрузка из 1С - от 11.12.2025'!C:C, 'Выгрузка из 1С - от 11.12.2025'!A:A,C570,
'Выгрузка из 1С - от 11.12.2025'!B:B,F570)</f>
        <v>0</v>
      </c>
      <c r="I570" s="386">
        <v>0.0</v>
      </c>
      <c r="J570" s="387">
        <v>0.0</v>
      </c>
      <c r="K570" s="387">
        <v>0.0</v>
      </c>
      <c r="L570" s="387">
        <v>0.0</v>
      </c>
      <c r="M570" s="387">
        <v>0.0</v>
      </c>
      <c r="N570" s="387">
        <v>0.0</v>
      </c>
      <c r="O570" s="388">
        <v>0.0</v>
      </c>
      <c r="P570" s="323"/>
      <c r="Q570" s="321"/>
      <c r="R570" s="321"/>
      <c r="S570" s="324"/>
      <c r="T570" s="339">
        <v>0.0</v>
      </c>
      <c r="U570" s="424">
        <v>2288.0</v>
      </c>
      <c r="V570" s="424">
        <v>6490.0</v>
      </c>
      <c r="W570" s="425">
        <f t="shared" si="42"/>
        <v>0.3525423729</v>
      </c>
      <c r="X570" s="426">
        <f t="shared" si="43"/>
        <v>0</v>
      </c>
      <c r="Y570" s="329">
        <f t="shared" si="44"/>
        <v>0</v>
      </c>
      <c r="AA570" s="95"/>
      <c r="AB570" s="95"/>
      <c r="AC570" s="95"/>
      <c r="AD570" s="95"/>
    </row>
    <row r="571" outlineLevel="1">
      <c r="A571" s="300"/>
      <c r="B571" s="300"/>
      <c r="C571" s="418" t="s">
        <v>157</v>
      </c>
      <c r="D571" s="569"/>
      <c r="E571" s="419"/>
      <c r="F571" s="97" t="s">
        <v>38</v>
      </c>
      <c r="G571" s="507">
        <f t="shared" si="41"/>
        <v>0</v>
      </c>
      <c r="H571" s="319">
        <f>SUMIFS('Выгрузка из 1С - от 11.12.2025'!C:C, 'Выгрузка из 1С - от 11.12.2025'!A:A,C571,
'Выгрузка из 1С - от 11.12.2025'!B:B,F571)</f>
        <v>0</v>
      </c>
      <c r="I571" s="386">
        <v>0.0</v>
      </c>
      <c r="J571" s="387">
        <v>0.0</v>
      </c>
      <c r="K571" s="387">
        <v>0.0</v>
      </c>
      <c r="L571" s="387">
        <v>0.0</v>
      </c>
      <c r="M571" s="387">
        <v>0.0</v>
      </c>
      <c r="N571" s="387">
        <v>0.0</v>
      </c>
      <c r="O571" s="388">
        <v>0.0</v>
      </c>
      <c r="P571" s="389"/>
      <c r="Q571" s="387"/>
      <c r="R571" s="387"/>
      <c r="S571" s="390"/>
      <c r="T571" s="380">
        <v>0.0</v>
      </c>
      <c r="U571" s="424">
        <v>2288.0</v>
      </c>
      <c r="V571" s="424">
        <v>6490.0</v>
      </c>
      <c r="W571" s="425">
        <f t="shared" si="42"/>
        <v>0.3525423729</v>
      </c>
      <c r="X571" s="426">
        <f t="shared" si="43"/>
        <v>0</v>
      </c>
      <c r="Y571" s="329">
        <f t="shared" si="44"/>
        <v>0</v>
      </c>
      <c r="AA571" s="95"/>
      <c r="AB571" s="95"/>
      <c r="AC571" s="95"/>
      <c r="AD571" s="95"/>
    </row>
    <row r="572" outlineLevel="1">
      <c r="A572" s="300"/>
      <c r="B572" s="300"/>
      <c r="C572" s="428" t="s">
        <v>157</v>
      </c>
      <c r="D572" s="570"/>
      <c r="E572" s="430"/>
      <c r="F572" s="97" t="s">
        <v>39</v>
      </c>
      <c r="G572" s="519">
        <f t="shared" si="41"/>
        <v>1</v>
      </c>
      <c r="H572" s="333">
        <f>SUMIFS('Выгрузка из 1С - от 11.12.2025'!C:C, 'Выгрузка из 1С - от 11.12.2025'!A:A,C572,
'Выгрузка из 1С - от 11.12.2025'!B:B,F572)</f>
        <v>0</v>
      </c>
      <c r="I572" s="334">
        <v>1.0</v>
      </c>
      <c r="J572" s="335">
        <v>0.0</v>
      </c>
      <c r="K572" s="335">
        <v>0.0</v>
      </c>
      <c r="L572" s="335">
        <v>0.0</v>
      </c>
      <c r="M572" s="335">
        <v>0.0</v>
      </c>
      <c r="N572" s="335">
        <v>0.0</v>
      </c>
      <c r="O572" s="336">
        <v>0.0</v>
      </c>
      <c r="P572" s="337"/>
      <c r="Q572" s="335"/>
      <c r="R572" s="335"/>
      <c r="S572" s="338"/>
      <c r="T572" s="339">
        <v>0.0</v>
      </c>
      <c r="U572" s="434">
        <v>2288.0</v>
      </c>
      <c r="V572" s="434">
        <v>6490.0</v>
      </c>
      <c r="W572" s="435">
        <f t="shared" si="42"/>
        <v>0.3525423729</v>
      </c>
      <c r="X572" s="436">
        <f t="shared" si="43"/>
        <v>6490</v>
      </c>
      <c r="Y572" s="343">
        <f t="shared" si="44"/>
        <v>2288</v>
      </c>
      <c r="AA572" s="95"/>
      <c r="AB572" s="95"/>
      <c r="AC572" s="95"/>
      <c r="AD572" s="95"/>
    </row>
    <row r="573" outlineLevel="1">
      <c r="A573" s="299" t="s">
        <v>109</v>
      </c>
      <c r="B573" s="300"/>
      <c r="C573" s="406" t="s">
        <v>158</v>
      </c>
      <c r="D573" s="497"/>
      <c r="E573" s="568">
        <v>1.3351219913E10</v>
      </c>
      <c r="F573" s="64" t="s">
        <v>34</v>
      </c>
      <c r="G573" s="500">
        <f t="shared" si="41"/>
        <v>0</v>
      </c>
      <c r="H573" s="305">
        <f>SUMIFS('Выгрузка из 1С - от 11.12.2025'!C:C, 'Выгрузка из 1С - от 11.12.2025'!A:A,C573,
'Выгрузка из 1С - от 11.12.2025'!B:B,F573)</f>
        <v>0</v>
      </c>
      <c r="I573" s="384">
        <v>0.0</v>
      </c>
      <c r="J573" s="374">
        <v>0.0</v>
      </c>
      <c r="K573" s="374">
        <v>0.0</v>
      </c>
      <c r="L573" s="374">
        <v>0.0</v>
      </c>
      <c r="M573" s="374">
        <v>0.0</v>
      </c>
      <c r="N573" s="374">
        <v>0.0</v>
      </c>
      <c r="O573" s="372">
        <v>0.0</v>
      </c>
      <c r="P573" s="389"/>
      <c r="Q573" s="387"/>
      <c r="R573" s="387"/>
      <c r="S573" s="390"/>
      <c r="T573" s="380">
        <v>0.0</v>
      </c>
      <c r="U573" s="415">
        <v>2288.0</v>
      </c>
      <c r="V573" s="415">
        <v>6490.0</v>
      </c>
      <c r="W573" s="416">
        <f t="shared" si="42"/>
        <v>0.3525423729</v>
      </c>
      <c r="X573" s="417">
        <f t="shared" si="43"/>
        <v>0</v>
      </c>
      <c r="Y573" s="315">
        <f t="shared" si="44"/>
        <v>0</v>
      </c>
      <c r="AA573" s="95"/>
      <c r="AB573" s="95"/>
      <c r="AC573" s="95"/>
      <c r="AD573" s="95"/>
    </row>
    <row r="574" outlineLevel="1">
      <c r="A574" s="300"/>
      <c r="B574" s="300"/>
      <c r="C574" s="418" t="s">
        <v>158</v>
      </c>
      <c r="D574" s="569"/>
      <c r="E574" s="419"/>
      <c r="F574" s="82" t="s">
        <v>35</v>
      </c>
      <c r="G574" s="507">
        <f t="shared" si="41"/>
        <v>0</v>
      </c>
      <c r="H574" s="319">
        <f>SUMIFS('Выгрузка из 1С - от 11.12.2025'!C:C, 'Выгрузка из 1С - от 11.12.2025'!A:A,C574,
'Выгрузка из 1С - от 11.12.2025'!B:B,F574)</f>
        <v>0</v>
      </c>
      <c r="I574" s="386">
        <v>0.0</v>
      </c>
      <c r="J574" s="387">
        <v>0.0</v>
      </c>
      <c r="K574" s="387">
        <v>0.0</v>
      </c>
      <c r="L574" s="387">
        <v>0.0</v>
      </c>
      <c r="M574" s="387">
        <v>0.0</v>
      </c>
      <c r="N574" s="387">
        <v>0.0</v>
      </c>
      <c r="O574" s="388">
        <v>0.0</v>
      </c>
      <c r="P574" s="323"/>
      <c r="Q574" s="321"/>
      <c r="R574" s="321"/>
      <c r="S574" s="324"/>
      <c r="T574" s="339">
        <v>0.0</v>
      </c>
      <c r="U574" s="424">
        <v>2288.0</v>
      </c>
      <c r="V574" s="424">
        <v>6490.0</v>
      </c>
      <c r="W574" s="425">
        <f t="shared" si="42"/>
        <v>0.3525423729</v>
      </c>
      <c r="X574" s="426">
        <f t="shared" si="43"/>
        <v>0</v>
      </c>
      <c r="Y574" s="329">
        <f t="shared" si="44"/>
        <v>0</v>
      </c>
      <c r="AA574" s="95"/>
      <c r="AB574" s="95"/>
      <c r="AC574" s="95"/>
      <c r="AD574" s="95"/>
    </row>
    <row r="575" outlineLevel="1">
      <c r="A575" s="300"/>
      <c r="B575" s="300"/>
      <c r="C575" s="418" t="s">
        <v>158</v>
      </c>
      <c r="D575" s="569"/>
      <c r="E575" s="419"/>
      <c r="F575" s="96" t="s">
        <v>36</v>
      </c>
      <c r="G575" s="507">
        <f t="shared" si="41"/>
        <v>0</v>
      </c>
      <c r="H575" s="319">
        <f>SUMIFS('Выгрузка из 1С - от 11.12.2025'!C:C, 'Выгрузка из 1С - от 11.12.2025'!A:A,C575,
'Выгрузка из 1С - от 11.12.2025'!B:B,F575)</f>
        <v>0</v>
      </c>
      <c r="I575" s="386">
        <v>0.0</v>
      </c>
      <c r="J575" s="387">
        <v>0.0</v>
      </c>
      <c r="K575" s="387">
        <v>0.0</v>
      </c>
      <c r="L575" s="387">
        <v>0.0</v>
      </c>
      <c r="M575" s="387">
        <v>0.0</v>
      </c>
      <c r="N575" s="387">
        <v>0.0</v>
      </c>
      <c r="O575" s="388">
        <v>0.0</v>
      </c>
      <c r="P575" s="389"/>
      <c r="Q575" s="387"/>
      <c r="R575" s="387"/>
      <c r="S575" s="390"/>
      <c r="T575" s="380">
        <v>0.0</v>
      </c>
      <c r="U575" s="424">
        <v>2288.0</v>
      </c>
      <c r="V575" s="424">
        <v>6490.0</v>
      </c>
      <c r="W575" s="425">
        <f t="shared" si="42"/>
        <v>0.3525423729</v>
      </c>
      <c r="X575" s="426">
        <f t="shared" si="43"/>
        <v>0</v>
      </c>
      <c r="Y575" s="329">
        <f t="shared" si="44"/>
        <v>0</v>
      </c>
      <c r="AA575" s="95"/>
      <c r="AB575" s="95"/>
      <c r="AC575" s="95"/>
      <c r="AD575" s="95"/>
    </row>
    <row r="576" outlineLevel="1">
      <c r="A576" s="300"/>
      <c r="B576" s="300"/>
      <c r="C576" s="418" t="s">
        <v>158</v>
      </c>
      <c r="D576" s="569"/>
      <c r="E576" s="419"/>
      <c r="F576" s="571" t="s">
        <v>37</v>
      </c>
      <c r="G576" s="572">
        <f t="shared" si="41"/>
        <v>0</v>
      </c>
      <c r="H576" s="319">
        <f>SUMIFS('Выгрузка из 1С - от 11.12.2025'!C:C, 'Выгрузка из 1С - от 11.12.2025'!A:A,C576,
'Выгрузка из 1С - от 11.12.2025'!B:B,F576)</f>
        <v>0</v>
      </c>
      <c r="I576" s="386">
        <v>0.0</v>
      </c>
      <c r="J576" s="387">
        <v>0.0</v>
      </c>
      <c r="K576" s="387">
        <v>0.0</v>
      </c>
      <c r="L576" s="387">
        <v>0.0</v>
      </c>
      <c r="M576" s="387">
        <v>0.0</v>
      </c>
      <c r="N576" s="387">
        <v>0.0</v>
      </c>
      <c r="O576" s="388">
        <v>0.0</v>
      </c>
      <c r="P576" s="323"/>
      <c r="Q576" s="321"/>
      <c r="R576" s="321"/>
      <c r="S576" s="324"/>
      <c r="T576" s="339">
        <v>0.0</v>
      </c>
      <c r="U576" s="424">
        <v>2288.0</v>
      </c>
      <c r="V576" s="424">
        <v>6490.0</v>
      </c>
      <c r="W576" s="425">
        <f t="shared" si="42"/>
        <v>0.3525423729</v>
      </c>
      <c r="X576" s="426">
        <f t="shared" si="43"/>
        <v>0</v>
      </c>
      <c r="Y576" s="329">
        <f t="shared" si="44"/>
        <v>0</v>
      </c>
      <c r="AA576" s="573"/>
      <c r="AB576" s="95"/>
      <c r="AC576" s="95"/>
      <c r="AD576" s="95"/>
    </row>
    <row r="577" outlineLevel="1">
      <c r="A577" s="300"/>
      <c r="B577" s="300"/>
      <c r="C577" s="418" t="s">
        <v>158</v>
      </c>
      <c r="D577" s="569"/>
      <c r="E577" s="419"/>
      <c r="F577" s="571" t="s">
        <v>38</v>
      </c>
      <c r="G577" s="572">
        <f t="shared" si="41"/>
        <v>0</v>
      </c>
      <c r="H577" s="319">
        <f>SUMIFS('Выгрузка из 1С - от 11.12.2025'!C:C, 'Выгрузка из 1С - от 11.12.2025'!A:A,C577,
'Выгрузка из 1С - от 11.12.2025'!B:B,F577)</f>
        <v>0</v>
      </c>
      <c r="I577" s="386">
        <v>0.0</v>
      </c>
      <c r="J577" s="387">
        <v>0.0</v>
      </c>
      <c r="K577" s="387">
        <v>0.0</v>
      </c>
      <c r="L577" s="387">
        <v>0.0</v>
      </c>
      <c r="M577" s="387">
        <v>0.0</v>
      </c>
      <c r="N577" s="387">
        <v>0.0</v>
      </c>
      <c r="O577" s="388">
        <v>0.0</v>
      </c>
      <c r="P577" s="389"/>
      <c r="Q577" s="387"/>
      <c r="R577" s="387"/>
      <c r="S577" s="390"/>
      <c r="T577" s="380">
        <v>0.0</v>
      </c>
      <c r="U577" s="424">
        <v>2288.0</v>
      </c>
      <c r="V577" s="424">
        <v>6490.0</v>
      </c>
      <c r="W577" s="425">
        <f t="shared" si="42"/>
        <v>0.3525423729</v>
      </c>
      <c r="X577" s="426">
        <f t="shared" si="43"/>
        <v>0</v>
      </c>
      <c r="Y577" s="329">
        <f t="shared" si="44"/>
        <v>0</v>
      </c>
      <c r="AA577" s="573"/>
      <c r="AB577" s="95"/>
      <c r="AC577" s="95"/>
      <c r="AD577" s="95"/>
    </row>
    <row r="578" outlineLevel="1">
      <c r="A578" s="300"/>
      <c r="B578" s="300"/>
      <c r="C578" s="428" t="s">
        <v>158</v>
      </c>
      <c r="D578" s="570"/>
      <c r="E578" s="430"/>
      <c r="F578" s="574" t="s">
        <v>39</v>
      </c>
      <c r="G578" s="519">
        <f t="shared" si="41"/>
        <v>3</v>
      </c>
      <c r="H578" s="333">
        <f>SUMIFS('Выгрузка из 1С - от 11.12.2025'!C:C, 'Выгрузка из 1С - от 11.12.2025'!A:A,C578,
'Выгрузка из 1С - от 11.12.2025'!B:B,F578)</f>
        <v>0</v>
      </c>
      <c r="I578" s="334">
        <v>3.0</v>
      </c>
      <c r="J578" s="335">
        <v>0.0</v>
      </c>
      <c r="K578" s="335">
        <v>0.0</v>
      </c>
      <c r="L578" s="335">
        <v>0.0</v>
      </c>
      <c r="M578" s="335">
        <v>0.0</v>
      </c>
      <c r="N578" s="335">
        <v>0.0</v>
      </c>
      <c r="O578" s="336">
        <v>0.0</v>
      </c>
      <c r="P578" s="337"/>
      <c r="Q578" s="335"/>
      <c r="R578" s="335"/>
      <c r="S578" s="338"/>
      <c r="T578" s="339">
        <v>0.0</v>
      </c>
      <c r="U578" s="434">
        <v>2288.0</v>
      </c>
      <c r="V578" s="434">
        <v>6490.0</v>
      </c>
      <c r="W578" s="435">
        <f t="shared" si="42"/>
        <v>0.3525423729</v>
      </c>
      <c r="X578" s="436">
        <f t="shared" si="43"/>
        <v>19470</v>
      </c>
      <c r="Y578" s="343">
        <f t="shared" si="44"/>
        <v>6864</v>
      </c>
      <c r="AA578" s="573"/>
      <c r="AB578" s="95"/>
      <c r="AC578" s="95"/>
      <c r="AD578" s="95"/>
    </row>
    <row r="579" outlineLevel="1">
      <c r="A579" s="299" t="s">
        <v>109</v>
      </c>
      <c r="B579" s="300"/>
      <c r="C579" s="406" t="s">
        <v>159</v>
      </c>
      <c r="D579" s="497"/>
      <c r="E579" s="568">
        <v>1.3351219913E10</v>
      </c>
      <c r="F579" s="64" t="s">
        <v>34</v>
      </c>
      <c r="G579" s="500">
        <f t="shared" si="41"/>
        <v>0</v>
      </c>
      <c r="H579" s="305">
        <f>SUMIFS('Выгрузка из 1С - от 11.12.2025'!C:C, 'Выгрузка из 1С - от 11.12.2025'!A:A,C579,
'Выгрузка из 1С - от 11.12.2025'!B:B,F579)</f>
        <v>0</v>
      </c>
      <c r="I579" s="384">
        <v>0.0</v>
      </c>
      <c r="J579" s="374">
        <v>0.0</v>
      </c>
      <c r="K579" s="374">
        <v>0.0</v>
      </c>
      <c r="L579" s="374">
        <v>0.0</v>
      </c>
      <c r="M579" s="374">
        <v>0.0</v>
      </c>
      <c r="N579" s="374">
        <v>0.0</v>
      </c>
      <c r="O579" s="372">
        <v>0.0</v>
      </c>
      <c r="P579" s="389"/>
      <c r="Q579" s="387"/>
      <c r="R579" s="387"/>
      <c r="S579" s="390"/>
      <c r="T579" s="380">
        <v>0.0</v>
      </c>
      <c r="U579" s="415">
        <v>2868.0</v>
      </c>
      <c r="V579" s="415">
        <v>6490.0</v>
      </c>
      <c r="W579" s="416">
        <f t="shared" si="42"/>
        <v>0.4419106317</v>
      </c>
      <c r="X579" s="417">
        <f t="shared" si="43"/>
        <v>0</v>
      </c>
      <c r="Y579" s="315">
        <f t="shared" si="44"/>
        <v>0</v>
      </c>
      <c r="AA579" s="573"/>
      <c r="AB579" s="95"/>
      <c r="AC579" s="95"/>
      <c r="AD579" s="95"/>
    </row>
    <row r="580" outlineLevel="1">
      <c r="A580" s="300"/>
      <c r="B580" s="300"/>
      <c r="C580" s="418" t="s">
        <v>159</v>
      </c>
      <c r="D580" s="569"/>
      <c r="E580" s="419"/>
      <c r="F580" s="82" t="s">
        <v>35</v>
      </c>
      <c r="G580" s="507">
        <f t="shared" si="41"/>
        <v>0</v>
      </c>
      <c r="H580" s="319">
        <f>SUMIFS('Выгрузка из 1С - от 11.12.2025'!C:C, 'Выгрузка из 1С - от 11.12.2025'!A:A,C580,
'Выгрузка из 1С - от 11.12.2025'!B:B,F580)</f>
        <v>0</v>
      </c>
      <c r="I580" s="386">
        <v>0.0</v>
      </c>
      <c r="J580" s="387">
        <v>0.0</v>
      </c>
      <c r="K580" s="387">
        <v>0.0</v>
      </c>
      <c r="L580" s="387">
        <v>0.0</v>
      </c>
      <c r="M580" s="387">
        <v>0.0</v>
      </c>
      <c r="N580" s="387">
        <v>0.0</v>
      </c>
      <c r="O580" s="388">
        <v>0.0</v>
      </c>
      <c r="P580" s="323"/>
      <c r="Q580" s="321"/>
      <c r="R580" s="321"/>
      <c r="S580" s="324"/>
      <c r="T580" s="339">
        <v>0.0</v>
      </c>
      <c r="U580" s="424">
        <v>2868.0</v>
      </c>
      <c r="V580" s="424">
        <v>6490.0</v>
      </c>
      <c r="W580" s="425">
        <f t="shared" si="42"/>
        <v>0.4419106317</v>
      </c>
      <c r="X580" s="426">
        <f t="shared" si="43"/>
        <v>0</v>
      </c>
      <c r="Y580" s="329">
        <f t="shared" si="44"/>
        <v>0</v>
      </c>
      <c r="AA580" s="573"/>
      <c r="AB580" s="95"/>
      <c r="AC580" s="95"/>
      <c r="AD580" s="95"/>
    </row>
    <row r="581" outlineLevel="1">
      <c r="A581" s="300"/>
      <c r="B581" s="300"/>
      <c r="C581" s="418" t="s">
        <v>159</v>
      </c>
      <c r="D581" s="569"/>
      <c r="E581" s="419"/>
      <c r="F581" s="96" t="s">
        <v>36</v>
      </c>
      <c r="G581" s="572">
        <f t="shared" si="41"/>
        <v>0</v>
      </c>
      <c r="H581" s="319">
        <f>SUMIFS('Выгрузка из 1С - от 11.12.2025'!C:C, 'Выгрузка из 1С - от 11.12.2025'!A:A,C581,
'Выгрузка из 1С - от 11.12.2025'!B:B,F581)</f>
        <v>0</v>
      </c>
      <c r="I581" s="386">
        <v>0.0</v>
      </c>
      <c r="J581" s="387">
        <v>0.0</v>
      </c>
      <c r="K581" s="387">
        <v>0.0</v>
      </c>
      <c r="L581" s="387">
        <v>0.0</v>
      </c>
      <c r="M581" s="387">
        <v>0.0</v>
      </c>
      <c r="N581" s="387">
        <v>0.0</v>
      </c>
      <c r="O581" s="388">
        <v>0.0</v>
      </c>
      <c r="P581" s="389"/>
      <c r="Q581" s="387"/>
      <c r="R581" s="387"/>
      <c r="S581" s="390"/>
      <c r="T581" s="380">
        <v>0.0</v>
      </c>
      <c r="U581" s="424">
        <v>2868.0</v>
      </c>
      <c r="V581" s="424">
        <v>6490.0</v>
      </c>
      <c r="W581" s="425">
        <f t="shared" si="42"/>
        <v>0.4419106317</v>
      </c>
      <c r="X581" s="426">
        <f t="shared" si="43"/>
        <v>0</v>
      </c>
      <c r="Y581" s="329">
        <f t="shared" si="44"/>
        <v>0</v>
      </c>
      <c r="AA581" s="573"/>
      <c r="AB581" s="95"/>
      <c r="AC581" s="95"/>
      <c r="AD581" s="95"/>
    </row>
    <row r="582" outlineLevel="1">
      <c r="A582" s="300"/>
      <c r="B582" s="300"/>
      <c r="C582" s="418" t="s">
        <v>159</v>
      </c>
      <c r="D582" s="569"/>
      <c r="E582" s="419"/>
      <c r="F582" s="571" t="s">
        <v>37</v>
      </c>
      <c r="G582" s="572">
        <f t="shared" si="41"/>
        <v>0</v>
      </c>
      <c r="H582" s="319">
        <f>SUMIFS('Выгрузка из 1С - от 11.12.2025'!C:C, 'Выгрузка из 1С - от 11.12.2025'!A:A,C582,
'Выгрузка из 1С - от 11.12.2025'!B:B,F582)</f>
        <v>0</v>
      </c>
      <c r="I582" s="386">
        <v>0.0</v>
      </c>
      <c r="J582" s="387">
        <v>0.0</v>
      </c>
      <c r="K582" s="387">
        <v>0.0</v>
      </c>
      <c r="L582" s="387">
        <v>0.0</v>
      </c>
      <c r="M582" s="387">
        <v>0.0</v>
      </c>
      <c r="N582" s="387">
        <v>0.0</v>
      </c>
      <c r="O582" s="388">
        <v>0.0</v>
      </c>
      <c r="P582" s="323"/>
      <c r="Q582" s="321"/>
      <c r="R582" s="321"/>
      <c r="S582" s="324"/>
      <c r="T582" s="339">
        <v>0.0</v>
      </c>
      <c r="U582" s="424">
        <v>2868.0</v>
      </c>
      <c r="V582" s="424">
        <v>6490.0</v>
      </c>
      <c r="W582" s="425">
        <f t="shared" si="42"/>
        <v>0.4419106317</v>
      </c>
      <c r="X582" s="426">
        <f t="shared" si="43"/>
        <v>0</v>
      </c>
      <c r="Y582" s="329">
        <f t="shared" si="44"/>
        <v>0</v>
      </c>
      <c r="AA582" s="95"/>
      <c r="AB582" s="95"/>
      <c r="AC582" s="95"/>
      <c r="AD582" s="95"/>
    </row>
    <row r="583" outlineLevel="1">
      <c r="A583" s="300"/>
      <c r="B583" s="300"/>
      <c r="C583" s="418" t="s">
        <v>159</v>
      </c>
      <c r="D583" s="569"/>
      <c r="E583" s="419"/>
      <c r="F583" s="571" t="s">
        <v>38</v>
      </c>
      <c r="G583" s="507">
        <f t="shared" si="41"/>
        <v>1</v>
      </c>
      <c r="H583" s="319">
        <f>SUMIFS('Выгрузка из 1С - от 11.12.2025'!C:C, 'Выгрузка из 1С - от 11.12.2025'!A:A,C583,
'Выгрузка из 1С - от 11.12.2025'!B:B,F583)</f>
        <v>0</v>
      </c>
      <c r="I583" s="386">
        <v>1.0</v>
      </c>
      <c r="J583" s="387">
        <v>0.0</v>
      </c>
      <c r="K583" s="387">
        <v>0.0</v>
      </c>
      <c r="L583" s="387">
        <v>0.0</v>
      </c>
      <c r="M583" s="387">
        <v>0.0</v>
      </c>
      <c r="N583" s="387">
        <v>0.0</v>
      </c>
      <c r="O583" s="388">
        <v>0.0</v>
      </c>
      <c r="P583" s="389"/>
      <c r="Q583" s="387"/>
      <c r="R583" s="387"/>
      <c r="S583" s="390"/>
      <c r="T583" s="380">
        <v>0.0</v>
      </c>
      <c r="U583" s="424">
        <v>2868.0</v>
      </c>
      <c r="V583" s="424">
        <v>6490.0</v>
      </c>
      <c r="W583" s="425">
        <f t="shared" si="42"/>
        <v>0.4419106317</v>
      </c>
      <c r="X583" s="426">
        <f t="shared" si="43"/>
        <v>6490</v>
      </c>
      <c r="Y583" s="329">
        <f t="shared" si="44"/>
        <v>2868</v>
      </c>
      <c r="AA583" s="95"/>
      <c r="AB583" s="95"/>
      <c r="AC583" s="95"/>
      <c r="AD583" s="95"/>
    </row>
    <row r="584" outlineLevel="1">
      <c r="A584" s="300"/>
      <c r="B584" s="300"/>
      <c r="C584" s="428" t="s">
        <v>159</v>
      </c>
      <c r="D584" s="570"/>
      <c r="E584" s="430"/>
      <c r="F584" s="574" t="s">
        <v>39</v>
      </c>
      <c r="G584" s="519">
        <f t="shared" si="41"/>
        <v>1</v>
      </c>
      <c r="H584" s="333">
        <f>SUMIFS('Выгрузка из 1С - от 11.12.2025'!C:C, 'Выгрузка из 1С - от 11.12.2025'!A:A,C584,
'Выгрузка из 1С - от 11.12.2025'!B:B,F584)</f>
        <v>0</v>
      </c>
      <c r="I584" s="334">
        <v>1.0</v>
      </c>
      <c r="J584" s="335">
        <v>0.0</v>
      </c>
      <c r="K584" s="335">
        <v>0.0</v>
      </c>
      <c r="L584" s="335">
        <v>0.0</v>
      </c>
      <c r="M584" s="335">
        <v>0.0</v>
      </c>
      <c r="N584" s="335">
        <v>0.0</v>
      </c>
      <c r="O584" s="336">
        <v>0.0</v>
      </c>
      <c r="P584" s="337"/>
      <c r="Q584" s="335"/>
      <c r="R584" s="335"/>
      <c r="S584" s="338"/>
      <c r="T584" s="339">
        <v>0.0</v>
      </c>
      <c r="U584" s="434">
        <v>2868.0</v>
      </c>
      <c r="V584" s="434">
        <v>6490.0</v>
      </c>
      <c r="W584" s="435">
        <f t="shared" si="42"/>
        <v>0.4419106317</v>
      </c>
      <c r="X584" s="436">
        <f t="shared" si="43"/>
        <v>6490</v>
      </c>
      <c r="Y584" s="343">
        <f t="shared" si="44"/>
        <v>2868</v>
      </c>
      <c r="AA584" s="95"/>
      <c r="AB584" s="95"/>
      <c r="AC584" s="95"/>
      <c r="AD584" s="95"/>
    </row>
    <row r="585" outlineLevel="1">
      <c r="A585" s="300"/>
      <c r="B585" s="300"/>
      <c r="C585" s="479" t="s">
        <v>160</v>
      </c>
      <c r="D585" s="575"/>
      <c r="E585" s="480"/>
      <c r="F585" s="96" t="s">
        <v>34</v>
      </c>
      <c r="G585" s="460">
        <f t="shared" si="41"/>
        <v>0</v>
      </c>
      <c r="H585" s="319">
        <f>SUMIFS('Выгрузка из 1С - от 11.12.2025'!C:C, 'Выгрузка из 1С - от 11.12.2025'!A:A,C585,
'Выгрузка из 1С - от 11.12.2025'!B:B,F585)</f>
        <v>0</v>
      </c>
      <c r="I585" s="386">
        <v>0.0</v>
      </c>
      <c r="J585" s="387">
        <v>0.0</v>
      </c>
      <c r="K585" s="387">
        <v>0.0</v>
      </c>
      <c r="L585" s="387">
        <v>0.0</v>
      </c>
      <c r="M585" s="387">
        <v>0.0</v>
      </c>
      <c r="N585" s="387">
        <v>0.0</v>
      </c>
      <c r="O585" s="388">
        <v>0.0</v>
      </c>
      <c r="P585" s="389"/>
      <c r="Q585" s="387"/>
      <c r="R585" s="387"/>
      <c r="S585" s="390"/>
      <c r="T585" s="380">
        <v>0.0</v>
      </c>
      <c r="U585" s="576"/>
      <c r="V585" s="576"/>
      <c r="W585" s="577"/>
      <c r="X585" s="578"/>
      <c r="Y585" s="579"/>
      <c r="AA585" s="95"/>
      <c r="AB585" s="95"/>
      <c r="AC585" s="95"/>
      <c r="AD585" s="95"/>
    </row>
    <row r="586" outlineLevel="1">
      <c r="A586" s="300"/>
      <c r="B586" s="300"/>
      <c r="C586" s="479" t="s">
        <v>160</v>
      </c>
      <c r="D586" s="580"/>
      <c r="E586" s="482"/>
      <c r="F586" s="82" t="s">
        <v>35</v>
      </c>
      <c r="G586" s="581">
        <f t="shared" si="41"/>
        <v>0</v>
      </c>
      <c r="H586" s="319">
        <f>SUMIFS('Выгрузка из 1С - от 11.12.2025'!C:C, 'Выгрузка из 1С - от 11.12.2025'!A:A,C586,
'Выгрузка из 1С - от 11.12.2025'!B:B,F586)</f>
        <v>0</v>
      </c>
      <c r="I586" s="386">
        <v>0.0</v>
      </c>
      <c r="J586" s="387">
        <v>0.0</v>
      </c>
      <c r="K586" s="387">
        <v>0.0</v>
      </c>
      <c r="L586" s="387">
        <v>0.0</v>
      </c>
      <c r="M586" s="387">
        <v>0.0</v>
      </c>
      <c r="N586" s="387">
        <v>0.0</v>
      </c>
      <c r="O586" s="388">
        <v>0.0</v>
      </c>
      <c r="P586" s="323"/>
      <c r="Q586" s="321"/>
      <c r="R586" s="321"/>
      <c r="S586" s="324"/>
      <c r="T586" s="339">
        <v>0.0</v>
      </c>
      <c r="U586" s="582"/>
      <c r="V586" s="582"/>
      <c r="W586" s="583"/>
      <c r="X586" s="584"/>
      <c r="Y586" s="579"/>
      <c r="AA586" s="95"/>
      <c r="AB586" s="95"/>
      <c r="AC586" s="95"/>
      <c r="AD586" s="95"/>
    </row>
    <row r="587" outlineLevel="1">
      <c r="A587" s="300"/>
      <c r="B587" s="300"/>
      <c r="C587" s="479" t="s">
        <v>160</v>
      </c>
      <c r="D587" s="580"/>
      <c r="E587" s="482"/>
      <c r="F587" s="96" t="s">
        <v>36</v>
      </c>
      <c r="G587" s="581">
        <f t="shared" si="41"/>
        <v>0</v>
      </c>
      <c r="H587" s="319">
        <f>SUMIFS('Выгрузка из 1С - от 11.12.2025'!C:C, 'Выгрузка из 1С - от 11.12.2025'!A:A,C587,
'Выгрузка из 1С - от 11.12.2025'!B:B,F587)</f>
        <v>0</v>
      </c>
      <c r="I587" s="386">
        <v>0.0</v>
      </c>
      <c r="J587" s="387">
        <v>0.0</v>
      </c>
      <c r="K587" s="387">
        <v>0.0</v>
      </c>
      <c r="L587" s="387">
        <v>0.0</v>
      </c>
      <c r="M587" s="387">
        <v>0.0</v>
      </c>
      <c r="N587" s="387">
        <v>0.0</v>
      </c>
      <c r="O587" s="388">
        <v>0.0</v>
      </c>
      <c r="P587" s="389"/>
      <c r="Q587" s="387"/>
      <c r="R587" s="387"/>
      <c r="S587" s="390"/>
      <c r="T587" s="380">
        <v>0.0</v>
      </c>
      <c r="U587" s="582"/>
      <c r="V587" s="582"/>
      <c r="W587" s="583"/>
      <c r="X587" s="584"/>
      <c r="Y587" s="579"/>
      <c r="AA587" s="95"/>
      <c r="AB587" s="95"/>
      <c r="AC587" s="95"/>
      <c r="AD587" s="95"/>
    </row>
    <row r="588" outlineLevel="1">
      <c r="A588" s="300"/>
      <c r="B588" s="300"/>
      <c r="C588" s="479" t="s">
        <v>160</v>
      </c>
      <c r="D588" s="580"/>
      <c r="E588" s="482"/>
      <c r="F588" s="571" t="s">
        <v>37</v>
      </c>
      <c r="G588" s="466">
        <f t="shared" si="41"/>
        <v>0</v>
      </c>
      <c r="H588" s="319">
        <f>SUMIFS('Выгрузка из 1С - от 11.12.2025'!C:C, 'Выгрузка из 1С - от 11.12.2025'!A:A,C588,
'Выгрузка из 1С - от 11.12.2025'!B:B,F588)</f>
        <v>0</v>
      </c>
      <c r="I588" s="386">
        <v>0.0</v>
      </c>
      <c r="J588" s="387">
        <v>0.0</v>
      </c>
      <c r="K588" s="387">
        <v>0.0</v>
      </c>
      <c r="L588" s="387">
        <v>0.0</v>
      </c>
      <c r="M588" s="387">
        <v>0.0</v>
      </c>
      <c r="N588" s="387">
        <v>0.0</v>
      </c>
      <c r="O588" s="388">
        <v>0.0</v>
      </c>
      <c r="P588" s="323"/>
      <c r="Q588" s="321"/>
      <c r="R588" s="321"/>
      <c r="S588" s="324"/>
      <c r="T588" s="339">
        <v>0.0</v>
      </c>
      <c r="U588" s="582"/>
      <c r="V588" s="582"/>
      <c r="W588" s="583"/>
      <c r="X588" s="584"/>
      <c r="Y588" s="579"/>
      <c r="Z588" s="95"/>
      <c r="AA588" s="95"/>
      <c r="AB588" s="95"/>
      <c r="AC588" s="95"/>
      <c r="AD588" s="95"/>
    </row>
    <row r="589" outlineLevel="1">
      <c r="A589" s="300"/>
      <c r="B589" s="300"/>
      <c r="C589" s="479" t="s">
        <v>160</v>
      </c>
      <c r="D589" s="580"/>
      <c r="E589" s="482"/>
      <c r="F589" s="571" t="s">
        <v>38</v>
      </c>
      <c r="G589" s="581">
        <f t="shared" si="41"/>
        <v>0</v>
      </c>
      <c r="H589" s="319">
        <f>SUMIFS('Выгрузка из 1С - от 11.12.2025'!C:C, 'Выгрузка из 1С - от 11.12.2025'!A:A,C589,
'Выгрузка из 1С - от 11.12.2025'!B:B,F589)</f>
        <v>0</v>
      </c>
      <c r="I589" s="386">
        <v>0.0</v>
      </c>
      <c r="J589" s="387">
        <v>0.0</v>
      </c>
      <c r="K589" s="387">
        <v>0.0</v>
      </c>
      <c r="L589" s="387">
        <v>0.0</v>
      </c>
      <c r="M589" s="387">
        <v>0.0</v>
      </c>
      <c r="N589" s="387">
        <v>0.0</v>
      </c>
      <c r="O589" s="388">
        <v>0.0</v>
      </c>
      <c r="P589" s="389"/>
      <c r="Q589" s="387"/>
      <c r="R589" s="387"/>
      <c r="S589" s="390"/>
      <c r="T589" s="380">
        <v>0.0</v>
      </c>
      <c r="U589" s="582"/>
      <c r="V589" s="582"/>
      <c r="W589" s="583"/>
      <c r="X589" s="584"/>
      <c r="Y589" s="579"/>
      <c r="Z589" s="95"/>
      <c r="AA589" s="95"/>
      <c r="AB589" s="95"/>
      <c r="AC589" s="95"/>
      <c r="AD589" s="95"/>
    </row>
    <row r="590" outlineLevel="1">
      <c r="A590" s="300"/>
      <c r="B590" s="300"/>
      <c r="C590" s="479" t="s">
        <v>160</v>
      </c>
      <c r="D590" s="585"/>
      <c r="E590" s="484"/>
      <c r="F590" s="571" t="s">
        <v>39</v>
      </c>
      <c r="G590" s="472">
        <f t="shared" si="41"/>
        <v>0</v>
      </c>
      <c r="H590" s="319">
        <f>SUMIFS('Выгрузка из 1С - от 11.12.2025'!C:C, 'Выгрузка из 1С - от 11.12.2025'!A:A,C590,
'Выгрузка из 1С - от 11.12.2025'!B:B,F590)</f>
        <v>0</v>
      </c>
      <c r="I590" s="386">
        <v>0.0</v>
      </c>
      <c r="J590" s="387">
        <v>0.0</v>
      </c>
      <c r="K590" s="387">
        <v>0.0</v>
      </c>
      <c r="L590" s="387">
        <v>0.0</v>
      </c>
      <c r="M590" s="387">
        <v>0.0</v>
      </c>
      <c r="N590" s="387">
        <v>0.0</v>
      </c>
      <c r="O590" s="388">
        <v>0.0</v>
      </c>
      <c r="P590" s="323"/>
      <c r="Q590" s="321"/>
      <c r="R590" s="321"/>
      <c r="S590" s="324"/>
      <c r="T590" s="339">
        <v>0.0</v>
      </c>
      <c r="U590" s="586"/>
      <c r="V590" s="586"/>
      <c r="W590" s="587"/>
      <c r="X590" s="588"/>
      <c r="Y590" s="579"/>
      <c r="Z590" s="95"/>
      <c r="AA590" s="95"/>
      <c r="AB590" s="95"/>
      <c r="AC590" s="95"/>
      <c r="AD590" s="95"/>
    </row>
    <row r="591" outlineLevel="1">
      <c r="A591" s="300"/>
      <c r="B591" s="300"/>
      <c r="C591" s="479" t="s">
        <v>161</v>
      </c>
      <c r="D591" s="575"/>
      <c r="E591" s="480"/>
      <c r="F591" s="96" t="s">
        <v>34</v>
      </c>
      <c r="G591" s="589">
        <f t="shared" si="41"/>
        <v>0</v>
      </c>
      <c r="H591" s="319">
        <f>SUMIFS('Выгрузка из 1С - от 11.12.2025'!C:C, 'Выгрузка из 1С - от 11.12.2025'!A:A,C591,
'Выгрузка из 1С - от 11.12.2025'!B:B,F591)</f>
        <v>0</v>
      </c>
      <c r="I591" s="386">
        <v>0.0</v>
      </c>
      <c r="J591" s="387">
        <v>0.0</v>
      </c>
      <c r="K591" s="387">
        <v>0.0</v>
      </c>
      <c r="L591" s="387">
        <v>0.0</v>
      </c>
      <c r="M591" s="387">
        <v>0.0</v>
      </c>
      <c r="N591" s="387">
        <v>0.0</v>
      </c>
      <c r="O591" s="388">
        <v>0.0</v>
      </c>
      <c r="P591" s="389"/>
      <c r="Q591" s="387"/>
      <c r="R591" s="387"/>
      <c r="S591" s="390"/>
      <c r="T591" s="380">
        <v>0.0</v>
      </c>
      <c r="U591" s="576"/>
      <c r="V591" s="576"/>
      <c r="W591" s="577"/>
      <c r="X591" s="578"/>
      <c r="Y591" s="579"/>
      <c r="Z591" s="95"/>
      <c r="AA591" s="95"/>
      <c r="AB591" s="95"/>
      <c r="AC591" s="95"/>
      <c r="AD591" s="95"/>
    </row>
    <row r="592" outlineLevel="1">
      <c r="A592" s="300"/>
      <c r="B592" s="300"/>
      <c r="C592" s="479" t="s">
        <v>161</v>
      </c>
      <c r="D592" s="580"/>
      <c r="E592" s="482"/>
      <c r="F592" s="82" t="s">
        <v>35</v>
      </c>
      <c r="G592" s="581">
        <f t="shared" si="41"/>
        <v>0</v>
      </c>
      <c r="H592" s="319">
        <f>SUMIFS('Выгрузка из 1С - от 11.12.2025'!C:C, 'Выгрузка из 1С - от 11.12.2025'!A:A,C592,
'Выгрузка из 1С - от 11.12.2025'!B:B,F592)</f>
        <v>0</v>
      </c>
      <c r="I592" s="386">
        <v>0.0</v>
      </c>
      <c r="J592" s="387">
        <v>0.0</v>
      </c>
      <c r="K592" s="387">
        <v>0.0</v>
      </c>
      <c r="L592" s="387">
        <v>0.0</v>
      </c>
      <c r="M592" s="387">
        <v>0.0</v>
      </c>
      <c r="N592" s="387">
        <v>0.0</v>
      </c>
      <c r="O592" s="388">
        <v>0.0</v>
      </c>
      <c r="P592" s="323"/>
      <c r="Q592" s="321"/>
      <c r="R592" s="321"/>
      <c r="S592" s="324"/>
      <c r="T592" s="339">
        <v>0.0</v>
      </c>
      <c r="U592" s="582"/>
      <c r="V592" s="582"/>
      <c r="W592" s="583"/>
      <c r="X592" s="584"/>
      <c r="Y592" s="579"/>
      <c r="Z592" s="95"/>
      <c r="AA592" s="95"/>
      <c r="AB592" s="95"/>
      <c r="AC592" s="95"/>
      <c r="AD592" s="95"/>
    </row>
    <row r="593" outlineLevel="1">
      <c r="A593" s="300"/>
      <c r="B593" s="300"/>
      <c r="C593" s="479" t="s">
        <v>161</v>
      </c>
      <c r="D593" s="580"/>
      <c r="E593" s="482"/>
      <c r="F593" s="96" t="s">
        <v>36</v>
      </c>
      <c r="G593" s="581">
        <f t="shared" si="41"/>
        <v>0</v>
      </c>
      <c r="H593" s="319">
        <f>SUMIFS('Выгрузка из 1С - от 11.12.2025'!C:C, 'Выгрузка из 1С - от 11.12.2025'!A:A,C593,
'Выгрузка из 1С - от 11.12.2025'!B:B,F593)</f>
        <v>0</v>
      </c>
      <c r="I593" s="386">
        <v>0.0</v>
      </c>
      <c r="J593" s="387">
        <v>0.0</v>
      </c>
      <c r="K593" s="387">
        <v>0.0</v>
      </c>
      <c r="L593" s="387">
        <v>0.0</v>
      </c>
      <c r="M593" s="387">
        <v>0.0</v>
      </c>
      <c r="N593" s="387">
        <v>0.0</v>
      </c>
      <c r="O593" s="388">
        <v>0.0</v>
      </c>
      <c r="P593" s="389"/>
      <c r="Q593" s="387"/>
      <c r="R593" s="387"/>
      <c r="S593" s="390"/>
      <c r="T593" s="380">
        <v>0.0</v>
      </c>
      <c r="U593" s="582"/>
      <c r="V593" s="582"/>
      <c r="W593" s="583"/>
      <c r="X593" s="584"/>
      <c r="Y593" s="579"/>
      <c r="Z593" s="95"/>
      <c r="AA593" s="95"/>
      <c r="AB593" s="95"/>
      <c r="AC593" s="95"/>
      <c r="AD593" s="95"/>
    </row>
    <row r="594" outlineLevel="1">
      <c r="A594" s="300"/>
      <c r="B594" s="300"/>
      <c r="C594" s="479" t="s">
        <v>161</v>
      </c>
      <c r="D594" s="580"/>
      <c r="E594" s="482"/>
      <c r="F594" s="571" t="s">
        <v>37</v>
      </c>
      <c r="G594" s="581">
        <f t="shared" si="41"/>
        <v>0</v>
      </c>
      <c r="H594" s="319">
        <f>SUMIFS('Выгрузка из 1С - от 11.12.2025'!C:C, 'Выгрузка из 1С - от 11.12.2025'!A:A,C594,
'Выгрузка из 1С - от 11.12.2025'!B:B,F594)</f>
        <v>0</v>
      </c>
      <c r="I594" s="386">
        <v>0.0</v>
      </c>
      <c r="J594" s="387">
        <v>0.0</v>
      </c>
      <c r="K594" s="387">
        <v>0.0</v>
      </c>
      <c r="L594" s="387">
        <v>0.0</v>
      </c>
      <c r="M594" s="387">
        <v>0.0</v>
      </c>
      <c r="N594" s="387">
        <v>0.0</v>
      </c>
      <c r="O594" s="388">
        <v>0.0</v>
      </c>
      <c r="P594" s="323"/>
      <c r="Q594" s="321"/>
      <c r="R594" s="321"/>
      <c r="S594" s="324"/>
      <c r="T594" s="339">
        <v>0.0</v>
      </c>
      <c r="U594" s="582"/>
      <c r="V594" s="582"/>
      <c r="W594" s="583"/>
      <c r="X594" s="584"/>
      <c r="Y594" s="579"/>
      <c r="Z594" s="95"/>
      <c r="AA594" s="95"/>
      <c r="AB594" s="95"/>
      <c r="AC594" s="95"/>
      <c r="AD594" s="95"/>
    </row>
    <row r="595" outlineLevel="1">
      <c r="A595" s="300"/>
      <c r="B595" s="300"/>
      <c r="C595" s="479" t="s">
        <v>161</v>
      </c>
      <c r="D595" s="580"/>
      <c r="E595" s="482"/>
      <c r="F595" s="571" t="s">
        <v>38</v>
      </c>
      <c r="G595" s="581">
        <f t="shared" si="41"/>
        <v>0</v>
      </c>
      <c r="H595" s="319">
        <f>SUMIFS('Выгрузка из 1С - от 11.12.2025'!C:C, 'Выгрузка из 1С - от 11.12.2025'!A:A,C595,
'Выгрузка из 1С - от 11.12.2025'!B:B,F595)</f>
        <v>0</v>
      </c>
      <c r="I595" s="386">
        <v>0.0</v>
      </c>
      <c r="J595" s="387">
        <v>0.0</v>
      </c>
      <c r="K595" s="387">
        <v>0.0</v>
      </c>
      <c r="L595" s="387">
        <v>0.0</v>
      </c>
      <c r="M595" s="387">
        <v>0.0</v>
      </c>
      <c r="N595" s="387">
        <v>0.0</v>
      </c>
      <c r="O595" s="388">
        <v>0.0</v>
      </c>
      <c r="P595" s="389"/>
      <c r="Q595" s="387"/>
      <c r="R595" s="387"/>
      <c r="S595" s="390"/>
      <c r="T595" s="380">
        <v>0.0</v>
      </c>
      <c r="U595" s="582"/>
      <c r="V595" s="582"/>
      <c r="W595" s="583"/>
      <c r="X595" s="584"/>
      <c r="Y595" s="579"/>
      <c r="Z595" s="95"/>
      <c r="AA595" s="95"/>
      <c r="AB595" s="95"/>
      <c r="AC595" s="95"/>
      <c r="AD595" s="95"/>
    </row>
    <row r="596" outlineLevel="1">
      <c r="A596" s="300"/>
      <c r="B596" s="300"/>
      <c r="C596" s="479" t="s">
        <v>161</v>
      </c>
      <c r="D596" s="585"/>
      <c r="E596" s="484"/>
      <c r="F596" s="571" t="s">
        <v>39</v>
      </c>
      <c r="G596" s="472">
        <f t="shared" si="41"/>
        <v>0</v>
      </c>
      <c r="H596" s="319">
        <f>SUMIFS('Выгрузка из 1С - от 11.12.2025'!C:C, 'Выгрузка из 1С - от 11.12.2025'!A:A,C596,
'Выгрузка из 1С - от 11.12.2025'!B:B,F596)</f>
        <v>0</v>
      </c>
      <c r="I596" s="386">
        <v>0.0</v>
      </c>
      <c r="J596" s="387">
        <v>0.0</v>
      </c>
      <c r="K596" s="387">
        <v>0.0</v>
      </c>
      <c r="L596" s="387">
        <v>0.0</v>
      </c>
      <c r="M596" s="387">
        <v>0.0</v>
      </c>
      <c r="N596" s="387">
        <v>0.0</v>
      </c>
      <c r="O596" s="388">
        <v>0.0</v>
      </c>
      <c r="P596" s="323"/>
      <c r="Q596" s="321"/>
      <c r="R596" s="321"/>
      <c r="S596" s="324"/>
      <c r="T596" s="339">
        <v>0.0</v>
      </c>
      <c r="U596" s="586"/>
      <c r="V596" s="586"/>
      <c r="W596" s="587"/>
      <c r="X596" s="588"/>
      <c r="Y596" s="579"/>
      <c r="Z596" s="95"/>
      <c r="AA596" s="95"/>
      <c r="AB596" s="95"/>
      <c r="AC596" s="95"/>
      <c r="AD596" s="95"/>
    </row>
    <row r="597" outlineLevel="1">
      <c r="A597" s="300"/>
      <c r="B597" s="300"/>
      <c r="C597" s="479" t="s">
        <v>162</v>
      </c>
      <c r="D597" s="575"/>
      <c r="E597" s="480"/>
      <c r="F597" s="96" t="s">
        <v>34</v>
      </c>
      <c r="G597" s="460">
        <f t="shared" si="41"/>
        <v>0</v>
      </c>
      <c r="H597" s="319">
        <f>SUMIFS('Выгрузка из 1С - от 11.12.2025'!C:C, 'Выгрузка из 1С - от 11.12.2025'!A:A,C597,
'Выгрузка из 1С - от 11.12.2025'!B:B,F597)</f>
        <v>0</v>
      </c>
      <c r="I597" s="386">
        <v>0.0</v>
      </c>
      <c r="J597" s="387">
        <v>0.0</v>
      </c>
      <c r="K597" s="387">
        <v>0.0</v>
      </c>
      <c r="L597" s="387">
        <v>0.0</v>
      </c>
      <c r="M597" s="387">
        <v>0.0</v>
      </c>
      <c r="N597" s="387">
        <v>0.0</v>
      </c>
      <c r="O597" s="388">
        <v>0.0</v>
      </c>
      <c r="P597" s="389"/>
      <c r="Q597" s="387"/>
      <c r="R597" s="387"/>
      <c r="S597" s="390"/>
      <c r="T597" s="380">
        <v>0.0</v>
      </c>
      <c r="U597" s="576"/>
      <c r="V597" s="576"/>
      <c r="W597" s="577"/>
      <c r="X597" s="578"/>
      <c r="Y597" s="579"/>
      <c r="Z597" s="95"/>
      <c r="AA597" s="95"/>
      <c r="AB597" s="95"/>
      <c r="AC597" s="95"/>
      <c r="AD597" s="95"/>
    </row>
    <row r="598" outlineLevel="1">
      <c r="A598" s="300"/>
      <c r="B598" s="300"/>
      <c r="C598" s="479" t="s">
        <v>162</v>
      </c>
      <c r="D598" s="580"/>
      <c r="E598" s="482"/>
      <c r="F598" s="82" t="s">
        <v>35</v>
      </c>
      <c r="G598" s="581">
        <f t="shared" si="41"/>
        <v>0</v>
      </c>
      <c r="H598" s="319">
        <f>SUMIFS('Выгрузка из 1С - от 11.12.2025'!C:C, 'Выгрузка из 1С - от 11.12.2025'!A:A,C598,
'Выгрузка из 1С - от 11.12.2025'!B:B,F598)</f>
        <v>0</v>
      </c>
      <c r="I598" s="386">
        <v>0.0</v>
      </c>
      <c r="J598" s="387">
        <v>0.0</v>
      </c>
      <c r="K598" s="387">
        <v>0.0</v>
      </c>
      <c r="L598" s="387">
        <v>0.0</v>
      </c>
      <c r="M598" s="387">
        <v>0.0</v>
      </c>
      <c r="N598" s="387">
        <v>0.0</v>
      </c>
      <c r="O598" s="388">
        <v>0.0</v>
      </c>
      <c r="P598" s="323"/>
      <c r="Q598" s="321"/>
      <c r="R598" s="321"/>
      <c r="S598" s="324"/>
      <c r="T598" s="339">
        <v>0.0</v>
      </c>
      <c r="U598" s="582"/>
      <c r="V598" s="582"/>
      <c r="W598" s="583"/>
      <c r="X598" s="584"/>
      <c r="Y598" s="579"/>
      <c r="Z598" s="95"/>
      <c r="AA598" s="95"/>
      <c r="AB598" s="95"/>
      <c r="AC598" s="95"/>
      <c r="AD598" s="95"/>
    </row>
    <row r="599" outlineLevel="1">
      <c r="A599" s="300"/>
      <c r="B599" s="300"/>
      <c r="C599" s="479" t="s">
        <v>162</v>
      </c>
      <c r="D599" s="580"/>
      <c r="E599" s="482"/>
      <c r="F599" s="96" t="s">
        <v>36</v>
      </c>
      <c r="G599" s="466">
        <f t="shared" si="41"/>
        <v>0</v>
      </c>
      <c r="H599" s="319">
        <f>SUMIFS('Выгрузка из 1С - от 11.12.2025'!C:C, 'Выгрузка из 1С - от 11.12.2025'!A:A,C599,
'Выгрузка из 1С - от 11.12.2025'!B:B,F599)</f>
        <v>0</v>
      </c>
      <c r="I599" s="386">
        <v>0.0</v>
      </c>
      <c r="J599" s="387">
        <v>0.0</v>
      </c>
      <c r="K599" s="387">
        <v>0.0</v>
      </c>
      <c r="L599" s="387">
        <v>0.0</v>
      </c>
      <c r="M599" s="387">
        <v>0.0</v>
      </c>
      <c r="N599" s="387">
        <v>0.0</v>
      </c>
      <c r="O599" s="388">
        <v>0.0</v>
      </c>
      <c r="P599" s="389"/>
      <c r="Q599" s="387"/>
      <c r="R599" s="387"/>
      <c r="S599" s="390"/>
      <c r="T599" s="380">
        <v>0.0</v>
      </c>
      <c r="U599" s="582"/>
      <c r="V599" s="582"/>
      <c r="W599" s="583"/>
      <c r="X599" s="584"/>
      <c r="Y599" s="579"/>
      <c r="Z599" s="95"/>
      <c r="AA599" s="95"/>
      <c r="AB599" s="95"/>
      <c r="AC599" s="95"/>
      <c r="AD599" s="95"/>
    </row>
    <row r="600" outlineLevel="1">
      <c r="A600" s="300"/>
      <c r="B600" s="300"/>
      <c r="C600" s="479" t="s">
        <v>162</v>
      </c>
      <c r="D600" s="580"/>
      <c r="E600" s="482"/>
      <c r="F600" s="571" t="s">
        <v>37</v>
      </c>
      <c r="G600" s="581">
        <f t="shared" si="41"/>
        <v>0</v>
      </c>
      <c r="H600" s="319">
        <f>SUMIFS('Выгрузка из 1С - от 11.12.2025'!C:C, 'Выгрузка из 1С - от 11.12.2025'!A:A,C600,
'Выгрузка из 1С - от 11.12.2025'!B:B,F600)</f>
        <v>0</v>
      </c>
      <c r="I600" s="386">
        <v>0.0</v>
      </c>
      <c r="J600" s="387">
        <v>0.0</v>
      </c>
      <c r="K600" s="387">
        <v>0.0</v>
      </c>
      <c r="L600" s="387">
        <v>0.0</v>
      </c>
      <c r="M600" s="387">
        <v>0.0</v>
      </c>
      <c r="N600" s="387">
        <v>0.0</v>
      </c>
      <c r="O600" s="388">
        <v>0.0</v>
      </c>
      <c r="P600" s="323"/>
      <c r="Q600" s="321"/>
      <c r="R600" s="321"/>
      <c r="S600" s="324"/>
      <c r="T600" s="339">
        <v>0.0</v>
      </c>
      <c r="U600" s="582"/>
      <c r="V600" s="582"/>
      <c r="W600" s="583"/>
      <c r="X600" s="584"/>
      <c r="Y600" s="579"/>
      <c r="Z600" s="95"/>
      <c r="AA600" s="95"/>
      <c r="AB600" s="95"/>
      <c r="AC600" s="95"/>
      <c r="AD600" s="95"/>
    </row>
    <row r="601" outlineLevel="1">
      <c r="A601" s="300"/>
      <c r="B601" s="300"/>
      <c r="C601" s="479" t="s">
        <v>162</v>
      </c>
      <c r="D601" s="580"/>
      <c r="E601" s="482"/>
      <c r="F601" s="571" t="s">
        <v>38</v>
      </c>
      <c r="G601" s="581">
        <f t="shared" si="41"/>
        <v>0</v>
      </c>
      <c r="H601" s="319">
        <f>SUMIFS('Выгрузка из 1С - от 11.12.2025'!C:C, 'Выгрузка из 1С - от 11.12.2025'!A:A,C601,
'Выгрузка из 1С - от 11.12.2025'!B:B,F601)</f>
        <v>0</v>
      </c>
      <c r="I601" s="386">
        <v>0.0</v>
      </c>
      <c r="J601" s="387">
        <v>0.0</v>
      </c>
      <c r="K601" s="387">
        <v>0.0</v>
      </c>
      <c r="L601" s="387">
        <v>0.0</v>
      </c>
      <c r="M601" s="387">
        <v>0.0</v>
      </c>
      <c r="N601" s="387">
        <v>0.0</v>
      </c>
      <c r="O601" s="388">
        <v>0.0</v>
      </c>
      <c r="P601" s="389"/>
      <c r="Q601" s="387"/>
      <c r="R601" s="387"/>
      <c r="S601" s="390"/>
      <c r="T601" s="380">
        <v>0.0</v>
      </c>
      <c r="U601" s="582"/>
      <c r="V601" s="582"/>
      <c r="W601" s="583"/>
      <c r="X601" s="584"/>
      <c r="Y601" s="579"/>
      <c r="Z601" s="95"/>
      <c r="AA601" s="95"/>
      <c r="AB601" s="95"/>
      <c r="AC601" s="95"/>
      <c r="AD601" s="95"/>
    </row>
    <row r="602" outlineLevel="1">
      <c r="A602" s="300"/>
      <c r="B602" s="300"/>
      <c r="C602" s="479" t="s">
        <v>162</v>
      </c>
      <c r="D602" s="585"/>
      <c r="E602" s="484"/>
      <c r="F602" s="571" t="s">
        <v>39</v>
      </c>
      <c r="G602" s="590">
        <f t="shared" si="41"/>
        <v>0</v>
      </c>
      <c r="H602" s="319">
        <f>SUMIFS('Выгрузка из 1С - от 11.12.2025'!C:C, 'Выгрузка из 1С - от 11.12.2025'!A:A,C602,
'Выгрузка из 1С - от 11.12.2025'!B:B,F602)</f>
        <v>0</v>
      </c>
      <c r="I602" s="386">
        <v>0.0</v>
      </c>
      <c r="J602" s="387">
        <v>0.0</v>
      </c>
      <c r="K602" s="387">
        <v>0.0</v>
      </c>
      <c r="L602" s="387">
        <v>0.0</v>
      </c>
      <c r="M602" s="387">
        <v>0.0</v>
      </c>
      <c r="N602" s="387">
        <v>0.0</v>
      </c>
      <c r="O602" s="388">
        <v>0.0</v>
      </c>
      <c r="P602" s="323"/>
      <c r="Q602" s="321"/>
      <c r="R602" s="321"/>
      <c r="S602" s="324"/>
      <c r="T602" s="339">
        <v>0.0</v>
      </c>
      <c r="U602" s="586"/>
      <c r="V602" s="586"/>
      <c r="W602" s="587"/>
      <c r="X602" s="588"/>
      <c r="Y602" s="579"/>
      <c r="Z602" s="95"/>
      <c r="AA602" s="95"/>
      <c r="AB602" s="95"/>
      <c r="AC602" s="95"/>
      <c r="AD602" s="95"/>
    </row>
    <row r="603" outlineLevel="1">
      <c r="A603" s="300"/>
      <c r="B603" s="300"/>
      <c r="C603" s="479" t="s">
        <v>163</v>
      </c>
      <c r="D603" s="575"/>
      <c r="E603" s="480"/>
      <c r="F603" s="96" t="s">
        <v>34</v>
      </c>
      <c r="G603" s="589">
        <f t="shared" si="41"/>
        <v>0</v>
      </c>
      <c r="H603" s="319">
        <f>SUMIFS('Выгрузка из 1С - от 11.12.2025'!C:C, 'Выгрузка из 1С - от 11.12.2025'!A:A,C603,
'Выгрузка из 1С - от 11.12.2025'!B:B,F603)</f>
        <v>0</v>
      </c>
      <c r="I603" s="386">
        <v>0.0</v>
      </c>
      <c r="J603" s="387">
        <v>0.0</v>
      </c>
      <c r="K603" s="387">
        <v>0.0</v>
      </c>
      <c r="L603" s="387">
        <v>0.0</v>
      </c>
      <c r="M603" s="387">
        <v>0.0</v>
      </c>
      <c r="N603" s="387">
        <v>0.0</v>
      </c>
      <c r="O603" s="388">
        <v>0.0</v>
      </c>
      <c r="P603" s="389"/>
      <c r="Q603" s="387"/>
      <c r="R603" s="387"/>
      <c r="S603" s="390"/>
      <c r="T603" s="380">
        <v>0.0</v>
      </c>
      <c r="U603" s="576"/>
      <c r="V603" s="576"/>
      <c r="W603" s="577"/>
      <c r="X603" s="578"/>
      <c r="Y603" s="579"/>
      <c r="Z603" s="95"/>
      <c r="AA603" s="95"/>
      <c r="AB603" s="95"/>
      <c r="AC603" s="95"/>
      <c r="AD603" s="95"/>
    </row>
    <row r="604" outlineLevel="1">
      <c r="A604" s="300"/>
      <c r="B604" s="300"/>
      <c r="C604" s="479" t="s">
        <v>163</v>
      </c>
      <c r="D604" s="580"/>
      <c r="E604" s="482"/>
      <c r="F604" s="82" t="s">
        <v>35</v>
      </c>
      <c r="G604" s="581">
        <f t="shared" si="41"/>
        <v>0</v>
      </c>
      <c r="H604" s="319">
        <f>SUMIFS('Выгрузка из 1С - от 11.12.2025'!C:C, 'Выгрузка из 1С - от 11.12.2025'!A:A,C604,
'Выгрузка из 1С - от 11.12.2025'!B:B,F604)</f>
        <v>0</v>
      </c>
      <c r="I604" s="386">
        <v>0.0</v>
      </c>
      <c r="J604" s="387">
        <v>0.0</v>
      </c>
      <c r="K604" s="387">
        <v>0.0</v>
      </c>
      <c r="L604" s="387">
        <v>0.0</v>
      </c>
      <c r="M604" s="387">
        <v>0.0</v>
      </c>
      <c r="N604" s="387">
        <v>0.0</v>
      </c>
      <c r="O604" s="388">
        <v>0.0</v>
      </c>
      <c r="P604" s="323"/>
      <c r="Q604" s="321"/>
      <c r="R604" s="321"/>
      <c r="S604" s="324"/>
      <c r="T604" s="339">
        <v>0.0</v>
      </c>
      <c r="U604" s="582"/>
      <c r="V604" s="582"/>
      <c r="W604" s="583"/>
      <c r="X604" s="584"/>
      <c r="Y604" s="579"/>
      <c r="Z604" s="95"/>
      <c r="AA604" s="95"/>
      <c r="AB604" s="95"/>
      <c r="AC604" s="95"/>
      <c r="AD604" s="95"/>
    </row>
    <row r="605" outlineLevel="1">
      <c r="A605" s="300"/>
      <c r="B605" s="300"/>
      <c r="C605" s="479" t="s">
        <v>163</v>
      </c>
      <c r="D605" s="580"/>
      <c r="E605" s="482"/>
      <c r="F605" s="96" t="s">
        <v>36</v>
      </c>
      <c r="G605" s="581">
        <f t="shared" si="41"/>
        <v>0</v>
      </c>
      <c r="H605" s="319">
        <f>SUMIFS('Выгрузка из 1С - от 11.12.2025'!C:C, 'Выгрузка из 1С - от 11.12.2025'!A:A,C605,
'Выгрузка из 1С - от 11.12.2025'!B:B,F605)</f>
        <v>0</v>
      </c>
      <c r="I605" s="386">
        <v>0.0</v>
      </c>
      <c r="J605" s="387">
        <v>0.0</v>
      </c>
      <c r="K605" s="387">
        <v>0.0</v>
      </c>
      <c r="L605" s="387">
        <v>0.0</v>
      </c>
      <c r="M605" s="387">
        <v>0.0</v>
      </c>
      <c r="N605" s="387">
        <v>0.0</v>
      </c>
      <c r="O605" s="388">
        <v>0.0</v>
      </c>
      <c r="P605" s="389"/>
      <c r="Q605" s="387"/>
      <c r="R605" s="387"/>
      <c r="S605" s="390"/>
      <c r="T605" s="380">
        <v>0.0</v>
      </c>
      <c r="U605" s="582"/>
      <c r="V605" s="582"/>
      <c r="W605" s="583"/>
      <c r="X605" s="584"/>
      <c r="Y605" s="579"/>
      <c r="Z605" s="95"/>
      <c r="AA605" s="95"/>
      <c r="AB605" s="95"/>
      <c r="AC605" s="95"/>
      <c r="AD605" s="95"/>
    </row>
    <row r="606" outlineLevel="1">
      <c r="A606" s="300"/>
      <c r="B606" s="300"/>
      <c r="C606" s="479" t="s">
        <v>163</v>
      </c>
      <c r="D606" s="580"/>
      <c r="E606" s="482"/>
      <c r="F606" s="571" t="s">
        <v>37</v>
      </c>
      <c r="G606" s="581">
        <f t="shared" si="41"/>
        <v>0</v>
      </c>
      <c r="H606" s="319">
        <f>SUMIFS('Выгрузка из 1С - от 11.12.2025'!C:C, 'Выгрузка из 1С - от 11.12.2025'!A:A,C606,
'Выгрузка из 1С - от 11.12.2025'!B:B,F606)</f>
        <v>0</v>
      </c>
      <c r="I606" s="386">
        <v>0.0</v>
      </c>
      <c r="J606" s="387">
        <v>0.0</v>
      </c>
      <c r="K606" s="387">
        <v>0.0</v>
      </c>
      <c r="L606" s="387">
        <v>0.0</v>
      </c>
      <c r="M606" s="387">
        <v>0.0</v>
      </c>
      <c r="N606" s="387">
        <v>0.0</v>
      </c>
      <c r="O606" s="388">
        <v>0.0</v>
      </c>
      <c r="P606" s="323"/>
      <c r="Q606" s="321"/>
      <c r="R606" s="321"/>
      <c r="S606" s="324"/>
      <c r="T606" s="339">
        <v>0.0</v>
      </c>
      <c r="U606" s="582"/>
      <c r="V606" s="582"/>
      <c r="W606" s="583"/>
      <c r="X606" s="584"/>
      <c r="Y606" s="579"/>
      <c r="Z606" s="95"/>
      <c r="AA606" s="95"/>
      <c r="AB606" s="95"/>
      <c r="AC606" s="95"/>
      <c r="AD606" s="95"/>
    </row>
    <row r="607" outlineLevel="1">
      <c r="A607" s="300"/>
      <c r="B607" s="300"/>
      <c r="C607" s="479" t="s">
        <v>163</v>
      </c>
      <c r="D607" s="580"/>
      <c r="E607" s="482"/>
      <c r="F607" s="571" t="s">
        <v>38</v>
      </c>
      <c r="G607" s="581">
        <f t="shared" si="41"/>
        <v>0</v>
      </c>
      <c r="H607" s="319">
        <f>SUMIFS('Выгрузка из 1С - от 11.12.2025'!C:C, 'Выгрузка из 1С - от 11.12.2025'!A:A,C607,
'Выгрузка из 1С - от 11.12.2025'!B:B,F607)</f>
        <v>0</v>
      </c>
      <c r="I607" s="386">
        <v>0.0</v>
      </c>
      <c r="J607" s="387">
        <v>0.0</v>
      </c>
      <c r="K607" s="387">
        <v>0.0</v>
      </c>
      <c r="L607" s="387">
        <v>0.0</v>
      </c>
      <c r="M607" s="387">
        <v>0.0</v>
      </c>
      <c r="N607" s="387">
        <v>0.0</v>
      </c>
      <c r="O607" s="388">
        <v>0.0</v>
      </c>
      <c r="P607" s="389"/>
      <c r="Q607" s="387"/>
      <c r="R607" s="387"/>
      <c r="S607" s="390"/>
      <c r="T607" s="380">
        <v>0.0</v>
      </c>
      <c r="U607" s="582"/>
      <c r="V607" s="582"/>
      <c r="W607" s="583"/>
      <c r="X607" s="584"/>
      <c r="Y607" s="579"/>
      <c r="Z607" s="95"/>
      <c r="AA607" s="95"/>
      <c r="AB607" s="95"/>
      <c r="AC607" s="95"/>
      <c r="AD607" s="95"/>
    </row>
    <row r="608" outlineLevel="1">
      <c r="A608" s="300"/>
      <c r="B608" s="300"/>
      <c r="C608" s="591" t="s">
        <v>163</v>
      </c>
      <c r="D608" s="585"/>
      <c r="E608" s="484"/>
      <c r="F608" s="592" t="s">
        <v>39</v>
      </c>
      <c r="G608" s="590">
        <f t="shared" si="41"/>
        <v>0</v>
      </c>
      <c r="H608" s="319">
        <f>SUMIFS('Выгрузка из 1С - от 11.12.2025'!C:C, 'Выгрузка из 1С - от 11.12.2025'!A:A,C608,
'Выгрузка из 1С - от 11.12.2025'!B:B,F608)</f>
        <v>0</v>
      </c>
      <c r="I608" s="320">
        <v>0.0</v>
      </c>
      <c r="J608" s="321">
        <v>0.0</v>
      </c>
      <c r="K608" s="321">
        <v>0.0</v>
      </c>
      <c r="L608" s="321">
        <v>0.0</v>
      </c>
      <c r="M608" s="321">
        <v>0.0</v>
      </c>
      <c r="N608" s="321">
        <v>0.0</v>
      </c>
      <c r="O608" s="322">
        <v>0.0</v>
      </c>
      <c r="P608" s="323"/>
      <c r="Q608" s="321"/>
      <c r="R608" s="321"/>
      <c r="S608" s="324"/>
      <c r="T608" s="339">
        <v>0.0</v>
      </c>
      <c r="U608" s="586"/>
      <c r="V608" s="586"/>
      <c r="W608" s="587"/>
      <c r="X608" s="588"/>
      <c r="Y608" s="579"/>
      <c r="Z608" s="95"/>
      <c r="AA608" s="95"/>
      <c r="AB608" s="95"/>
      <c r="AC608" s="95"/>
      <c r="AD608" s="95"/>
    </row>
    <row r="609" ht="33.75" customHeight="1" outlineLevel="1">
      <c r="A609" s="299" t="s">
        <v>164</v>
      </c>
      <c r="B609" s="300"/>
      <c r="C609" s="457" t="s">
        <v>165</v>
      </c>
      <c r="D609" s="458"/>
      <c r="E609" s="480"/>
      <c r="F609" s="64" t="s">
        <v>34</v>
      </c>
      <c r="G609" s="460">
        <f t="shared" si="41"/>
        <v>4</v>
      </c>
      <c r="H609" s="305">
        <f>SUMIFS('Выгрузка из 1С - от 11.12.2025'!C:C, 'Выгрузка из 1С - от 11.12.2025'!A:A,C609,
'Выгрузка из 1С - от 11.12.2025'!B:B,F609)</f>
        <v>4</v>
      </c>
      <c r="I609" s="384">
        <v>2.0</v>
      </c>
      <c r="J609" s="374">
        <v>2.0</v>
      </c>
      <c r="K609" s="374">
        <v>0.0</v>
      </c>
      <c r="L609" s="374">
        <v>0.0</v>
      </c>
      <c r="M609" s="374">
        <v>0.0</v>
      </c>
      <c r="N609" s="374">
        <v>0.0</v>
      </c>
      <c r="O609" s="372">
        <v>0.0</v>
      </c>
      <c r="P609" s="389"/>
      <c r="Q609" s="387"/>
      <c r="R609" s="387"/>
      <c r="S609" s="390"/>
      <c r="T609" s="380">
        <v>0.0</v>
      </c>
      <c r="U609" s="462">
        <v>8990.0</v>
      </c>
      <c r="V609" s="462">
        <v>2800.0</v>
      </c>
      <c r="W609" s="416">
        <f t="shared" ref="W609:W661" si="45">U609/V609</f>
        <v>3.210714286</v>
      </c>
      <c r="X609" s="463">
        <f t="shared" ref="X609:X661" si="46">G609*V609</f>
        <v>11200</v>
      </c>
      <c r="Y609" s="315">
        <f t="shared" ref="Y609:Y661" si="47">U609*G609</f>
        <v>35960</v>
      </c>
      <c r="Z609" s="217"/>
      <c r="AA609" s="95"/>
      <c r="AB609" s="95"/>
      <c r="AC609" s="95"/>
      <c r="AD609" s="95"/>
    </row>
    <row r="610" ht="33.75" customHeight="1" outlineLevel="1">
      <c r="A610" s="300"/>
      <c r="B610" s="300"/>
      <c r="C610" s="457" t="s">
        <v>165</v>
      </c>
      <c r="D610" s="464"/>
      <c r="E610" s="482"/>
      <c r="F610" s="82" t="s">
        <v>35</v>
      </c>
      <c r="G610" s="466">
        <f t="shared" si="41"/>
        <v>9</v>
      </c>
      <c r="H610" s="319">
        <f>SUMIFS('Выгрузка из 1С - от 11.12.2025'!C:C, 'Выгрузка из 1С - от 11.12.2025'!A:A,C610,
'Выгрузка из 1С - от 11.12.2025'!B:B,F610)</f>
        <v>9</v>
      </c>
      <c r="I610" s="386">
        <v>4.0</v>
      </c>
      <c r="J610" s="387">
        <v>5.0</v>
      </c>
      <c r="K610" s="387">
        <v>0.0</v>
      </c>
      <c r="L610" s="387">
        <v>0.0</v>
      </c>
      <c r="M610" s="387">
        <v>0.0</v>
      </c>
      <c r="N610" s="387">
        <v>0.0</v>
      </c>
      <c r="O610" s="388">
        <v>0.0</v>
      </c>
      <c r="P610" s="323"/>
      <c r="Q610" s="321"/>
      <c r="R610" s="321"/>
      <c r="S610" s="324"/>
      <c r="T610" s="339">
        <v>0.0</v>
      </c>
      <c r="U610" s="468">
        <v>8990.0</v>
      </c>
      <c r="V610" s="468">
        <v>2800.0</v>
      </c>
      <c r="W610" s="425">
        <f t="shared" si="45"/>
        <v>3.210714286</v>
      </c>
      <c r="X610" s="469">
        <f t="shared" si="46"/>
        <v>25200</v>
      </c>
      <c r="Y610" s="329">
        <f t="shared" si="47"/>
        <v>80910</v>
      </c>
      <c r="Z610" s="95"/>
      <c r="AA610" s="95"/>
      <c r="AB610" s="95"/>
      <c r="AC610" s="95"/>
      <c r="AD610" s="95"/>
    </row>
    <row r="611" ht="33.75" customHeight="1" outlineLevel="1">
      <c r="A611" s="300"/>
      <c r="B611" s="300"/>
      <c r="C611" s="457" t="s">
        <v>165</v>
      </c>
      <c r="D611" s="464"/>
      <c r="E611" s="482"/>
      <c r="F611" s="96" t="s">
        <v>36</v>
      </c>
      <c r="G611" s="466">
        <f t="shared" si="41"/>
        <v>3</v>
      </c>
      <c r="H611" s="319">
        <f>SUMIFS('Выгрузка из 1С - от 11.12.2025'!C:C, 'Выгрузка из 1С - от 11.12.2025'!A:A,C611,
'Выгрузка из 1С - от 11.12.2025'!B:B,F611)</f>
        <v>2</v>
      </c>
      <c r="I611" s="386">
        <v>1.0</v>
      </c>
      <c r="J611" s="387">
        <v>2.0</v>
      </c>
      <c r="K611" s="387">
        <v>0.0</v>
      </c>
      <c r="L611" s="387">
        <v>0.0</v>
      </c>
      <c r="M611" s="387">
        <v>0.0</v>
      </c>
      <c r="N611" s="387">
        <v>0.0</v>
      </c>
      <c r="O611" s="388">
        <v>0.0</v>
      </c>
      <c r="P611" s="389"/>
      <c r="Q611" s="387"/>
      <c r="R611" s="387"/>
      <c r="S611" s="390"/>
      <c r="T611" s="380">
        <v>0.0</v>
      </c>
      <c r="U611" s="468">
        <v>8990.0</v>
      </c>
      <c r="V611" s="468">
        <v>2800.0</v>
      </c>
      <c r="W611" s="425">
        <f t="shared" si="45"/>
        <v>3.210714286</v>
      </c>
      <c r="X611" s="469">
        <f t="shared" si="46"/>
        <v>8400</v>
      </c>
      <c r="Y611" s="329">
        <f t="shared" si="47"/>
        <v>26970</v>
      </c>
      <c r="Z611" s="95"/>
      <c r="AA611" s="95"/>
      <c r="AB611" s="95"/>
      <c r="AC611" s="95"/>
      <c r="AD611" s="95"/>
    </row>
    <row r="612" ht="33.75" customHeight="1" outlineLevel="1">
      <c r="A612" s="300"/>
      <c r="B612" s="300"/>
      <c r="C612" s="457" t="s">
        <v>165</v>
      </c>
      <c r="D612" s="464"/>
      <c r="E612" s="482"/>
      <c r="F612" s="82" t="s">
        <v>37</v>
      </c>
      <c r="G612" s="466">
        <f t="shared" si="41"/>
        <v>5</v>
      </c>
      <c r="H612" s="319">
        <f>SUMIFS('Выгрузка из 1С - от 11.12.2025'!C:C, 'Выгрузка из 1С - от 11.12.2025'!A:A,C612,
'Выгрузка из 1С - от 11.12.2025'!B:B,F612)</f>
        <v>3</v>
      </c>
      <c r="I612" s="386">
        <v>2.0</v>
      </c>
      <c r="J612" s="387">
        <v>3.0</v>
      </c>
      <c r="K612" s="387">
        <v>0.0</v>
      </c>
      <c r="L612" s="387">
        <v>0.0</v>
      </c>
      <c r="M612" s="387">
        <v>0.0</v>
      </c>
      <c r="N612" s="387">
        <v>0.0</v>
      </c>
      <c r="O612" s="388">
        <v>0.0</v>
      </c>
      <c r="P612" s="323"/>
      <c r="Q612" s="321"/>
      <c r="R612" s="321"/>
      <c r="S612" s="324"/>
      <c r="T612" s="339">
        <v>0.0</v>
      </c>
      <c r="U612" s="468">
        <v>8990.0</v>
      </c>
      <c r="V612" s="468">
        <v>2800.0</v>
      </c>
      <c r="W612" s="425">
        <f t="shared" si="45"/>
        <v>3.210714286</v>
      </c>
      <c r="X612" s="469">
        <f t="shared" si="46"/>
        <v>14000</v>
      </c>
      <c r="Y612" s="329">
        <f t="shared" si="47"/>
        <v>44950</v>
      </c>
      <c r="Z612" s="95"/>
      <c r="AA612" s="95"/>
      <c r="AB612" s="95"/>
      <c r="AC612" s="95"/>
      <c r="AD612" s="95"/>
    </row>
    <row r="613" ht="33.75" customHeight="1" outlineLevel="1">
      <c r="A613" s="300"/>
      <c r="B613" s="300"/>
      <c r="C613" s="457" t="s">
        <v>165</v>
      </c>
      <c r="D613" s="464"/>
      <c r="E613" s="482"/>
      <c r="F613" s="97" t="s">
        <v>38</v>
      </c>
      <c r="G613" s="466">
        <f t="shared" si="41"/>
        <v>0</v>
      </c>
      <c r="H613" s="319">
        <f>SUMIFS('Выгрузка из 1С - от 11.12.2025'!C:C, 'Выгрузка из 1С - от 11.12.2025'!A:A,C613,
'Выгрузка из 1С - от 11.12.2025'!B:B,F613)</f>
        <v>0</v>
      </c>
      <c r="I613" s="386">
        <v>0.0</v>
      </c>
      <c r="J613" s="387">
        <v>0.0</v>
      </c>
      <c r="K613" s="387">
        <v>0.0</v>
      </c>
      <c r="L613" s="387">
        <v>0.0</v>
      </c>
      <c r="M613" s="387">
        <v>0.0</v>
      </c>
      <c r="N613" s="387">
        <v>0.0</v>
      </c>
      <c r="O613" s="388">
        <v>0.0</v>
      </c>
      <c r="P613" s="389"/>
      <c r="Q613" s="387"/>
      <c r="R613" s="387"/>
      <c r="S613" s="390"/>
      <c r="T613" s="380">
        <v>0.0</v>
      </c>
      <c r="U613" s="468">
        <v>8990.0</v>
      </c>
      <c r="V613" s="468">
        <v>2800.0</v>
      </c>
      <c r="W613" s="425">
        <f t="shared" si="45"/>
        <v>3.210714286</v>
      </c>
      <c r="X613" s="469">
        <f t="shared" si="46"/>
        <v>0</v>
      </c>
      <c r="Y613" s="329">
        <f t="shared" si="47"/>
        <v>0</v>
      </c>
      <c r="Z613" s="95"/>
      <c r="AA613" s="95"/>
      <c r="AB613" s="95"/>
      <c r="AC613" s="95"/>
      <c r="AD613" s="95"/>
    </row>
    <row r="614" ht="33.75" customHeight="1" outlineLevel="1">
      <c r="A614" s="300"/>
      <c r="B614" s="300"/>
      <c r="C614" s="457" t="s">
        <v>165</v>
      </c>
      <c r="D614" s="470"/>
      <c r="E614" s="484"/>
      <c r="F614" s="97" t="s">
        <v>39</v>
      </c>
      <c r="G614" s="472">
        <f t="shared" si="41"/>
        <v>3</v>
      </c>
      <c r="H614" s="333">
        <f>SUMIFS('Выгрузка из 1С - от 11.12.2025'!C:C, 'Выгрузка из 1С - от 11.12.2025'!A:A,C614,
'Выгрузка из 1С - от 11.12.2025'!B:B,F614)</f>
        <v>1</v>
      </c>
      <c r="I614" s="334">
        <v>1.0</v>
      </c>
      <c r="J614" s="335">
        <v>2.0</v>
      </c>
      <c r="K614" s="335">
        <v>0.0</v>
      </c>
      <c r="L614" s="335">
        <v>0.0</v>
      </c>
      <c r="M614" s="335">
        <v>0.0</v>
      </c>
      <c r="N614" s="335">
        <v>0.0</v>
      </c>
      <c r="O614" s="336">
        <v>0.0</v>
      </c>
      <c r="P614" s="337"/>
      <c r="Q614" s="335"/>
      <c r="R614" s="335"/>
      <c r="S614" s="338"/>
      <c r="T614" s="339">
        <v>0.0</v>
      </c>
      <c r="U614" s="473">
        <v>8990.0</v>
      </c>
      <c r="V614" s="473">
        <v>2800.0</v>
      </c>
      <c r="W614" s="435">
        <f t="shared" si="45"/>
        <v>3.210714286</v>
      </c>
      <c r="X614" s="474">
        <f t="shared" si="46"/>
        <v>8400</v>
      </c>
      <c r="Y614" s="343">
        <f t="shared" si="47"/>
        <v>26970</v>
      </c>
      <c r="Z614" s="95"/>
      <c r="AA614" s="95"/>
      <c r="AB614" s="95"/>
      <c r="AC614" s="95"/>
      <c r="AD614" s="95"/>
    </row>
    <row r="615" ht="33.75" customHeight="1" outlineLevel="1">
      <c r="A615" s="300"/>
      <c r="B615" s="300"/>
      <c r="C615" s="457" t="s">
        <v>166</v>
      </c>
      <c r="D615" s="458"/>
      <c r="E615" s="480"/>
      <c r="F615" s="64" t="s">
        <v>34</v>
      </c>
      <c r="G615" s="460">
        <f t="shared" si="41"/>
        <v>5</v>
      </c>
      <c r="H615" s="305">
        <f>SUMIFS('Выгрузка из 1С - от 11.12.2025'!C:C, 'Выгрузка из 1С - от 11.12.2025'!A:A,C615,
'Выгрузка из 1С - от 11.12.2025'!B:B,F615)</f>
        <v>1</v>
      </c>
      <c r="I615" s="384">
        <v>2.0</v>
      </c>
      <c r="J615" s="374">
        <v>3.0</v>
      </c>
      <c r="K615" s="374">
        <v>0.0</v>
      </c>
      <c r="L615" s="374">
        <v>0.0</v>
      </c>
      <c r="M615" s="374">
        <v>0.0</v>
      </c>
      <c r="N615" s="374">
        <v>0.0</v>
      </c>
      <c r="O615" s="372">
        <v>0.0</v>
      </c>
      <c r="P615" s="389"/>
      <c r="Q615" s="387"/>
      <c r="R615" s="387"/>
      <c r="S615" s="390"/>
      <c r="T615" s="380">
        <v>0.0</v>
      </c>
      <c r="U615" s="462">
        <v>8590.0</v>
      </c>
      <c r="V615" s="462">
        <v>2500.0</v>
      </c>
      <c r="W615" s="416">
        <f t="shared" si="45"/>
        <v>3.436</v>
      </c>
      <c r="X615" s="463">
        <f t="shared" si="46"/>
        <v>12500</v>
      </c>
      <c r="Y615" s="315">
        <f t="shared" si="47"/>
        <v>42950</v>
      </c>
      <c r="Z615" s="95"/>
      <c r="AA615" s="95"/>
      <c r="AB615" s="95"/>
      <c r="AC615" s="95"/>
      <c r="AD615" s="95"/>
    </row>
    <row r="616" ht="33.75" customHeight="1" outlineLevel="1">
      <c r="A616" s="300"/>
      <c r="B616" s="300"/>
      <c r="C616" s="457" t="s">
        <v>166</v>
      </c>
      <c r="D616" s="464"/>
      <c r="E616" s="482"/>
      <c r="F616" s="82" t="s">
        <v>35</v>
      </c>
      <c r="G616" s="466">
        <f t="shared" si="41"/>
        <v>7</v>
      </c>
      <c r="H616" s="319">
        <f>SUMIFS('Выгрузка из 1С - от 11.12.2025'!C:C, 'Выгрузка из 1С - от 11.12.2025'!A:A,C616,
'Выгрузка из 1С - от 11.12.2025'!B:B,F616)</f>
        <v>7</v>
      </c>
      <c r="I616" s="386">
        <v>4.0</v>
      </c>
      <c r="J616" s="387">
        <v>3.0</v>
      </c>
      <c r="K616" s="387">
        <v>0.0</v>
      </c>
      <c r="L616" s="387">
        <v>0.0</v>
      </c>
      <c r="M616" s="387">
        <v>0.0</v>
      </c>
      <c r="N616" s="387">
        <v>0.0</v>
      </c>
      <c r="O616" s="388">
        <v>0.0</v>
      </c>
      <c r="P616" s="323"/>
      <c r="Q616" s="321"/>
      <c r="R616" s="321"/>
      <c r="S616" s="324"/>
      <c r="T616" s="339">
        <v>0.0</v>
      </c>
      <c r="U616" s="468">
        <v>8590.0</v>
      </c>
      <c r="V616" s="468">
        <v>2500.0</v>
      </c>
      <c r="W616" s="425">
        <f t="shared" si="45"/>
        <v>3.436</v>
      </c>
      <c r="X616" s="469">
        <f t="shared" si="46"/>
        <v>17500</v>
      </c>
      <c r="Y616" s="329">
        <f t="shared" si="47"/>
        <v>60130</v>
      </c>
      <c r="Z616" s="95"/>
      <c r="AA616" s="95"/>
      <c r="AB616" s="95"/>
      <c r="AC616" s="95"/>
      <c r="AD616" s="95"/>
    </row>
    <row r="617" ht="33.75" customHeight="1" outlineLevel="1">
      <c r="A617" s="300"/>
      <c r="B617" s="300"/>
      <c r="C617" s="457" t="s">
        <v>166</v>
      </c>
      <c r="D617" s="464"/>
      <c r="E617" s="482"/>
      <c r="F617" s="96" t="s">
        <v>36</v>
      </c>
      <c r="G617" s="466">
        <f t="shared" si="41"/>
        <v>3</v>
      </c>
      <c r="H617" s="319">
        <f>SUMIFS('Выгрузка из 1С - от 11.12.2025'!C:C, 'Выгрузка из 1С - от 11.12.2025'!A:A,C617,
'Выгрузка из 1С - от 11.12.2025'!B:B,F617)</f>
        <v>1</v>
      </c>
      <c r="I617" s="386">
        <v>0.0</v>
      </c>
      <c r="J617" s="387">
        <v>3.0</v>
      </c>
      <c r="K617" s="387">
        <v>0.0</v>
      </c>
      <c r="L617" s="387">
        <v>0.0</v>
      </c>
      <c r="M617" s="387">
        <v>0.0</v>
      </c>
      <c r="N617" s="387">
        <v>0.0</v>
      </c>
      <c r="O617" s="388">
        <v>0.0</v>
      </c>
      <c r="P617" s="389"/>
      <c r="Q617" s="387"/>
      <c r="R617" s="387"/>
      <c r="S617" s="390"/>
      <c r="T617" s="380">
        <v>0.0</v>
      </c>
      <c r="U617" s="468">
        <v>8590.0</v>
      </c>
      <c r="V617" s="468">
        <v>2500.0</v>
      </c>
      <c r="W617" s="425">
        <f t="shared" si="45"/>
        <v>3.436</v>
      </c>
      <c r="X617" s="469">
        <f t="shared" si="46"/>
        <v>7500</v>
      </c>
      <c r="Y617" s="329">
        <f t="shared" si="47"/>
        <v>25770</v>
      </c>
      <c r="Z617" s="95"/>
      <c r="AA617" s="95"/>
      <c r="AB617" s="95"/>
      <c r="AC617" s="95"/>
      <c r="AD617" s="95"/>
    </row>
    <row r="618" ht="33.75" customHeight="1" outlineLevel="1">
      <c r="A618" s="300"/>
      <c r="B618" s="300"/>
      <c r="C618" s="457" t="s">
        <v>166</v>
      </c>
      <c r="D618" s="464"/>
      <c r="E618" s="482"/>
      <c r="F618" s="82" t="s">
        <v>37</v>
      </c>
      <c r="G618" s="466">
        <f t="shared" si="41"/>
        <v>7</v>
      </c>
      <c r="H618" s="319">
        <f>SUMIFS('Выгрузка из 1С - от 11.12.2025'!C:C, 'Выгрузка из 1С - от 11.12.2025'!A:A,C618,
'Выгрузка из 1С - от 11.12.2025'!B:B,F618)</f>
        <v>1</v>
      </c>
      <c r="I618" s="386">
        <v>2.0</v>
      </c>
      <c r="J618" s="387">
        <v>5.0</v>
      </c>
      <c r="K618" s="387">
        <v>0.0</v>
      </c>
      <c r="L618" s="387">
        <v>0.0</v>
      </c>
      <c r="M618" s="387">
        <v>0.0</v>
      </c>
      <c r="N618" s="387">
        <v>0.0</v>
      </c>
      <c r="O618" s="388">
        <v>0.0</v>
      </c>
      <c r="P618" s="323"/>
      <c r="Q618" s="321"/>
      <c r="R618" s="321"/>
      <c r="S618" s="324"/>
      <c r="T618" s="339">
        <v>0.0</v>
      </c>
      <c r="U618" s="468">
        <v>8590.0</v>
      </c>
      <c r="V618" s="468">
        <v>2500.0</v>
      </c>
      <c r="W618" s="425">
        <f t="shared" si="45"/>
        <v>3.436</v>
      </c>
      <c r="X618" s="469">
        <f t="shared" si="46"/>
        <v>17500</v>
      </c>
      <c r="Y618" s="329">
        <f t="shared" si="47"/>
        <v>60130</v>
      </c>
      <c r="Z618" s="95"/>
      <c r="AA618" s="95"/>
      <c r="AB618" s="95"/>
      <c r="AC618" s="95"/>
      <c r="AD618" s="95"/>
    </row>
    <row r="619" ht="33.75" customHeight="1" outlineLevel="1">
      <c r="A619" s="300"/>
      <c r="B619" s="300"/>
      <c r="C619" s="457" t="s">
        <v>166</v>
      </c>
      <c r="D619" s="464"/>
      <c r="E619" s="482"/>
      <c r="F619" s="97" t="s">
        <v>38</v>
      </c>
      <c r="G619" s="466">
        <f t="shared" si="41"/>
        <v>2</v>
      </c>
      <c r="H619" s="319">
        <f>SUMIFS('Выгрузка из 1С - от 11.12.2025'!C:C, 'Выгрузка из 1С - от 11.12.2025'!A:A,C619,
'Выгрузка из 1С - от 11.12.2025'!B:B,F619)</f>
        <v>0</v>
      </c>
      <c r="I619" s="386">
        <v>1.0</v>
      </c>
      <c r="J619" s="387">
        <v>1.0</v>
      </c>
      <c r="K619" s="387">
        <v>0.0</v>
      </c>
      <c r="L619" s="387">
        <v>0.0</v>
      </c>
      <c r="M619" s="387">
        <v>0.0</v>
      </c>
      <c r="N619" s="387">
        <v>0.0</v>
      </c>
      <c r="O619" s="388">
        <v>0.0</v>
      </c>
      <c r="P619" s="389"/>
      <c r="Q619" s="387"/>
      <c r="R619" s="387"/>
      <c r="S619" s="390"/>
      <c r="T619" s="380">
        <v>0.0</v>
      </c>
      <c r="U619" s="468">
        <v>8590.0</v>
      </c>
      <c r="V619" s="468">
        <v>2500.0</v>
      </c>
      <c r="W619" s="425">
        <f t="shared" si="45"/>
        <v>3.436</v>
      </c>
      <c r="X619" s="469">
        <f t="shared" si="46"/>
        <v>5000</v>
      </c>
      <c r="Y619" s="329">
        <f t="shared" si="47"/>
        <v>17180</v>
      </c>
      <c r="Z619" s="95"/>
      <c r="AA619" s="95"/>
      <c r="AB619" s="95"/>
      <c r="AC619" s="95"/>
      <c r="AD619" s="95"/>
    </row>
    <row r="620" ht="33.75" customHeight="1" outlineLevel="1">
      <c r="A620" s="300"/>
      <c r="B620" s="300"/>
      <c r="C620" s="457" t="s">
        <v>166</v>
      </c>
      <c r="D620" s="470"/>
      <c r="E620" s="484"/>
      <c r="F620" s="97" t="s">
        <v>39</v>
      </c>
      <c r="G620" s="472">
        <f t="shared" si="41"/>
        <v>4</v>
      </c>
      <c r="H620" s="333">
        <f>SUMIFS('Выгрузка из 1С - от 11.12.2025'!C:C, 'Выгрузка из 1С - от 11.12.2025'!A:A,C620,
'Выгрузка из 1С - от 11.12.2025'!B:B,F620)</f>
        <v>0</v>
      </c>
      <c r="I620" s="334">
        <v>1.0</v>
      </c>
      <c r="J620" s="335">
        <v>3.0</v>
      </c>
      <c r="K620" s="335">
        <v>0.0</v>
      </c>
      <c r="L620" s="335">
        <v>0.0</v>
      </c>
      <c r="M620" s="335">
        <v>0.0</v>
      </c>
      <c r="N620" s="335">
        <v>0.0</v>
      </c>
      <c r="O620" s="336">
        <v>0.0</v>
      </c>
      <c r="P620" s="337"/>
      <c r="Q620" s="335"/>
      <c r="R620" s="335"/>
      <c r="S620" s="338"/>
      <c r="T620" s="339">
        <v>0.0</v>
      </c>
      <c r="U620" s="473">
        <v>8590.0</v>
      </c>
      <c r="V620" s="473">
        <v>2500.0</v>
      </c>
      <c r="W620" s="435">
        <f t="shared" si="45"/>
        <v>3.436</v>
      </c>
      <c r="X620" s="474">
        <f t="shared" si="46"/>
        <v>10000</v>
      </c>
      <c r="Y620" s="343">
        <f t="shared" si="47"/>
        <v>34360</v>
      </c>
      <c r="Z620" s="95"/>
      <c r="AA620" s="95"/>
      <c r="AB620" s="95"/>
      <c r="AC620" s="95"/>
      <c r="AD620" s="95"/>
    </row>
    <row r="621" ht="33.75" customHeight="1" outlineLevel="1">
      <c r="A621" s="59">
        <f>SUM(B621:B626)</f>
        <v>230</v>
      </c>
      <c r="B621" s="60">
        <v>30.0</v>
      </c>
      <c r="C621" s="479" t="s">
        <v>167</v>
      </c>
      <c r="D621" s="458"/>
      <c r="E621" s="480"/>
      <c r="F621" s="64" t="s">
        <v>34</v>
      </c>
      <c r="G621" s="460">
        <f t="shared" si="41"/>
        <v>0</v>
      </c>
      <c r="H621" s="305">
        <f>SUMIFS('Выгрузка из 1С - от 11.12.2025'!C:C, 'Выгрузка из 1С - от 11.12.2025'!A:A,C621,
'Выгрузка из 1С - от 11.12.2025'!B:B,F621)</f>
        <v>0</v>
      </c>
      <c r="I621" s="384">
        <v>0.0</v>
      </c>
      <c r="J621" s="374">
        <v>0.0</v>
      </c>
      <c r="K621" s="374">
        <v>0.0</v>
      </c>
      <c r="L621" s="374">
        <v>0.0</v>
      </c>
      <c r="M621" s="374">
        <v>0.0</v>
      </c>
      <c r="N621" s="374">
        <v>0.0</v>
      </c>
      <c r="O621" s="372">
        <v>0.0</v>
      </c>
      <c r="P621" s="389"/>
      <c r="Q621" s="387"/>
      <c r="R621" s="387"/>
      <c r="S621" s="390"/>
      <c r="T621" s="380">
        <v>0.0</v>
      </c>
      <c r="U621" s="462">
        <v>7990.0</v>
      </c>
      <c r="V621" s="462">
        <v>2700.0</v>
      </c>
      <c r="W621" s="416">
        <f t="shared" si="45"/>
        <v>2.959259259</v>
      </c>
      <c r="X621" s="463">
        <f t="shared" si="46"/>
        <v>0</v>
      </c>
      <c r="Y621" s="315">
        <f t="shared" si="47"/>
        <v>0</v>
      </c>
      <c r="Z621" s="95"/>
      <c r="AA621" s="95"/>
      <c r="AB621" s="95"/>
      <c r="AC621" s="95"/>
      <c r="AD621" s="95"/>
    </row>
    <row r="622" ht="33.75" customHeight="1" outlineLevel="1">
      <c r="A622" s="60" t="s">
        <v>42</v>
      </c>
      <c r="B622" s="60">
        <v>50.0</v>
      </c>
      <c r="C622" s="481" t="s">
        <v>167</v>
      </c>
      <c r="D622" s="464"/>
      <c r="E622" s="482"/>
      <c r="F622" s="82" t="s">
        <v>35</v>
      </c>
      <c r="G622" s="466">
        <f t="shared" si="41"/>
        <v>0</v>
      </c>
      <c r="H622" s="319">
        <f>SUMIFS('Выгрузка из 1С - от 11.12.2025'!C:C, 'Выгрузка из 1С - от 11.12.2025'!A:A,C622,
'Выгрузка из 1С - от 11.12.2025'!B:B,F622)</f>
        <v>0</v>
      </c>
      <c r="I622" s="386">
        <v>0.0</v>
      </c>
      <c r="J622" s="387">
        <v>0.0</v>
      </c>
      <c r="K622" s="387">
        <v>0.0</v>
      </c>
      <c r="L622" s="387">
        <v>0.0</v>
      </c>
      <c r="M622" s="387">
        <v>0.0</v>
      </c>
      <c r="N622" s="387">
        <v>0.0</v>
      </c>
      <c r="O622" s="388">
        <v>0.0</v>
      </c>
      <c r="P622" s="323"/>
      <c r="Q622" s="321"/>
      <c r="R622" s="321"/>
      <c r="S622" s="324"/>
      <c r="T622" s="339">
        <v>0.0</v>
      </c>
      <c r="U622" s="468">
        <v>7990.0</v>
      </c>
      <c r="V622" s="468">
        <v>2700.0</v>
      </c>
      <c r="W622" s="425">
        <f t="shared" si="45"/>
        <v>2.959259259</v>
      </c>
      <c r="X622" s="469">
        <f t="shared" si="46"/>
        <v>0</v>
      </c>
      <c r="Y622" s="329">
        <f t="shared" si="47"/>
        <v>0</v>
      </c>
      <c r="Z622" s="95"/>
      <c r="AA622" s="95"/>
      <c r="AB622" s="95"/>
      <c r="AC622" s="95"/>
      <c r="AD622" s="95"/>
    </row>
    <row r="623" ht="33.75" customHeight="1" outlineLevel="1">
      <c r="A623" s="78"/>
      <c r="B623" s="60">
        <v>50.0</v>
      </c>
      <c r="C623" s="481" t="s">
        <v>167</v>
      </c>
      <c r="D623" s="464"/>
      <c r="E623" s="482"/>
      <c r="F623" s="96" t="s">
        <v>36</v>
      </c>
      <c r="G623" s="466">
        <f t="shared" si="41"/>
        <v>0</v>
      </c>
      <c r="H623" s="319">
        <f>SUMIFS('Выгрузка из 1С - от 11.12.2025'!C:C, 'Выгрузка из 1С - от 11.12.2025'!A:A,C623,
'Выгрузка из 1С - от 11.12.2025'!B:B,F623)</f>
        <v>0</v>
      </c>
      <c r="I623" s="386">
        <v>0.0</v>
      </c>
      <c r="J623" s="387">
        <v>0.0</v>
      </c>
      <c r="K623" s="387">
        <v>0.0</v>
      </c>
      <c r="L623" s="387">
        <v>0.0</v>
      </c>
      <c r="M623" s="387">
        <v>0.0</v>
      </c>
      <c r="N623" s="387">
        <v>0.0</v>
      </c>
      <c r="O623" s="388">
        <v>0.0</v>
      </c>
      <c r="P623" s="389"/>
      <c r="Q623" s="387"/>
      <c r="R623" s="387"/>
      <c r="S623" s="390"/>
      <c r="T623" s="380">
        <v>0.0</v>
      </c>
      <c r="U623" s="468">
        <v>7990.0</v>
      </c>
      <c r="V623" s="468">
        <v>2700.0</v>
      </c>
      <c r="W623" s="425">
        <f t="shared" si="45"/>
        <v>2.959259259</v>
      </c>
      <c r="X623" s="469">
        <f t="shared" si="46"/>
        <v>0</v>
      </c>
      <c r="Y623" s="329">
        <f t="shared" si="47"/>
        <v>0</v>
      </c>
      <c r="Z623" s="95"/>
      <c r="AA623" s="95"/>
      <c r="AB623" s="95"/>
      <c r="AC623" s="95"/>
      <c r="AD623" s="95"/>
    </row>
    <row r="624" ht="33.75" customHeight="1" outlineLevel="1">
      <c r="A624" s="78"/>
      <c r="B624" s="60">
        <v>50.0</v>
      </c>
      <c r="C624" s="481" t="s">
        <v>167</v>
      </c>
      <c r="D624" s="464"/>
      <c r="E624" s="482"/>
      <c r="F624" s="82" t="s">
        <v>37</v>
      </c>
      <c r="G624" s="466">
        <f t="shared" si="41"/>
        <v>0</v>
      </c>
      <c r="H624" s="319">
        <f>SUMIFS('Выгрузка из 1С - от 11.12.2025'!C:C, 'Выгрузка из 1С - от 11.12.2025'!A:A,C624,
'Выгрузка из 1С - от 11.12.2025'!B:B,F624)</f>
        <v>0</v>
      </c>
      <c r="I624" s="386">
        <v>0.0</v>
      </c>
      <c r="J624" s="387">
        <v>0.0</v>
      </c>
      <c r="K624" s="387">
        <v>0.0</v>
      </c>
      <c r="L624" s="387">
        <v>0.0</v>
      </c>
      <c r="M624" s="387">
        <v>0.0</v>
      </c>
      <c r="N624" s="387">
        <v>0.0</v>
      </c>
      <c r="O624" s="388">
        <v>0.0</v>
      </c>
      <c r="P624" s="323"/>
      <c r="Q624" s="321"/>
      <c r="R624" s="321"/>
      <c r="S624" s="324"/>
      <c r="T624" s="339">
        <v>0.0</v>
      </c>
      <c r="U624" s="468">
        <v>7990.0</v>
      </c>
      <c r="V624" s="468">
        <v>2700.0</v>
      </c>
      <c r="W624" s="425">
        <f t="shared" si="45"/>
        <v>2.959259259</v>
      </c>
      <c r="X624" s="469">
        <f t="shared" si="46"/>
        <v>0</v>
      </c>
      <c r="Y624" s="329">
        <f t="shared" si="47"/>
        <v>0</v>
      </c>
      <c r="Z624" s="95"/>
      <c r="AA624" s="95"/>
      <c r="AB624" s="95"/>
      <c r="AC624" s="95"/>
      <c r="AD624" s="95"/>
    </row>
    <row r="625" ht="33.75" customHeight="1" outlineLevel="1">
      <c r="A625" s="78"/>
      <c r="B625" s="60">
        <v>30.0</v>
      </c>
      <c r="C625" s="481" t="s">
        <v>167</v>
      </c>
      <c r="D625" s="464"/>
      <c r="E625" s="482"/>
      <c r="F625" s="97" t="s">
        <v>38</v>
      </c>
      <c r="G625" s="466">
        <f t="shared" si="41"/>
        <v>0</v>
      </c>
      <c r="H625" s="319">
        <f>SUMIFS('Выгрузка из 1С - от 11.12.2025'!C:C, 'Выгрузка из 1С - от 11.12.2025'!A:A,C625,
'Выгрузка из 1С - от 11.12.2025'!B:B,F625)</f>
        <v>0</v>
      </c>
      <c r="I625" s="386">
        <v>0.0</v>
      </c>
      <c r="J625" s="387">
        <v>0.0</v>
      </c>
      <c r="K625" s="387">
        <v>0.0</v>
      </c>
      <c r="L625" s="387">
        <v>0.0</v>
      </c>
      <c r="M625" s="387">
        <v>0.0</v>
      </c>
      <c r="N625" s="387">
        <v>0.0</v>
      </c>
      <c r="O625" s="388">
        <v>0.0</v>
      </c>
      <c r="P625" s="389"/>
      <c r="Q625" s="387"/>
      <c r="R625" s="387"/>
      <c r="S625" s="390"/>
      <c r="T625" s="380">
        <v>0.0</v>
      </c>
      <c r="U625" s="468">
        <v>7990.0</v>
      </c>
      <c r="V625" s="468">
        <v>2700.0</v>
      </c>
      <c r="W625" s="425">
        <f t="shared" si="45"/>
        <v>2.959259259</v>
      </c>
      <c r="X625" s="469">
        <f t="shared" si="46"/>
        <v>0</v>
      </c>
      <c r="Y625" s="329">
        <f t="shared" si="47"/>
        <v>0</v>
      </c>
      <c r="Z625" s="95"/>
      <c r="AA625" s="95"/>
      <c r="AB625" s="95"/>
      <c r="AC625" s="95"/>
      <c r="AD625" s="95"/>
    </row>
    <row r="626" ht="33.75" customHeight="1" outlineLevel="1">
      <c r="A626" s="78"/>
      <c r="B626" s="60">
        <v>20.0</v>
      </c>
      <c r="C626" s="483" t="s">
        <v>167</v>
      </c>
      <c r="D626" s="470"/>
      <c r="E626" s="484"/>
      <c r="F626" s="97" t="s">
        <v>39</v>
      </c>
      <c r="G626" s="472">
        <f t="shared" si="41"/>
        <v>2</v>
      </c>
      <c r="H626" s="333">
        <f>SUMIFS('Выгрузка из 1С - от 11.12.2025'!C:C, 'Выгрузка из 1С - от 11.12.2025'!A:A,C626,
'Выгрузка из 1С - от 11.12.2025'!B:B,F626)</f>
        <v>0</v>
      </c>
      <c r="I626" s="334">
        <v>0.0</v>
      </c>
      <c r="J626" s="335">
        <v>2.0</v>
      </c>
      <c r="K626" s="335">
        <v>0.0</v>
      </c>
      <c r="L626" s="335">
        <v>0.0</v>
      </c>
      <c r="M626" s="335">
        <v>0.0</v>
      </c>
      <c r="N626" s="335">
        <v>0.0</v>
      </c>
      <c r="O626" s="336">
        <v>0.0</v>
      </c>
      <c r="P626" s="337"/>
      <c r="Q626" s="335"/>
      <c r="R626" s="335"/>
      <c r="S626" s="338"/>
      <c r="T626" s="339">
        <v>0.0</v>
      </c>
      <c r="U626" s="473">
        <v>7990.0</v>
      </c>
      <c r="V626" s="473">
        <v>2700.0</v>
      </c>
      <c r="W626" s="435">
        <f t="shared" si="45"/>
        <v>2.959259259</v>
      </c>
      <c r="X626" s="474">
        <f t="shared" si="46"/>
        <v>5400</v>
      </c>
      <c r="Y626" s="343">
        <f t="shared" si="47"/>
        <v>15980</v>
      </c>
      <c r="Z626" s="95"/>
      <c r="AA626" s="95"/>
      <c r="AB626" s="95"/>
      <c r="AC626" s="95"/>
      <c r="AD626" s="95"/>
    </row>
    <row r="627" ht="33.75" customHeight="1" outlineLevel="1">
      <c r="A627" s="299" t="s">
        <v>168</v>
      </c>
      <c r="B627" s="300"/>
      <c r="C627" s="370" t="s">
        <v>169</v>
      </c>
      <c r="D627" s="62"/>
      <c r="E627" s="371">
        <v>1.216131703E9</v>
      </c>
      <c r="F627" s="64" t="s">
        <v>34</v>
      </c>
      <c r="G627" s="304">
        <f t="shared" si="41"/>
        <v>0</v>
      </c>
      <c r="H627" s="383">
        <f>SUMIFS('Выгрузка из 1С - от 11.12.2025'!C:C, 'Выгрузка из 1С - от 11.12.2025'!A:A,C627,
'Выгрузка из 1С - от 11.12.2025'!B:B,F627)</f>
        <v>0</v>
      </c>
      <c r="I627" s="384">
        <v>0.0</v>
      </c>
      <c r="J627" s="374">
        <v>0.0</v>
      </c>
      <c r="K627" s="374">
        <v>0.0</v>
      </c>
      <c r="L627" s="374">
        <v>0.0</v>
      </c>
      <c r="M627" s="374">
        <v>0.0</v>
      </c>
      <c r="N627" s="374">
        <v>0.0</v>
      </c>
      <c r="O627" s="372">
        <v>0.0</v>
      </c>
      <c r="P627" s="389"/>
      <c r="Q627" s="387"/>
      <c r="R627" s="387"/>
      <c r="S627" s="390"/>
      <c r="T627" s="380">
        <v>0.0</v>
      </c>
      <c r="U627" s="377">
        <v>5990.0</v>
      </c>
      <c r="V627" s="377">
        <v>2341.0</v>
      </c>
      <c r="W627" s="359">
        <f t="shared" si="45"/>
        <v>2.558735583</v>
      </c>
      <c r="X627" s="314">
        <f t="shared" si="46"/>
        <v>0</v>
      </c>
      <c r="Y627" s="315">
        <f t="shared" si="47"/>
        <v>0</v>
      </c>
      <c r="Z627" s="95"/>
      <c r="AA627" s="95"/>
      <c r="AB627" s="95"/>
      <c r="AC627" s="95"/>
      <c r="AD627" s="95"/>
    </row>
    <row r="628" ht="33.75" customHeight="1" outlineLevel="1">
      <c r="A628" s="300"/>
      <c r="B628" s="300"/>
      <c r="C628" s="378" t="s">
        <v>169</v>
      </c>
      <c r="D628" s="80"/>
      <c r="E628" s="379">
        <v>1.216131704E9</v>
      </c>
      <c r="F628" s="82" t="s">
        <v>35</v>
      </c>
      <c r="G628" s="318">
        <f t="shared" si="41"/>
        <v>2</v>
      </c>
      <c r="H628" s="385">
        <f>SUMIFS('Выгрузка из 1С - от 11.12.2025'!C:C, 'Выгрузка из 1С - от 11.12.2025'!A:A,C628,
'Выгрузка из 1С - от 11.12.2025'!B:B,F628)</f>
        <v>1</v>
      </c>
      <c r="I628" s="386">
        <v>0.0</v>
      </c>
      <c r="J628" s="387">
        <v>2.0</v>
      </c>
      <c r="K628" s="387">
        <v>0.0</v>
      </c>
      <c r="L628" s="387">
        <v>0.0</v>
      </c>
      <c r="M628" s="387">
        <v>0.0</v>
      </c>
      <c r="N628" s="387">
        <v>0.0</v>
      </c>
      <c r="O628" s="388">
        <v>0.0</v>
      </c>
      <c r="P628" s="323"/>
      <c r="Q628" s="321"/>
      <c r="R628" s="321"/>
      <c r="S628" s="324"/>
      <c r="T628" s="339">
        <v>0.0</v>
      </c>
      <c r="U628" s="381">
        <v>5990.0</v>
      </c>
      <c r="V628" s="381">
        <v>2341.0</v>
      </c>
      <c r="W628" s="363">
        <f t="shared" si="45"/>
        <v>2.558735583</v>
      </c>
      <c r="X628" s="328">
        <f t="shared" si="46"/>
        <v>4682</v>
      </c>
      <c r="Y628" s="329">
        <f t="shared" si="47"/>
        <v>11980</v>
      </c>
      <c r="Z628" s="95"/>
      <c r="AA628" s="95"/>
      <c r="AB628" s="95"/>
      <c r="AC628" s="95"/>
      <c r="AD628" s="95"/>
    </row>
    <row r="629" ht="33.75" customHeight="1" outlineLevel="1">
      <c r="A629" s="300"/>
      <c r="B629" s="300"/>
      <c r="C629" s="378" t="s">
        <v>169</v>
      </c>
      <c r="D629" s="80"/>
      <c r="E629" s="379">
        <v>1.216131705E9</v>
      </c>
      <c r="F629" s="96" t="s">
        <v>36</v>
      </c>
      <c r="G629" s="318">
        <f t="shared" si="41"/>
        <v>8</v>
      </c>
      <c r="H629" s="385">
        <f>SUMIFS('Выгрузка из 1С - от 11.12.2025'!C:C, 'Выгрузка из 1С - от 11.12.2025'!A:A,C629,
'Выгрузка из 1С - от 11.12.2025'!B:B,F629)</f>
        <v>4</v>
      </c>
      <c r="I629" s="386">
        <v>5.0</v>
      </c>
      <c r="J629" s="387">
        <v>3.0</v>
      </c>
      <c r="K629" s="387">
        <v>0.0</v>
      </c>
      <c r="L629" s="387">
        <v>0.0</v>
      </c>
      <c r="M629" s="387">
        <v>0.0</v>
      </c>
      <c r="N629" s="387">
        <v>0.0</v>
      </c>
      <c r="O629" s="388">
        <v>0.0</v>
      </c>
      <c r="P629" s="389"/>
      <c r="Q629" s="387"/>
      <c r="R629" s="387"/>
      <c r="S629" s="390"/>
      <c r="T629" s="380">
        <v>0.0</v>
      </c>
      <c r="U629" s="381">
        <v>5990.0</v>
      </c>
      <c r="V629" s="381">
        <v>2341.0</v>
      </c>
      <c r="W629" s="363">
        <f t="shared" si="45"/>
        <v>2.558735583</v>
      </c>
      <c r="X629" s="328">
        <f t="shared" si="46"/>
        <v>18728</v>
      </c>
      <c r="Y629" s="329">
        <f t="shared" si="47"/>
        <v>47920</v>
      </c>
      <c r="Z629" s="95"/>
      <c r="AA629" s="95"/>
      <c r="AB629" s="95"/>
      <c r="AC629" s="95"/>
      <c r="AD629" s="95"/>
    </row>
    <row r="630" ht="33.75" customHeight="1" outlineLevel="1">
      <c r="A630" s="300"/>
      <c r="B630" s="300"/>
      <c r="C630" s="378" t="s">
        <v>169</v>
      </c>
      <c r="D630" s="80"/>
      <c r="E630" s="379">
        <v>1.216131706E9</v>
      </c>
      <c r="F630" s="82" t="s">
        <v>37</v>
      </c>
      <c r="G630" s="318">
        <f t="shared" si="41"/>
        <v>6</v>
      </c>
      <c r="H630" s="385">
        <f>SUMIFS('Выгрузка из 1С - от 11.12.2025'!C:C, 'Выгрузка из 1С - от 11.12.2025'!A:A,C630,
'Выгрузка из 1С - от 11.12.2025'!B:B,F630)</f>
        <v>0</v>
      </c>
      <c r="I630" s="386">
        <v>4.0</v>
      </c>
      <c r="J630" s="387">
        <v>2.0</v>
      </c>
      <c r="K630" s="387">
        <v>0.0</v>
      </c>
      <c r="L630" s="387">
        <v>0.0</v>
      </c>
      <c r="M630" s="387">
        <v>0.0</v>
      </c>
      <c r="N630" s="387">
        <v>0.0</v>
      </c>
      <c r="O630" s="388">
        <v>0.0</v>
      </c>
      <c r="P630" s="323"/>
      <c r="Q630" s="321"/>
      <c r="R630" s="321"/>
      <c r="S630" s="324"/>
      <c r="T630" s="339">
        <v>0.0</v>
      </c>
      <c r="U630" s="381">
        <v>5990.0</v>
      </c>
      <c r="V630" s="381">
        <v>2341.0</v>
      </c>
      <c r="W630" s="363">
        <f t="shared" si="45"/>
        <v>2.558735583</v>
      </c>
      <c r="X630" s="328">
        <f t="shared" si="46"/>
        <v>14046</v>
      </c>
      <c r="Y630" s="329">
        <f t="shared" si="47"/>
        <v>35940</v>
      </c>
      <c r="Z630" s="95"/>
      <c r="AA630" s="95"/>
      <c r="AB630" s="95"/>
      <c r="AC630" s="95"/>
      <c r="AD630" s="95"/>
    </row>
    <row r="631" ht="33.75" customHeight="1" outlineLevel="1">
      <c r="A631" s="300"/>
      <c r="B631" s="300"/>
      <c r="C631" s="378" t="s">
        <v>169</v>
      </c>
      <c r="D631" s="80"/>
      <c r="E631" s="379">
        <v>1.216131707E9</v>
      </c>
      <c r="F631" s="97" t="s">
        <v>38</v>
      </c>
      <c r="G631" s="318">
        <f t="shared" si="41"/>
        <v>1</v>
      </c>
      <c r="H631" s="385">
        <f>SUMIFS('Выгрузка из 1С - от 11.12.2025'!C:C, 'Выгрузка из 1С - от 11.12.2025'!A:A,C631,
'Выгрузка из 1С - от 11.12.2025'!B:B,F631)</f>
        <v>0</v>
      </c>
      <c r="I631" s="386">
        <v>0.0</v>
      </c>
      <c r="J631" s="387">
        <v>1.0</v>
      </c>
      <c r="K631" s="387">
        <v>0.0</v>
      </c>
      <c r="L631" s="387">
        <v>0.0</v>
      </c>
      <c r="M631" s="387">
        <v>0.0</v>
      </c>
      <c r="N631" s="387">
        <v>0.0</v>
      </c>
      <c r="O631" s="388">
        <v>0.0</v>
      </c>
      <c r="P631" s="389"/>
      <c r="Q631" s="387"/>
      <c r="R631" s="387"/>
      <c r="S631" s="390"/>
      <c r="T631" s="380">
        <v>0.0</v>
      </c>
      <c r="U631" s="381">
        <v>5990.0</v>
      </c>
      <c r="V631" s="381">
        <v>2341.0</v>
      </c>
      <c r="W631" s="363">
        <f t="shared" si="45"/>
        <v>2.558735583</v>
      </c>
      <c r="X631" s="328">
        <f t="shared" si="46"/>
        <v>2341</v>
      </c>
      <c r="Y631" s="329">
        <f t="shared" si="47"/>
        <v>5990</v>
      </c>
      <c r="Z631" s="95"/>
      <c r="AA631" s="95"/>
      <c r="AB631" s="95"/>
      <c r="AC631" s="95"/>
      <c r="AD631" s="95"/>
    </row>
    <row r="632" ht="33.75" customHeight="1" outlineLevel="1">
      <c r="A632" s="300"/>
      <c r="B632" s="300"/>
      <c r="C632" s="378" t="s">
        <v>169</v>
      </c>
      <c r="D632" s="80"/>
      <c r="E632" s="379">
        <v>1.216131708E9</v>
      </c>
      <c r="F632" s="97" t="s">
        <v>39</v>
      </c>
      <c r="G632" s="318">
        <f t="shared" si="41"/>
        <v>4</v>
      </c>
      <c r="H632" s="385">
        <f>SUMIFS('Выгрузка из 1С - от 11.12.2025'!C:C, 'Выгрузка из 1С - от 11.12.2025'!A:A,C632,
'Выгрузка из 1С - от 11.12.2025'!B:B,F632)</f>
        <v>3</v>
      </c>
      <c r="I632" s="386">
        <v>2.0</v>
      </c>
      <c r="J632" s="387">
        <v>2.0</v>
      </c>
      <c r="K632" s="387">
        <v>0.0</v>
      </c>
      <c r="L632" s="387">
        <v>0.0</v>
      </c>
      <c r="M632" s="387">
        <v>0.0</v>
      </c>
      <c r="N632" s="387">
        <v>0.0</v>
      </c>
      <c r="O632" s="388">
        <v>0.0</v>
      </c>
      <c r="P632" s="323"/>
      <c r="Q632" s="321"/>
      <c r="R632" s="321"/>
      <c r="S632" s="324"/>
      <c r="T632" s="339">
        <v>0.0</v>
      </c>
      <c r="U632" s="381">
        <v>5990.0</v>
      </c>
      <c r="V632" s="381">
        <v>2341.0</v>
      </c>
      <c r="W632" s="363">
        <f t="shared" si="45"/>
        <v>2.558735583</v>
      </c>
      <c r="X632" s="328">
        <f t="shared" si="46"/>
        <v>9364</v>
      </c>
      <c r="Y632" s="329">
        <f t="shared" si="47"/>
        <v>23960</v>
      </c>
      <c r="Z632" s="95"/>
      <c r="AA632" s="95"/>
      <c r="AB632" s="95"/>
      <c r="AC632" s="95"/>
      <c r="AD632" s="95"/>
    </row>
    <row r="633" ht="33.75" customHeight="1" outlineLevel="1">
      <c r="A633" s="300"/>
      <c r="B633" s="300"/>
      <c r="C633" s="330" t="s">
        <v>169</v>
      </c>
      <c r="D633" s="98"/>
      <c r="E633" s="367">
        <v>1.216131709E9</v>
      </c>
      <c r="F633" s="97" t="s">
        <v>70</v>
      </c>
      <c r="G633" s="332">
        <f t="shared" si="41"/>
        <v>0</v>
      </c>
      <c r="H633" s="333">
        <f>SUMIFS('Выгрузка из 1С - от 11.12.2025'!C:C, 'Выгрузка из 1С - от 11.12.2025'!A:A,C633,
'Выгрузка из 1С - от 11.12.2025'!B:B,F633)</f>
        <v>0</v>
      </c>
      <c r="I633" s="334">
        <v>0.0</v>
      </c>
      <c r="J633" s="335">
        <v>0.0</v>
      </c>
      <c r="K633" s="335">
        <v>0.0</v>
      </c>
      <c r="L633" s="335">
        <v>0.0</v>
      </c>
      <c r="M633" s="335">
        <v>0.0</v>
      </c>
      <c r="N633" s="335">
        <v>0.0</v>
      </c>
      <c r="O633" s="336">
        <v>0.0</v>
      </c>
      <c r="P633" s="323"/>
      <c r="Q633" s="321"/>
      <c r="R633" s="321"/>
      <c r="S633" s="324"/>
      <c r="T633" s="380">
        <v>0.0</v>
      </c>
      <c r="U633" s="340">
        <v>5990.0</v>
      </c>
      <c r="V633" s="340">
        <v>2341.0</v>
      </c>
      <c r="W633" s="341">
        <f t="shared" si="45"/>
        <v>2.558735583</v>
      </c>
      <c r="X633" s="342">
        <f t="shared" si="46"/>
        <v>0</v>
      </c>
      <c r="Y633" s="343">
        <f t="shared" si="47"/>
        <v>0</v>
      </c>
      <c r="Z633" s="95"/>
      <c r="AA633" s="217"/>
      <c r="AB633" s="217"/>
      <c r="AC633" s="217"/>
      <c r="AD633" s="217"/>
    </row>
    <row r="634" ht="33.75" customHeight="1" outlineLevel="1">
      <c r="A634" s="299" t="s">
        <v>102</v>
      </c>
      <c r="B634" s="300"/>
      <c r="C634" s="370" t="s">
        <v>170</v>
      </c>
      <c r="D634" s="62"/>
      <c r="E634" s="371">
        <v>1.216131803E9</v>
      </c>
      <c r="F634" s="64" t="s">
        <v>34</v>
      </c>
      <c r="G634" s="304">
        <f t="shared" si="41"/>
        <v>4</v>
      </c>
      <c r="H634" s="383">
        <f>SUMIFS('Выгрузка из 1С - от 11.12.2025'!C:C, 'Выгрузка из 1С - от 11.12.2025'!A:A,C634,
'Выгрузка из 1С - от 11.12.2025'!B:B,F634)</f>
        <v>2</v>
      </c>
      <c r="I634" s="384">
        <v>2.0</v>
      </c>
      <c r="J634" s="374">
        <v>2.0</v>
      </c>
      <c r="K634" s="374">
        <v>0.0</v>
      </c>
      <c r="L634" s="374">
        <v>0.0</v>
      </c>
      <c r="M634" s="374">
        <v>0.0</v>
      </c>
      <c r="N634" s="374">
        <v>0.0</v>
      </c>
      <c r="O634" s="372">
        <v>0.0</v>
      </c>
      <c r="P634" s="323"/>
      <c r="Q634" s="321"/>
      <c r="R634" s="321"/>
      <c r="S634" s="324"/>
      <c r="T634" s="339">
        <v>0.0</v>
      </c>
      <c r="U634" s="377">
        <v>5990.0</v>
      </c>
      <c r="V634" s="377">
        <v>2079.0</v>
      </c>
      <c r="W634" s="359">
        <f t="shared" si="45"/>
        <v>2.881192881</v>
      </c>
      <c r="X634" s="314">
        <f t="shared" si="46"/>
        <v>8316</v>
      </c>
      <c r="Y634" s="315">
        <f t="shared" si="47"/>
        <v>23960</v>
      </c>
      <c r="Z634" s="95"/>
      <c r="AA634" s="95"/>
      <c r="AB634" s="95"/>
      <c r="AC634" s="95"/>
      <c r="AD634" s="95"/>
    </row>
    <row r="635" ht="33.75" customHeight="1" outlineLevel="1">
      <c r="A635" s="300"/>
      <c r="B635" s="300"/>
      <c r="C635" s="378" t="s">
        <v>170</v>
      </c>
      <c r="D635" s="80"/>
      <c r="E635" s="379">
        <v>1.216131804E9</v>
      </c>
      <c r="F635" s="82" t="s">
        <v>35</v>
      </c>
      <c r="G635" s="318">
        <f t="shared" si="41"/>
        <v>7</v>
      </c>
      <c r="H635" s="385">
        <f>SUMIFS('Выгрузка из 1С - от 11.12.2025'!C:C, 'Выгрузка из 1С - от 11.12.2025'!A:A,C635,
'Выгрузка из 1С - от 11.12.2025'!B:B,F635)</f>
        <v>6</v>
      </c>
      <c r="I635" s="386">
        <v>4.0</v>
      </c>
      <c r="J635" s="387">
        <v>3.0</v>
      </c>
      <c r="K635" s="387">
        <v>0.0</v>
      </c>
      <c r="L635" s="387">
        <v>0.0</v>
      </c>
      <c r="M635" s="387">
        <v>0.0</v>
      </c>
      <c r="N635" s="387">
        <v>0.0</v>
      </c>
      <c r="O635" s="388">
        <v>0.0</v>
      </c>
      <c r="P635" s="389"/>
      <c r="Q635" s="387"/>
      <c r="R635" s="387"/>
      <c r="S635" s="390"/>
      <c r="T635" s="380">
        <v>0.0</v>
      </c>
      <c r="U635" s="381">
        <v>5990.0</v>
      </c>
      <c r="V635" s="381">
        <v>2079.0</v>
      </c>
      <c r="W635" s="363">
        <f t="shared" si="45"/>
        <v>2.881192881</v>
      </c>
      <c r="X635" s="328">
        <f t="shared" si="46"/>
        <v>14553</v>
      </c>
      <c r="Y635" s="329">
        <f t="shared" si="47"/>
        <v>41930</v>
      </c>
      <c r="Z635" s="95"/>
      <c r="AA635" s="95"/>
      <c r="AB635" s="95"/>
      <c r="AC635" s="95"/>
      <c r="AD635" s="95"/>
    </row>
    <row r="636" ht="33.75" customHeight="1" outlineLevel="1">
      <c r="A636" s="300"/>
      <c r="B636" s="300"/>
      <c r="C636" s="378" t="s">
        <v>170</v>
      </c>
      <c r="D636" s="80"/>
      <c r="E636" s="379">
        <v>1.216131805E9</v>
      </c>
      <c r="F636" s="96" t="s">
        <v>36</v>
      </c>
      <c r="G636" s="318">
        <f t="shared" si="41"/>
        <v>4</v>
      </c>
      <c r="H636" s="385">
        <f>SUMIFS('Выгрузка из 1С - от 11.12.2025'!C:C, 'Выгрузка из 1С - от 11.12.2025'!A:A,C636,
'Выгрузка из 1С - от 11.12.2025'!B:B,F636)</f>
        <v>3</v>
      </c>
      <c r="I636" s="386">
        <v>2.0</v>
      </c>
      <c r="J636" s="387">
        <v>2.0</v>
      </c>
      <c r="K636" s="387">
        <v>0.0</v>
      </c>
      <c r="L636" s="387">
        <v>0.0</v>
      </c>
      <c r="M636" s="387">
        <v>0.0</v>
      </c>
      <c r="N636" s="387">
        <v>0.0</v>
      </c>
      <c r="O636" s="388">
        <v>0.0</v>
      </c>
      <c r="P636" s="323"/>
      <c r="Q636" s="321"/>
      <c r="R636" s="321"/>
      <c r="S636" s="324"/>
      <c r="T636" s="339">
        <v>0.0</v>
      </c>
      <c r="U636" s="381">
        <v>5990.0</v>
      </c>
      <c r="V636" s="381">
        <v>2079.0</v>
      </c>
      <c r="W636" s="363">
        <f t="shared" si="45"/>
        <v>2.881192881</v>
      </c>
      <c r="X636" s="328">
        <f t="shared" si="46"/>
        <v>8316</v>
      </c>
      <c r="Y636" s="329">
        <f t="shared" si="47"/>
        <v>23960</v>
      </c>
      <c r="Z636" s="95"/>
      <c r="AA636" s="95"/>
      <c r="AB636" s="95"/>
      <c r="AC636" s="95"/>
      <c r="AD636" s="95"/>
    </row>
    <row r="637" ht="33.75" customHeight="1" outlineLevel="1">
      <c r="A637" s="300"/>
      <c r="B637" s="300"/>
      <c r="C637" s="378" t="s">
        <v>170</v>
      </c>
      <c r="D637" s="80"/>
      <c r="E637" s="379">
        <v>1.216131806E9</v>
      </c>
      <c r="F637" s="82" t="s">
        <v>37</v>
      </c>
      <c r="G637" s="318">
        <f t="shared" si="41"/>
        <v>8</v>
      </c>
      <c r="H637" s="385">
        <f>SUMIFS('Выгрузка из 1С - от 11.12.2025'!C:C, 'Выгрузка из 1С - от 11.12.2025'!A:A,C637,
'Выгрузка из 1С - от 11.12.2025'!B:B,F637)</f>
        <v>0</v>
      </c>
      <c r="I637" s="386">
        <v>0.0</v>
      </c>
      <c r="J637" s="387">
        <v>8.0</v>
      </c>
      <c r="K637" s="387">
        <v>0.0</v>
      </c>
      <c r="L637" s="387">
        <v>0.0</v>
      </c>
      <c r="M637" s="387">
        <v>0.0</v>
      </c>
      <c r="N637" s="387">
        <v>0.0</v>
      </c>
      <c r="O637" s="388">
        <v>0.0</v>
      </c>
      <c r="P637" s="389"/>
      <c r="Q637" s="387"/>
      <c r="R637" s="387"/>
      <c r="S637" s="390"/>
      <c r="T637" s="380">
        <v>0.0</v>
      </c>
      <c r="U637" s="381">
        <v>5990.0</v>
      </c>
      <c r="V637" s="381">
        <v>2079.0</v>
      </c>
      <c r="W637" s="363">
        <f t="shared" si="45"/>
        <v>2.881192881</v>
      </c>
      <c r="X637" s="328">
        <f t="shared" si="46"/>
        <v>16632</v>
      </c>
      <c r="Y637" s="329">
        <f t="shared" si="47"/>
        <v>47920</v>
      </c>
      <c r="Z637" s="95"/>
      <c r="AA637" s="95"/>
      <c r="AB637" s="95"/>
      <c r="AC637" s="95"/>
      <c r="AD637" s="95"/>
    </row>
    <row r="638" ht="33.75" customHeight="1" outlineLevel="1">
      <c r="A638" s="300"/>
      <c r="B638" s="300"/>
      <c r="C638" s="378" t="s">
        <v>170</v>
      </c>
      <c r="D638" s="80"/>
      <c r="E638" s="379">
        <v>1.216131807E9</v>
      </c>
      <c r="F638" s="97" t="s">
        <v>38</v>
      </c>
      <c r="G638" s="318">
        <f t="shared" si="41"/>
        <v>1</v>
      </c>
      <c r="H638" s="385">
        <f>SUMIFS('Выгрузка из 1С - от 11.12.2025'!C:C, 'Выгрузка из 1С - от 11.12.2025'!A:A,C638,
'Выгрузка из 1С - от 11.12.2025'!B:B,F638)</f>
        <v>0</v>
      </c>
      <c r="I638" s="386">
        <v>0.0</v>
      </c>
      <c r="J638" s="387">
        <v>1.0</v>
      </c>
      <c r="K638" s="387">
        <v>0.0</v>
      </c>
      <c r="L638" s="387">
        <v>0.0</v>
      </c>
      <c r="M638" s="387">
        <v>0.0</v>
      </c>
      <c r="N638" s="387">
        <v>0.0</v>
      </c>
      <c r="O638" s="388">
        <v>0.0</v>
      </c>
      <c r="P638" s="323"/>
      <c r="Q638" s="321"/>
      <c r="R638" s="321"/>
      <c r="S638" s="324"/>
      <c r="T638" s="339">
        <v>0.0</v>
      </c>
      <c r="U638" s="381">
        <v>5990.0</v>
      </c>
      <c r="V638" s="381">
        <v>2079.0</v>
      </c>
      <c r="W638" s="363">
        <f t="shared" si="45"/>
        <v>2.881192881</v>
      </c>
      <c r="X638" s="328">
        <f t="shared" si="46"/>
        <v>2079</v>
      </c>
      <c r="Y638" s="329">
        <f t="shared" si="47"/>
        <v>5990</v>
      </c>
      <c r="Z638" s="95"/>
      <c r="AA638" s="95"/>
      <c r="AB638" s="95"/>
      <c r="AC638" s="95"/>
      <c r="AD638" s="95"/>
    </row>
    <row r="639" ht="33.75" customHeight="1" outlineLevel="1">
      <c r="A639" s="300"/>
      <c r="B639" s="300"/>
      <c r="C639" s="378" t="s">
        <v>170</v>
      </c>
      <c r="D639" s="80"/>
      <c r="E639" s="379">
        <v>1.216131808E9</v>
      </c>
      <c r="F639" s="97" t="s">
        <v>39</v>
      </c>
      <c r="G639" s="318">
        <f t="shared" si="41"/>
        <v>0</v>
      </c>
      <c r="H639" s="385">
        <f>SUMIFS('Выгрузка из 1С - от 11.12.2025'!C:C, 'Выгрузка из 1С - от 11.12.2025'!A:A,C639,
'Выгрузка из 1С - от 11.12.2025'!B:B,F639)</f>
        <v>0</v>
      </c>
      <c r="I639" s="386">
        <v>0.0</v>
      </c>
      <c r="J639" s="387">
        <v>0.0</v>
      </c>
      <c r="K639" s="387">
        <v>0.0</v>
      </c>
      <c r="L639" s="387">
        <v>0.0</v>
      </c>
      <c r="M639" s="387">
        <v>0.0</v>
      </c>
      <c r="N639" s="387">
        <v>0.0</v>
      </c>
      <c r="O639" s="388">
        <v>0.0</v>
      </c>
      <c r="P639" s="389"/>
      <c r="Q639" s="387"/>
      <c r="R639" s="387"/>
      <c r="S639" s="390"/>
      <c r="T639" s="380">
        <v>0.0</v>
      </c>
      <c r="U639" s="381">
        <v>5990.0</v>
      </c>
      <c r="V639" s="381">
        <v>2079.0</v>
      </c>
      <c r="W639" s="363">
        <f t="shared" si="45"/>
        <v>2.881192881</v>
      </c>
      <c r="X639" s="328">
        <f t="shared" si="46"/>
        <v>0</v>
      </c>
      <c r="Y639" s="329">
        <f t="shared" si="47"/>
        <v>0</v>
      </c>
      <c r="Z639" s="95"/>
      <c r="AA639" s="95"/>
      <c r="AB639" s="95"/>
      <c r="AC639" s="95"/>
      <c r="AD639" s="95"/>
    </row>
    <row r="640" ht="33.75" customHeight="1" outlineLevel="1">
      <c r="A640" s="300"/>
      <c r="B640" s="300"/>
      <c r="C640" s="330" t="s">
        <v>170</v>
      </c>
      <c r="D640" s="98"/>
      <c r="E640" s="367">
        <v>1.216131809E9</v>
      </c>
      <c r="F640" s="97" t="s">
        <v>70</v>
      </c>
      <c r="G640" s="332">
        <f t="shared" si="41"/>
        <v>0</v>
      </c>
      <c r="H640" s="333">
        <f>SUMIFS('Выгрузка из 1С - от 11.12.2025'!C:C, 'Выгрузка из 1С - от 11.12.2025'!A:A,C640,
'Выгрузка из 1С - от 11.12.2025'!B:B,F640)</f>
        <v>0</v>
      </c>
      <c r="I640" s="334">
        <v>0.0</v>
      </c>
      <c r="J640" s="335">
        <v>0.0</v>
      </c>
      <c r="K640" s="335">
        <v>0.0</v>
      </c>
      <c r="L640" s="335">
        <v>0.0</v>
      </c>
      <c r="M640" s="335">
        <v>0.0</v>
      </c>
      <c r="N640" s="335">
        <v>0.0</v>
      </c>
      <c r="O640" s="336">
        <v>0.0</v>
      </c>
      <c r="P640" s="337"/>
      <c r="Q640" s="335"/>
      <c r="R640" s="335"/>
      <c r="S640" s="338"/>
      <c r="T640" s="339">
        <v>0.0</v>
      </c>
      <c r="U640" s="340">
        <v>5990.0</v>
      </c>
      <c r="V640" s="340">
        <v>2079.0</v>
      </c>
      <c r="W640" s="341">
        <f t="shared" si="45"/>
        <v>2.881192881</v>
      </c>
      <c r="X640" s="342">
        <f t="shared" si="46"/>
        <v>0</v>
      </c>
      <c r="Y640" s="343">
        <f t="shared" si="47"/>
        <v>0</v>
      </c>
      <c r="Z640" s="95"/>
      <c r="AA640" s="95"/>
      <c r="AB640" s="95"/>
      <c r="AC640" s="95"/>
      <c r="AD640" s="95"/>
    </row>
    <row r="641" ht="33.75" customHeight="1" outlineLevel="1">
      <c r="A641" s="299" t="s">
        <v>102</v>
      </c>
      <c r="B641" s="300"/>
      <c r="C641" s="370" t="s">
        <v>171</v>
      </c>
      <c r="D641" s="62"/>
      <c r="E641" s="371">
        <v>1.216131993E9</v>
      </c>
      <c r="F641" s="64" t="s">
        <v>34</v>
      </c>
      <c r="G641" s="304">
        <f t="shared" si="41"/>
        <v>6</v>
      </c>
      <c r="H641" s="383">
        <f>SUMIFS('Выгрузка из 1С - от 11.12.2025'!C:C, 'Выгрузка из 1С - от 11.12.2025'!A:A,C641,
'Выгрузка из 1С - от 11.12.2025'!B:B,F641)</f>
        <v>6</v>
      </c>
      <c r="I641" s="384">
        <v>4.0</v>
      </c>
      <c r="J641" s="374">
        <v>2.0</v>
      </c>
      <c r="K641" s="374">
        <v>0.0</v>
      </c>
      <c r="L641" s="374">
        <v>0.0</v>
      </c>
      <c r="M641" s="374">
        <v>0.0</v>
      </c>
      <c r="N641" s="374">
        <v>0.0</v>
      </c>
      <c r="O641" s="372">
        <v>0.0</v>
      </c>
      <c r="P641" s="389"/>
      <c r="Q641" s="387"/>
      <c r="R641" s="387"/>
      <c r="S641" s="390"/>
      <c r="T641" s="380">
        <v>0.0</v>
      </c>
      <c r="U641" s="377">
        <v>5990.0</v>
      </c>
      <c r="V641" s="377">
        <v>2087.0</v>
      </c>
      <c r="W641" s="359">
        <f t="shared" si="45"/>
        <v>2.870148539</v>
      </c>
      <c r="X641" s="314">
        <f t="shared" si="46"/>
        <v>12522</v>
      </c>
      <c r="Y641" s="315">
        <f t="shared" si="47"/>
        <v>35940</v>
      </c>
      <c r="Z641" s="95"/>
      <c r="AA641" s="95"/>
      <c r="AB641" s="95"/>
      <c r="AC641" s="95"/>
      <c r="AD641" s="95"/>
    </row>
    <row r="642" ht="33.75" customHeight="1" outlineLevel="1">
      <c r="A642" s="300"/>
      <c r="B642" s="300"/>
      <c r="C642" s="378" t="s">
        <v>171</v>
      </c>
      <c r="D642" s="80"/>
      <c r="E642" s="379">
        <v>1.216131994E9</v>
      </c>
      <c r="F642" s="82" t="s">
        <v>35</v>
      </c>
      <c r="G642" s="318">
        <f t="shared" si="41"/>
        <v>1</v>
      </c>
      <c r="H642" s="385">
        <f>SUMIFS('Выгрузка из 1С - от 11.12.2025'!C:C, 'Выгрузка из 1С - от 11.12.2025'!A:A,C642,
'Выгрузка из 1С - от 11.12.2025'!B:B,F642)</f>
        <v>1</v>
      </c>
      <c r="I642" s="386">
        <v>1.0</v>
      </c>
      <c r="J642" s="387">
        <v>0.0</v>
      </c>
      <c r="K642" s="387">
        <v>0.0</v>
      </c>
      <c r="L642" s="387">
        <v>0.0</v>
      </c>
      <c r="M642" s="387">
        <v>0.0</v>
      </c>
      <c r="N642" s="387">
        <v>0.0</v>
      </c>
      <c r="O642" s="388">
        <v>0.0</v>
      </c>
      <c r="P642" s="323"/>
      <c r="Q642" s="321"/>
      <c r="R642" s="321"/>
      <c r="S642" s="324"/>
      <c r="T642" s="339">
        <v>0.0</v>
      </c>
      <c r="U642" s="381">
        <v>5990.0</v>
      </c>
      <c r="V642" s="381">
        <v>2087.0</v>
      </c>
      <c r="W642" s="363">
        <f t="shared" si="45"/>
        <v>2.870148539</v>
      </c>
      <c r="X642" s="328">
        <f t="shared" si="46"/>
        <v>2087</v>
      </c>
      <c r="Y642" s="329">
        <f t="shared" si="47"/>
        <v>5990</v>
      </c>
      <c r="Z642" s="95"/>
      <c r="AA642" s="95"/>
      <c r="AB642" s="95"/>
      <c r="AC642" s="95"/>
      <c r="AD642" s="95"/>
    </row>
    <row r="643" ht="33.75" customHeight="1" outlineLevel="1">
      <c r="A643" s="300"/>
      <c r="B643" s="300"/>
      <c r="C643" s="378" t="s">
        <v>171</v>
      </c>
      <c r="D643" s="80"/>
      <c r="E643" s="379">
        <v>1.216131995E9</v>
      </c>
      <c r="F643" s="96" t="s">
        <v>36</v>
      </c>
      <c r="G643" s="318">
        <f t="shared" si="41"/>
        <v>0</v>
      </c>
      <c r="H643" s="385">
        <f>SUMIFS('Выгрузка из 1С - от 11.12.2025'!C:C, 'Выгрузка из 1С - от 11.12.2025'!A:A,C643,
'Выгрузка из 1С - от 11.12.2025'!B:B,F643)</f>
        <v>0</v>
      </c>
      <c r="I643" s="386">
        <v>0.0</v>
      </c>
      <c r="J643" s="387">
        <v>0.0</v>
      </c>
      <c r="K643" s="387">
        <v>0.0</v>
      </c>
      <c r="L643" s="387">
        <v>0.0</v>
      </c>
      <c r="M643" s="387">
        <v>0.0</v>
      </c>
      <c r="N643" s="387">
        <v>0.0</v>
      </c>
      <c r="O643" s="388">
        <v>0.0</v>
      </c>
      <c r="P643" s="389"/>
      <c r="Q643" s="387"/>
      <c r="R643" s="387"/>
      <c r="S643" s="390"/>
      <c r="T643" s="380">
        <v>0.0</v>
      </c>
      <c r="U643" s="381">
        <v>5990.0</v>
      </c>
      <c r="V643" s="381">
        <v>2087.0</v>
      </c>
      <c r="W643" s="363">
        <f t="shared" si="45"/>
        <v>2.870148539</v>
      </c>
      <c r="X643" s="328">
        <f t="shared" si="46"/>
        <v>0</v>
      </c>
      <c r="Y643" s="329">
        <f t="shared" si="47"/>
        <v>0</v>
      </c>
      <c r="Z643" s="95"/>
      <c r="AA643" s="95"/>
      <c r="AB643" s="95"/>
      <c r="AC643" s="95"/>
      <c r="AD643" s="95"/>
    </row>
    <row r="644" ht="33.75" customHeight="1" outlineLevel="1">
      <c r="A644" s="300"/>
      <c r="B644" s="300"/>
      <c r="C644" s="378" t="s">
        <v>171</v>
      </c>
      <c r="D644" s="80"/>
      <c r="E644" s="379">
        <v>1.216131996E9</v>
      </c>
      <c r="F644" s="82" t="s">
        <v>37</v>
      </c>
      <c r="G644" s="318">
        <f t="shared" si="41"/>
        <v>1</v>
      </c>
      <c r="H644" s="385">
        <f>SUMIFS('Выгрузка из 1С - от 11.12.2025'!C:C, 'Выгрузка из 1С - от 11.12.2025'!A:A,C644,
'Выгрузка из 1С - от 11.12.2025'!B:B,F644)</f>
        <v>0</v>
      </c>
      <c r="I644" s="386">
        <v>1.0</v>
      </c>
      <c r="J644" s="387">
        <v>0.0</v>
      </c>
      <c r="K644" s="387">
        <v>0.0</v>
      </c>
      <c r="L644" s="387">
        <v>0.0</v>
      </c>
      <c r="M644" s="387">
        <v>0.0</v>
      </c>
      <c r="N644" s="387">
        <v>0.0</v>
      </c>
      <c r="O644" s="388">
        <v>0.0</v>
      </c>
      <c r="P644" s="323"/>
      <c r="Q644" s="321"/>
      <c r="R644" s="321"/>
      <c r="S644" s="324"/>
      <c r="T644" s="339">
        <v>0.0</v>
      </c>
      <c r="U644" s="381">
        <v>5990.0</v>
      </c>
      <c r="V644" s="381">
        <v>2087.0</v>
      </c>
      <c r="W644" s="363">
        <f t="shared" si="45"/>
        <v>2.870148539</v>
      </c>
      <c r="X644" s="328">
        <f t="shared" si="46"/>
        <v>2087</v>
      </c>
      <c r="Y644" s="329">
        <f t="shared" si="47"/>
        <v>5990</v>
      </c>
      <c r="Z644" s="95"/>
      <c r="AA644" s="95"/>
      <c r="AB644" s="95"/>
      <c r="AC644" s="95"/>
      <c r="AD644" s="95"/>
    </row>
    <row r="645" ht="33.75" customHeight="1" outlineLevel="1">
      <c r="A645" s="300"/>
      <c r="B645" s="300"/>
      <c r="C645" s="378" t="s">
        <v>171</v>
      </c>
      <c r="D645" s="80"/>
      <c r="E645" s="379">
        <v>1.216131997E9</v>
      </c>
      <c r="F645" s="97" t="s">
        <v>38</v>
      </c>
      <c r="G645" s="318">
        <f t="shared" si="41"/>
        <v>5</v>
      </c>
      <c r="H645" s="385">
        <f>SUMIFS('Выгрузка из 1С - от 11.12.2025'!C:C, 'Выгрузка из 1С - от 11.12.2025'!A:A,C645,
'Выгрузка из 1С - от 11.12.2025'!B:B,F645)</f>
        <v>1</v>
      </c>
      <c r="I645" s="386">
        <v>2.0</v>
      </c>
      <c r="J645" s="387">
        <v>3.0</v>
      </c>
      <c r="K645" s="387">
        <v>0.0</v>
      </c>
      <c r="L645" s="387">
        <v>0.0</v>
      </c>
      <c r="M645" s="387">
        <v>0.0</v>
      </c>
      <c r="N645" s="387">
        <v>0.0</v>
      </c>
      <c r="O645" s="388">
        <v>0.0</v>
      </c>
      <c r="P645" s="389"/>
      <c r="Q645" s="387"/>
      <c r="R645" s="387"/>
      <c r="S645" s="390"/>
      <c r="T645" s="380">
        <v>0.0</v>
      </c>
      <c r="U645" s="381">
        <v>5990.0</v>
      </c>
      <c r="V645" s="381">
        <v>2087.0</v>
      </c>
      <c r="W645" s="363">
        <f t="shared" si="45"/>
        <v>2.870148539</v>
      </c>
      <c r="X645" s="328">
        <f t="shared" si="46"/>
        <v>10435</v>
      </c>
      <c r="Y645" s="329">
        <f t="shared" si="47"/>
        <v>29950</v>
      </c>
      <c r="Z645" s="95"/>
      <c r="AA645" s="95"/>
      <c r="AB645" s="95"/>
      <c r="AC645" s="95"/>
      <c r="AD645" s="95"/>
    </row>
    <row r="646" ht="33.75" customHeight="1" outlineLevel="1">
      <c r="A646" s="300"/>
      <c r="B646" s="300"/>
      <c r="C646" s="378" t="s">
        <v>171</v>
      </c>
      <c r="D646" s="80"/>
      <c r="E646" s="379">
        <v>1.216131998E9</v>
      </c>
      <c r="F646" s="97" t="s">
        <v>39</v>
      </c>
      <c r="G646" s="318">
        <f t="shared" si="41"/>
        <v>1</v>
      </c>
      <c r="H646" s="385">
        <f>SUMIFS('Выгрузка из 1С - от 11.12.2025'!C:C, 'Выгрузка из 1С - от 11.12.2025'!A:A,C646,
'Выгрузка из 1С - от 11.12.2025'!B:B,F646)</f>
        <v>0</v>
      </c>
      <c r="I646" s="386">
        <v>1.0</v>
      </c>
      <c r="J646" s="387">
        <v>0.0</v>
      </c>
      <c r="K646" s="387">
        <v>0.0</v>
      </c>
      <c r="L646" s="387">
        <v>0.0</v>
      </c>
      <c r="M646" s="387">
        <v>0.0</v>
      </c>
      <c r="N646" s="387">
        <v>0.0</v>
      </c>
      <c r="O646" s="388">
        <v>0.0</v>
      </c>
      <c r="P646" s="323"/>
      <c r="Q646" s="321"/>
      <c r="R646" s="321"/>
      <c r="S646" s="324"/>
      <c r="T646" s="339">
        <v>0.0</v>
      </c>
      <c r="U646" s="381">
        <v>5990.0</v>
      </c>
      <c r="V646" s="381">
        <v>2087.0</v>
      </c>
      <c r="W646" s="363">
        <f t="shared" si="45"/>
        <v>2.870148539</v>
      </c>
      <c r="X646" s="328">
        <f t="shared" si="46"/>
        <v>2087</v>
      </c>
      <c r="Y646" s="329">
        <f t="shared" si="47"/>
        <v>5990</v>
      </c>
      <c r="Z646" s="95"/>
      <c r="AA646" s="95"/>
      <c r="AB646" s="95"/>
      <c r="AC646" s="95"/>
      <c r="AD646" s="95"/>
    </row>
    <row r="647" ht="33.75" customHeight="1" outlineLevel="1">
      <c r="A647" s="300"/>
      <c r="B647" s="300"/>
      <c r="C647" s="330" t="s">
        <v>171</v>
      </c>
      <c r="D647" s="98"/>
      <c r="E647" s="367">
        <v>1.216131999E9</v>
      </c>
      <c r="F647" s="97" t="s">
        <v>70</v>
      </c>
      <c r="G647" s="332">
        <f t="shared" si="41"/>
        <v>0</v>
      </c>
      <c r="H647" s="333">
        <f>SUMIFS('Выгрузка из 1С - от 11.12.2025'!C:C, 'Выгрузка из 1С - от 11.12.2025'!A:A,C647,
'Выгрузка из 1С - от 11.12.2025'!B:B,F647)</f>
        <v>0</v>
      </c>
      <c r="I647" s="334">
        <v>0.0</v>
      </c>
      <c r="J647" s="335">
        <v>0.0</v>
      </c>
      <c r="K647" s="335">
        <v>0.0</v>
      </c>
      <c r="L647" s="335">
        <v>0.0</v>
      </c>
      <c r="M647" s="335">
        <v>0.0</v>
      </c>
      <c r="N647" s="335">
        <v>0.0</v>
      </c>
      <c r="O647" s="336">
        <v>0.0</v>
      </c>
      <c r="P647" s="323"/>
      <c r="Q647" s="321"/>
      <c r="R647" s="321"/>
      <c r="S647" s="324"/>
      <c r="T647" s="380">
        <v>0.0</v>
      </c>
      <c r="U647" s="340">
        <v>5990.0</v>
      </c>
      <c r="V647" s="340">
        <v>2087.0</v>
      </c>
      <c r="W647" s="341">
        <f t="shared" si="45"/>
        <v>2.870148539</v>
      </c>
      <c r="X647" s="342">
        <f t="shared" si="46"/>
        <v>0</v>
      </c>
      <c r="Y647" s="343">
        <f t="shared" si="47"/>
        <v>0</v>
      </c>
      <c r="Z647" s="95"/>
      <c r="AA647" s="95"/>
      <c r="AB647" s="95"/>
      <c r="AC647" s="95"/>
      <c r="AD647" s="95"/>
    </row>
    <row r="648" ht="33.75" customHeight="1" outlineLevel="1">
      <c r="A648" s="299" t="s">
        <v>102</v>
      </c>
      <c r="B648" s="300"/>
      <c r="C648" s="370" t="s">
        <v>172</v>
      </c>
      <c r="D648" s="62"/>
      <c r="E648" s="371">
        <v>1.210111993E9</v>
      </c>
      <c r="F648" s="64" t="s">
        <v>34</v>
      </c>
      <c r="G648" s="304">
        <f t="shared" si="41"/>
        <v>3</v>
      </c>
      <c r="H648" s="383">
        <f>SUMIFS('Выгрузка из 1С - от 11.12.2025'!C:C, 'Выгрузка из 1С - от 11.12.2025'!A:A,C648,
'Выгрузка из 1С - от 11.12.2025'!B:B,F648)</f>
        <v>2</v>
      </c>
      <c r="I648" s="384">
        <v>2.0</v>
      </c>
      <c r="J648" s="374">
        <v>1.0</v>
      </c>
      <c r="K648" s="374">
        <v>0.0</v>
      </c>
      <c r="L648" s="374">
        <v>0.0</v>
      </c>
      <c r="M648" s="374">
        <v>0.0</v>
      </c>
      <c r="N648" s="374">
        <v>0.0</v>
      </c>
      <c r="O648" s="372">
        <v>0.0</v>
      </c>
      <c r="P648" s="323"/>
      <c r="Q648" s="321"/>
      <c r="R648" s="321"/>
      <c r="S648" s="324"/>
      <c r="T648" s="339">
        <v>0.0</v>
      </c>
      <c r="U648" s="377">
        <v>3990.0</v>
      </c>
      <c r="V648" s="377">
        <v>1692.0</v>
      </c>
      <c r="W648" s="359">
        <f t="shared" si="45"/>
        <v>2.358156028</v>
      </c>
      <c r="X648" s="314">
        <f t="shared" si="46"/>
        <v>5076</v>
      </c>
      <c r="Y648" s="315">
        <f t="shared" si="47"/>
        <v>11970</v>
      </c>
      <c r="Z648" s="95"/>
      <c r="AA648" s="95"/>
      <c r="AB648" s="95"/>
      <c r="AC648" s="95"/>
      <c r="AD648" s="95"/>
    </row>
    <row r="649" ht="33.75" customHeight="1" outlineLevel="1">
      <c r="A649" s="300"/>
      <c r="B649" s="300"/>
      <c r="C649" s="378" t="s">
        <v>172</v>
      </c>
      <c r="D649" s="80"/>
      <c r="E649" s="379">
        <v>1.210111994E9</v>
      </c>
      <c r="F649" s="82" t="s">
        <v>35</v>
      </c>
      <c r="G649" s="318">
        <f t="shared" si="41"/>
        <v>0</v>
      </c>
      <c r="H649" s="385">
        <f>SUMIFS('Выгрузка из 1С - от 11.12.2025'!C:C, 'Выгрузка из 1С - от 11.12.2025'!A:A,C649,
'Выгрузка из 1С - от 11.12.2025'!B:B,F649)</f>
        <v>0</v>
      </c>
      <c r="I649" s="386">
        <v>0.0</v>
      </c>
      <c r="J649" s="387">
        <v>0.0</v>
      </c>
      <c r="K649" s="387">
        <v>0.0</v>
      </c>
      <c r="L649" s="387">
        <v>0.0</v>
      </c>
      <c r="M649" s="387">
        <v>0.0</v>
      </c>
      <c r="N649" s="387">
        <v>0.0</v>
      </c>
      <c r="O649" s="388">
        <v>0.0</v>
      </c>
      <c r="P649" s="389"/>
      <c r="Q649" s="387"/>
      <c r="R649" s="387"/>
      <c r="S649" s="390"/>
      <c r="T649" s="380">
        <v>0.0</v>
      </c>
      <c r="U649" s="381">
        <v>3990.0</v>
      </c>
      <c r="V649" s="381">
        <v>1692.0</v>
      </c>
      <c r="W649" s="363">
        <f t="shared" si="45"/>
        <v>2.358156028</v>
      </c>
      <c r="X649" s="328">
        <f t="shared" si="46"/>
        <v>0</v>
      </c>
      <c r="Y649" s="329">
        <f t="shared" si="47"/>
        <v>0</v>
      </c>
      <c r="Z649" s="95"/>
      <c r="AA649" s="95"/>
      <c r="AB649" s="95"/>
      <c r="AC649" s="95"/>
      <c r="AD649" s="95"/>
    </row>
    <row r="650" ht="33.75" customHeight="1" outlineLevel="1">
      <c r="A650" s="300"/>
      <c r="B650" s="300"/>
      <c r="C650" s="378" t="s">
        <v>172</v>
      </c>
      <c r="D650" s="80"/>
      <c r="E650" s="379">
        <v>1.210111995E9</v>
      </c>
      <c r="F650" s="96" t="s">
        <v>36</v>
      </c>
      <c r="G650" s="318">
        <f t="shared" si="41"/>
        <v>0</v>
      </c>
      <c r="H650" s="385">
        <f>SUMIFS('Выгрузка из 1С - от 11.12.2025'!C:C, 'Выгрузка из 1С - от 11.12.2025'!A:A,C650,
'Выгрузка из 1С - от 11.12.2025'!B:B,F650)</f>
        <v>0</v>
      </c>
      <c r="I650" s="386">
        <v>0.0</v>
      </c>
      <c r="J650" s="387">
        <v>0.0</v>
      </c>
      <c r="K650" s="387">
        <v>0.0</v>
      </c>
      <c r="L650" s="387">
        <v>0.0</v>
      </c>
      <c r="M650" s="387">
        <v>0.0</v>
      </c>
      <c r="N650" s="387">
        <v>0.0</v>
      </c>
      <c r="O650" s="388">
        <v>0.0</v>
      </c>
      <c r="P650" s="323"/>
      <c r="Q650" s="321"/>
      <c r="R650" s="321"/>
      <c r="S650" s="324"/>
      <c r="T650" s="339">
        <v>0.0</v>
      </c>
      <c r="U650" s="381">
        <v>3990.0</v>
      </c>
      <c r="V650" s="381">
        <v>1692.0</v>
      </c>
      <c r="W650" s="363">
        <f t="shared" si="45"/>
        <v>2.358156028</v>
      </c>
      <c r="X650" s="328">
        <f t="shared" si="46"/>
        <v>0</v>
      </c>
      <c r="Y650" s="329">
        <f t="shared" si="47"/>
        <v>0</v>
      </c>
      <c r="Z650" s="95"/>
      <c r="AA650" s="95"/>
      <c r="AB650" s="95"/>
      <c r="AC650" s="95"/>
      <c r="AD650" s="95"/>
    </row>
    <row r="651" ht="33.75" customHeight="1" outlineLevel="1">
      <c r="A651" s="300"/>
      <c r="B651" s="300"/>
      <c r="C651" s="378" t="s">
        <v>172</v>
      </c>
      <c r="D651" s="80"/>
      <c r="E651" s="379">
        <v>1.210111996E9</v>
      </c>
      <c r="F651" s="82" t="s">
        <v>37</v>
      </c>
      <c r="G651" s="318">
        <f t="shared" si="41"/>
        <v>4</v>
      </c>
      <c r="H651" s="385">
        <f>SUMIFS('Выгрузка из 1С - от 11.12.2025'!C:C, 'Выгрузка из 1С - от 11.12.2025'!A:A,C651,
'Выгрузка из 1С - от 11.12.2025'!B:B,F651)</f>
        <v>1</v>
      </c>
      <c r="I651" s="386">
        <v>2.0</v>
      </c>
      <c r="J651" s="387">
        <v>2.0</v>
      </c>
      <c r="K651" s="387">
        <v>0.0</v>
      </c>
      <c r="L651" s="387">
        <v>0.0</v>
      </c>
      <c r="M651" s="387">
        <v>0.0</v>
      </c>
      <c r="N651" s="387">
        <v>0.0</v>
      </c>
      <c r="O651" s="388">
        <v>0.0</v>
      </c>
      <c r="P651" s="389"/>
      <c r="Q651" s="387"/>
      <c r="R651" s="387"/>
      <c r="S651" s="390"/>
      <c r="T651" s="380">
        <v>0.0</v>
      </c>
      <c r="U651" s="381">
        <v>3990.0</v>
      </c>
      <c r="V651" s="381">
        <v>1692.0</v>
      </c>
      <c r="W651" s="363">
        <f t="shared" si="45"/>
        <v>2.358156028</v>
      </c>
      <c r="X651" s="328">
        <f t="shared" si="46"/>
        <v>6768</v>
      </c>
      <c r="Y651" s="329">
        <f t="shared" si="47"/>
        <v>15960</v>
      </c>
      <c r="Z651" s="95"/>
      <c r="AA651" s="95"/>
      <c r="AB651" s="95"/>
      <c r="AC651" s="95"/>
      <c r="AD651" s="95"/>
    </row>
    <row r="652" ht="33.75" customHeight="1" outlineLevel="1">
      <c r="A652" s="300"/>
      <c r="B652" s="300"/>
      <c r="C652" s="378" t="s">
        <v>172</v>
      </c>
      <c r="D652" s="80"/>
      <c r="E652" s="379">
        <v>1.210111997E9</v>
      </c>
      <c r="F652" s="97" t="s">
        <v>38</v>
      </c>
      <c r="G652" s="318">
        <f t="shared" si="41"/>
        <v>5</v>
      </c>
      <c r="H652" s="385">
        <f>SUMIFS('Выгрузка из 1С - от 11.12.2025'!C:C, 'Выгрузка из 1С - от 11.12.2025'!A:A,C652,
'Выгрузка из 1С - от 11.12.2025'!B:B,F652)</f>
        <v>5</v>
      </c>
      <c r="I652" s="386">
        <v>3.0</v>
      </c>
      <c r="J652" s="387">
        <v>2.0</v>
      </c>
      <c r="K652" s="387">
        <v>0.0</v>
      </c>
      <c r="L652" s="387">
        <v>0.0</v>
      </c>
      <c r="M652" s="387">
        <v>0.0</v>
      </c>
      <c r="N652" s="387">
        <v>0.0</v>
      </c>
      <c r="O652" s="388">
        <v>0.0</v>
      </c>
      <c r="P652" s="323"/>
      <c r="Q652" s="321"/>
      <c r="R652" s="321"/>
      <c r="S652" s="324"/>
      <c r="T652" s="339">
        <v>0.0</v>
      </c>
      <c r="U652" s="381">
        <v>3990.0</v>
      </c>
      <c r="V652" s="381">
        <v>1692.0</v>
      </c>
      <c r="W652" s="363">
        <f t="shared" si="45"/>
        <v>2.358156028</v>
      </c>
      <c r="X652" s="328">
        <f t="shared" si="46"/>
        <v>8460</v>
      </c>
      <c r="Y652" s="329">
        <f t="shared" si="47"/>
        <v>19950</v>
      </c>
      <c r="Z652" s="95"/>
      <c r="AA652" s="95"/>
      <c r="AB652" s="95"/>
      <c r="AC652" s="95"/>
      <c r="AD652" s="95"/>
    </row>
    <row r="653" ht="33.75" customHeight="1" outlineLevel="1">
      <c r="A653" s="300"/>
      <c r="B653" s="300"/>
      <c r="C653" s="378" t="s">
        <v>172</v>
      </c>
      <c r="D653" s="80"/>
      <c r="E653" s="379">
        <v>1.210111998E9</v>
      </c>
      <c r="F653" s="97" t="s">
        <v>39</v>
      </c>
      <c r="G653" s="318">
        <f t="shared" si="41"/>
        <v>3</v>
      </c>
      <c r="H653" s="385">
        <f>SUMIFS('Выгрузка из 1С - от 11.12.2025'!C:C, 'Выгрузка из 1С - от 11.12.2025'!A:A,C653,
'Выгрузка из 1С - от 11.12.2025'!B:B,F653)</f>
        <v>1</v>
      </c>
      <c r="I653" s="386">
        <v>1.0</v>
      </c>
      <c r="J653" s="387">
        <v>2.0</v>
      </c>
      <c r="K653" s="387">
        <v>0.0</v>
      </c>
      <c r="L653" s="387">
        <v>0.0</v>
      </c>
      <c r="M653" s="387">
        <v>0.0</v>
      </c>
      <c r="N653" s="387">
        <v>0.0</v>
      </c>
      <c r="O653" s="388">
        <v>0.0</v>
      </c>
      <c r="P653" s="389"/>
      <c r="Q653" s="387"/>
      <c r="R653" s="387"/>
      <c r="S653" s="390"/>
      <c r="T653" s="380">
        <v>0.0</v>
      </c>
      <c r="U653" s="381">
        <v>3990.0</v>
      </c>
      <c r="V653" s="381">
        <v>1692.0</v>
      </c>
      <c r="W653" s="363">
        <f t="shared" si="45"/>
        <v>2.358156028</v>
      </c>
      <c r="X653" s="328">
        <f t="shared" si="46"/>
        <v>5076</v>
      </c>
      <c r="Y653" s="329">
        <f t="shared" si="47"/>
        <v>11970</v>
      </c>
      <c r="Z653" s="95"/>
      <c r="AA653" s="95"/>
      <c r="AB653" s="95"/>
      <c r="AC653" s="95"/>
      <c r="AD653" s="95"/>
    </row>
    <row r="654" ht="33.75" customHeight="1" outlineLevel="1">
      <c r="A654" s="300"/>
      <c r="B654" s="300"/>
      <c r="C654" s="330" t="s">
        <v>172</v>
      </c>
      <c r="D654" s="98"/>
      <c r="E654" s="367">
        <v>1.210111999E9</v>
      </c>
      <c r="F654" s="97" t="s">
        <v>70</v>
      </c>
      <c r="G654" s="332">
        <f t="shared" si="41"/>
        <v>2</v>
      </c>
      <c r="H654" s="333">
        <f>SUMIFS('Выгрузка из 1С - от 11.12.2025'!C:C, 'Выгрузка из 1С - от 11.12.2025'!A:A,C654,
'Выгрузка из 1С - от 11.12.2025'!B:B,F654)</f>
        <v>0</v>
      </c>
      <c r="I654" s="334">
        <v>1.0</v>
      </c>
      <c r="J654" s="335">
        <v>1.0</v>
      </c>
      <c r="K654" s="335">
        <v>0.0</v>
      </c>
      <c r="L654" s="335">
        <v>0.0</v>
      </c>
      <c r="M654" s="335">
        <v>0.0</v>
      </c>
      <c r="N654" s="335">
        <v>0.0</v>
      </c>
      <c r="O654" s="336">
        <v>0.0</v>
      </c>
      <c r="P654" s="337"/>
      <c r="Q654" s="335"/>
      <c r="R654" s="335"/>
      <c r="S654" s="338"/>
      <c r="T654" s="339">
        <v>0.0</v>
      </c>
      <c r="U654" s="340">
        <v>3990.0</v>
      </c>
      <c r="V654" s="340">
        <v>1692.0</v>
      </c>
      <c r="W654" s="341">
        <f t="shared" si="45"/>
        <v>2.358156028</v>
      </c>
      <c r="X654" s="342">
        <f t="shared" si="46"/>
        <v>3384</v>
      </c>
      <c r="Y654" s="343">
        <f t="shared" si="47"/>
        <v>7980</v>
      </c>
      <c r="Z654" s="95"/>
      <c r="AA654" s="95"/>
      <c r="AB654" s="95"/>
      <c r="AC654" s="95"/>
      <c r="AD654" s="95"/>
    </row>
    <row r="655" ht="33.75" customHeight="1" outlineLevel="1">
      <c r="A655" s="299" t="s">
        <v>102</v>
      </c>
      <c r="B655" s="300"/>
      <c r="C655" s="370" t="s">
        <v>173</v>
      </c>
      <c r="D655" s="62"/>
      <c r="E655" s="371">
        <v>1.210111013E9</v>
      </c>
      <c r="F655" s="64" t="s">
        <v>34</v>
      </c>
      <c r="G655" s="304">
        <f t="shared" si="41"/>
        <v>0</v>
      </c>
      <c r="H655" s="383">
        <f>SUMIFS('Выгрузка из 1С - от 11.12.2025'!C:C, 'Выгрузка из 1С - от 11.12.2025'!A:A,C655,
'Выгрузка из 1С - от 11.12.2025'!B:B,F655)</f>
        <v>0</v>
      </c>
      <c r="I655" s="384">
        <v>0.0</v>
      </c>
      <c r="J655" s="374">
        <v>0.0</v>
      </c>
      <c r="K655" s="374">
        <v>0.0</v>
      </c>
      <c r="L655" s="374">
        <v>0.0</v>
      </c>
      <c r="M655" s="374">
        <v>0.0</v>
      </c>
      <c r="N655" s="374">
        <v>0.0</v>
      </c>
      <c r="O655" s="372">
        <v>0.0</v>
      </c>
      <c r="P655" s="389"/>
      <c r="Q655" s="387"/>
      <c r="R655" s="387"/>
      <c r="S655" s="390"/>
      <c r="T655" s="380">
        <v>0.0</v>
      </c>
      <c r="U655" s="377">
        <v>3990.0</v>
      </c>
      <c r="V655" s="377">
        <v>1692.0</v>
      </c>
      <c r="W655" s="359">
        <f t="shared" si="45"/>
        <v>2.358156028</v>
      </c>
      <c r="X655" s="314">
        <f t="shared" si="46"/>
        <v>0</v>
      </c>
      <c r="Y655" s="315">
        <f t="shared" si="47"/>
        <v>0</v>
      </c>
      <c r="Z655" s="95"/>
      <c r="AA655" s="95"/>
      <c r="AB655" s="95"/>
      <c r="AC655" s="95"/>
      <c r="AD655" s="95"/>
    </row>
    <row r="656" ht="33.75" customHeight="1" outlineLevel="1">
      <c r="A656" s="300"/>
      <c r="B656" s="300"/>
      <c r="C656" s="378" t="s">
        <v>173</v>
      </c>
      <c r="D656" s="80"/>
      <c r="E656" s="379">
        <v>1.210111014E9</v>
      </c>
      <c r="F656" s="82" t="s">
        <v>35</v>
      </c>
      <c r="G656" s="318">
        <f t="shared" si="41"/>
        <v>0</v>
      </c>
      <c r="H656" s="385">
        <f>SUMIFS('Выгрузка из 1С - от 11.12.2025'!C:C, 'Выгрузка из 1С - от 11.12.2025'!A:A,C656,
'Выгрузка из 1С - от 11.12.2025'!B:B,F656)</f>
        <v>0</v>
      </c>
      <c r="I656" s="386">
        <v>0.0</v>
      </c>
      <c r="J656" s="387">
        <v>0.0</v>
      </c>
      <c r="K656" s="387">
        <v>0.0</v>
      </c>
      <c r="L656" s="387">
        <v>0.0</v>
      </c>
      <c r="M656" s="387">
        <v>0.0</v>
      </c>
      <c r="N656" s="387">
        <v>0.0</v>
      </c>
      <c r="O656" s="388">
        <v>0.0</v>
      </c>
      <c r="P656" s="323"/>
      <c r="Q656" s="321"/>
      <c r="R656" s="321"/>
      <c r="S656" s="324"/>
      <c r="T656" s="339">
        <v>0.0</v>
      </c>
      <c r="U656" s="381">
        <v>3990.0</v>
      </c>
      <c r="V656" s="381">
        <v>1692.0</v>
      </c>
      <c r="W656" s="363">
        <f t="shared" si="45"/>
        <v>2.358156028</v>
      </c>
      <c r="X656" s="328">
        <f t="shared" si="46"/>
        <v>0</v>
      </c>
      <c r="Y656" s="329">
        <f t="shared" si="47"/>
        <v>0</v>
      </c>
      <c r="Z656" s="95"/>
      <c r="AA656" s="95"/>
      <c r="AB656" s="95"/>
      <c r="AC656" s="95"/>
      <c r="AD656" s="95"/>
    </row>
    <row r="657" ht="33.75" customHeight="1" outlineLevel="1">
      <c r="A657" s="300"/>
      <c r="B657" s="300"/>
      <c r="C657" s="378" t="s">
        <v>173</v>
      </c>
      <c r="D657" s="80"/>
      <c r="E657" s="379">
        <v>1.210111015E9</v>
      </c>
      <c r="F657" s="96" t="s">
        <v>36</v>
      </c>
      <c r="G657" s="318">
        <f t="shared" si="41"/>
        <v>0</v>
      </c>
      <c r="H657" s="385">
        <f>SUMIFS('Выгрузка из 1С - от 11.12.2025'!C:C, 'Выгрузка из 1С - от 11.12.2025'!A:A,C657,
'Выгрузка из 1С - от 11.12.2025'!B:B,F657)</f>
        <v>1</v>
      </c>
      <c r="I657" s="386">
        <v>0.0</v>
      </c>
      <c r="J657" s="387">
        <v>0.0</v>
      </c>
      <c r="K657" s="387">
        <v>0.0</v>
      </c>
      <c r="L657" s="387">
        <v>0.0</v>
      </c>
      <c r="M657" s="387">
        <v>0.0</v>
      </c>
      <c r="N657" s="387">
        <v>0.0</v>
      </c>
      <c r="O657" s="388">
        <v>0.0</v>
      </c>
      <c r="P657" s="389"/>
      <c r="Q657" s="387"/>
      <c r="R657" s="387"/>
      <c r="S657" s="390"/>
      <c r="T657" s="380">
        <v>0.0</v>
      </c>
      <c r="U657" s="381">
        <v>3990.0</v>
      </c>
      <c r="V657" s="381">
        <v>1692.0</v>
      </c>
      <c r="W657" s="363">
        <f t="shared" si="45"/>
        <v>2.358156028</v>
      </c>
      <c r="X657" s="328">
        <f t="shared" si="46"/>
        <v>0</v>
      </c>
      <c r="Y657" s="329">
        <f t="shared" si="47"/>
        <v>0</v>
      </c>
      <c r="Z657" s="95"/>
      <c r="AA657" s="95"/>
      <c r="AB657" s="95"/>
      <c r="AC657" s="95"/>
      <c r="AD657" s="95"/>
    </row>
    <row r="658" ht="33.75" customHeight="1" outlineLevel="1">
      <c r="A658" s="300"/>
      <c r="B658" s="300"/>
      <c r="C658" s="378" t="s">
        <v>173</v>
      </c>
      <c r="D658" s="80"/>
      <c r="E658" s="379">
        <v>1.210111016E9</v>
      </c>
      <c r="F658" s="82" t="s">
        <v>37</v>
      </c>
      <c r="G658" s="318">
        <f t="shared" si="41"/>
        <v>4</v>
      </c>
      <c r="H658" s="385">
        <f>SUMIFS('Выгрузка из 1С - от 11.12.2025'!C:C, 'Выгрузка из 1С - от 11.12.2025'!A:A,C658,
'Выгрузка из 1С - от 11.12.2025'!B:B,F658)</f>
        <v>0</v>
      </c>
      <c r="I658" s="386">
        <v>0.0</v>
      </c>
      <c r="J658" s="387">
        <v>4.0</v>
      </c>
      <c r="K658" s="387">
        <v>0.0</v>
      </c>
      <c r="L658" s="387">
        <v>0.0</v>
      </c>
      <c r="M658" s="387">
        <v>0.0</v>
      </c>
      <c r="N658" s="387">
        <v>0.0</v>
      </c>
      <c r="O658" s="388">
        <v>0.0</v>
      </c>
      <c r="P658" s="323"/>
      <c r="Q658" s="321"/>
      <c r="R658" s="321"/>
      <c r="S658" s="324"/>
      <c r="T658" s="339">
        <v>0.0</v>
      </c>
      <c r="U658" s="381">
        <v>3990.0</v>
      </c>
      <c r="V658" s="381">
        <v>1692.0</v>
      </c>
      <c r="W658" s="363">
        <f t="shared" si="45"/>
        <v>2.358156028</v>
      </c>
      <c r="X658" s="328">
        <f t="shared" si="46"/>
        <v>6768</v>
      </c>
      <c r="Y658" s="329">
        <f t="shared" si="47"/>
        <v>15960</v>
      </c>
      <c r="Z658" s="95"/>
      <c r="AA658" s="95"/>
      <c r="AB658" s="95"/>
      <c r="AC658" s="95"/>
      <c r="AD658" s="95"/>
    </row>
    <row r="659" ht="33.75" customHeight="1" outlineLevel="1">
      <c r="A659" s="300"/>
      <c r="B659" s="300"/>
      <c r="C659" s="378" t="s">
        <v>173</v>
      </c>
      <c r="D659" s="80"/>
      <c r="E659" s="379">
        <v>1.210111017E9</v>
      </c>
      <c r="F659" s="97" t="s">
        <v>38</v>
      </c>
      <c r="G659" s="318">
        <f t="shared" si="41"/>
        <v>5</v>
      </c>
      <c r="H659" s="385">
        <f>SUMIFS('Выгрузка из 1С - от 11.12.2025'!C:C, 'Выгрузка из 1С - от 11.12.2025'!A:A,C659,
'Выгрузка из 1С - от 11.12.2025'!B:B,F659)</f>
        <v>5</v>
      </c>
      <c r="I659" s="386">
        <v>3.0</v>
      </c>
      <c r="J659" s="387">
        <v>2.0</v>
      </c>
      <c r="K659" s="387">
        <v>0.0</v>
      </c>
      <c r="L659" s="387">
        <v>0.0</v>
      </c>
      <c r="M659" s="387">
        <v>0.0</v>
      </c>
      <c r="N659" s="387">
        <v>0.0</v>
      </c>
      <c r="O659" s="388">
        <v>0.0</v>
      </c>
      <c r="P659" s="389"/>
      <c r="Q659" s="387"/>
      <c r="R659" s="387"/>
      <c r="S659" s="390"/>
      <c r="T659" s="380">
        <v>0.0</v>
      </c>
      <c r="U659" s="381">
        <v>3990.0</v>
      </c>
      <c r="V659" s="381">
        <v>1692.0</v>
      </c>
      <c r="W659" s="363">
        <f t="shared" si="45"/>
        <v>2.358156028</v>
      </c>
      <c r="X659" s="328">
        <f t="shared" si="46"/>
        <v>8460</v>
      </c>
      <c r="Y659" s="329">
        <f t="shared" si="47"/>
        <v>19950</v>
      </c>
      <c r="Z659" s="95"/>
      <c r="AA659" s="95"/>
      <c r="AB659" s="95"/>
      <c r="AC659" s="95"/>
      <c r="AD659" s="95"/>
    </row>
    <row r="660" ht="33.75" customHeight="1" outlineLevel="1">
      <c r="A660" s="300"/>
      <c r="B660" s="300"/>
      <c r="C660" s="378" t="s">
        <v>173</v>
      </c>
      <c r="D660" s="80"/>
      <c r="E660" s="379">
        <v>1.210111018E9</v>
      </c>
      <c r="F660" s="97" t="s">
        <v>39</v>
      </c>
      <c r="G660" s="318">
        <f t="shared" si="41"/>
        <v>4</v>
      </c>
      <c r="H660" s="385">
        <f>SUMIFS('Выгрузка из 1С - от 11.12.2025'!C:C, 'Выгрузка из 1С - от 11.12.2025'!A:A,C660,
'Выгрузка из 1С - от 11.12.2025'!B:B,F660)</f>
        <v>2</v>
      </c>
      <c r="I660" s="386">
        <v>2.0</v>
      </c>
      <c r="J660" s="387">
        <v>2.0</v>
      </c>
      <c r="K660" s="387">
        <v>0.0</v>
      </c>
      <c r="L660" s="387">
        <v>0.0</v>
      </c>
      <c r="M660" s="387">
        <v>0.0</v>
      </c>
      <c r="N660" s="387">
        <v>0.0</v>
      </c>
      <c r="O660" s="388">
        <v>0.0</v>
      </c>
      <c r="P660" s="323"/>
      <c r="Q660" s="321"/>
      <c r="R660" s="321"/>
      <c r="S660" s="324"/>
      <c r="T660" s="339">
        <v>0.0</v>
      </c>
      <c r="U660" s="381">
        <v>3990.0</v>
      </c>
      <c r="V660" s="381">
        <v>1692.0</v>
      </c>
      <c r="W660" s="363">
        <f t="shared" si="45"/>
        <v>2.358156028</v>
      </c>
      <c r="X660" s="328">
        <f t="shared" si="46"/>
        <v>6768</v>
      </c>
      <c r="Y660" s="329">
        <f t="shared" si="47"/>
        <v>15960</v>
      </c>
      <c r="Z660" s="95"/>
      <c r="AA660" s="95"/>
      <c r="AB660" s="95"/>
      <c r="AC660" s="95"/>
      <c r="AD660" s="95"/>
    </row>
    <row r="661" ht="33.75" customHeight="1" outlineLevel="1">
      <c r="A661" s="300"/>
      <c r="B661" s="300"/>
      <c r="C661" s="330" t="s">
        <v>173</v>
      </c>
      <c r="D661" s="98"/>
      <c r="E661" s="367">
        <v>1.210111019E9</v>
      </c>
      <c r="F661" s="97" t="s">
        <v>70</v>
      </c>
      <c r="G661" s="332">
        <f t="shared" si="41"/>
        <v>4</v>
      </c>
      <c r="H661" s="333">
        <f>SUMIFS('Выгрузка из 1С - от 11.12.2025'!C:C, 'Выгрузка из 1С - от 11.12.2025'!A:A,C661,
'Выгрузка из 1С - от 11.12.2025'!B:B,F661)</f>
        <v>3</v>
      </c>
      <c r="I661" s="334">
        <v>3.0</v>
      </c>
      <c r="J661" s="335">
        <v>1.0</v>
      </c>
      <c r="K661" s="335">
        <v>0.0</v>
      </c>
      <c r="L661" s="335">
        <v>0.0</v>
      </c>
      <c r="M661" s="335">
        <v>0.0</v>
      </c>
      <c r="N661" s="335">
        <v>0.0</v>
      </c>
      <c r="O661" s="336">
        <v>0.0</v>
      </c>
      <c r="P661" s="323"/>
      <c r="Q661" s="321"/>
      <c r="R661" s="321"/>
      <c r="S661" s="324"/>
      <c r="T661" s="380">
        <v>0.0</v>
      </c>
      <c r="U661" s="340">
        <v>3990.0</v>
      </c>
      <c r="V661" s="340">
        <v>1692.0</v>
      </c>
      <c r="W661" s="341">
        <f t="shared" si="45"/>
        <v>2.358156028</v>
      </c>
      <c r="X661" s="342">
        <f t="shared" si="46"/>
        <v>6768</v>
      </c>
      <c r="Y661" s="343">
        <f t="shared" si="47"/>
        <v>15960</v>
      </c>
      <c r="Z661" s="95"/>
      <c r="AA661" s="95"/>
      <c r="AB661" s="95"/>
      <c r="AC661" s="95"/>
      <c r="AD661" s="95"/>
    </row>
    <row r="662" collapsed="1">
      <c r="A662" s="44"/>
      <c r="B662" s="44"/>
      <c r="C662" s="45" t="s">
        <v>174</v>
      </c>
      <c r="D662" s="44"/>
      <c r="E662" s="44"/>
      <c r="F662" s="46"/>
      <c r="G662" s="44"/>
      <c r="H662" s="44"/>
      <c r="I662" s="44"/>
      <c r="J662" s="44"/>
      <c r="K662" s="44"/>
      <c r="L662" s="44"/>
      <c r="M662" s="44"/>
      <c r="N662" s="44"/>
      <c r="O662" s="44"/>
      <c r="P662" s="44"/>
      <c r="Q662" s="44"/>
      <c r="R662" s="44"/>
      <c r="S662" s="44"/>
      <c r="T662" s="44"/>
      <c r="U662" s="44"/>
      <c r="V662" s="44"/>
      <c r="W662" s="44"/>
      <c r="X662" s="44"/>
      <c r="Y662" s="44"/>
      <c r="AA662" s="95"/>
      <c r="AB662" s="95"/>
      <c r="AC662" s="95"/>
      <c r="AD662" s="95"/>
    </row>
    <row r="663" hidden="1" outlineLevel="1">
      <c r="A663" s="299" t="s">
        <v>102</v>
      </c>
      <c r="B663" s="300"/>
      <c r="C663" s="330" t="s">
        <v>175</v>
      </c>
      <c r="D663" s="593"/>
      <c r="E663" s="548">
        <v>1.33142009913E11</v>
      </c>
      <c r="F663" s="506" t="s">
        <v>176</v>
      </c>
      <c r="G663" s="507">
        <f t="shared" ref="G663:G665" si="48">SUM(I663:O663)</f>
        <v>0</v>
      </c>
      <c r="H663" s="594">
        <f>SUMIFS('Выгрузка из 1С - от 11.12.2025'!C:C, 'Выгрузка из 1С - от 11.12.2025'!A:A,C663,
'Выгрузка из 1С - от 11.12.2025'!B:B,F663)</f>
        <v>0</v>
      </c>
      <c r="I663" s="594">
        <v>0.0</v>
      </c>
      <c r="J663" s="421">
        <v>0.0</v>
      </c>
      <c r="K663" s="421">
        <v>0.0</v>
      </c>
      <c r="L663" s="421">
        <v>0.0</v>
      </c>
      <c r="M663" s="421">
        <v>0.0</v>
      </c>
      <c r="N663" s="421">
        <v>0.0</v>
      </c>
      <c r="O663" s="427">
        <v>0.0</v>
      </c>
      <c r="P663" s="514"/>
      <c r="Q663" s="515"/>
      <c r="R663" s="516"/>
      <c r="S663" s="517"/>
      <c r="T663" s="511">
        <v>0.0</v>
      </c>
      <c r="U663" s="424">
        <v>1990.0</v>
      </c>
      <c r="V663" s="424">
        <v>886.0</v>
      </c>
      <c r="W663" s="363">
        <f t="shared" ref="W663:W665" si="49">U663/V663</f>
        <v>2.246049661</v>
      </c>
      <c r="X663" s="426">
        <f t="shared" ref="X663:X665" si="50">G663*V663</f>
        <v>0</v>
      </c>
      <c r="Y663" s="329">
        <f t="shared" ref="Y663:Y665" si="51">U663*G663</f>
        <v>0</v>
      </c>
      <c r="AA663" s="95"/>
      <c r="AB663" s="95"/>
      <c r="AC663" s="95"/>
      <c r="AD663" s="95"/>
    </row>
    <row r="664" hidden="1" outlineLevel="1">
      <c r="A664" s="299" t="s">
        <v>102</v>
      </c>
      <c r="B664" s="300"/>
      <c r="C664" s="330" t="s">
        <v>177</v>
      </c>
      <c r="D664" s="593"/>
      <c r="E664" s="548">
        <v>1.33141007313E11</v>
      </c>
      <c r="F664" s="518" t="s">
        <v>176</v>
      </c>
      <c r="G664" s="507">
        <f t="shared" si="48"/>
        <v>0</v>
      </c>
      <c r="H664" s="594">
        <f>SUMIFS('Выгрузка из 1С - от 11.12.2025'!C:C, 'Выгрузка из 1С - от 11.12.2025'!A:A,C664,
'Выгрузка из 1С - от 11.12.2025'!B:B,F664)</f>
        <v>0</v>
      </c>
      <c r="I664" s="594">
        <v>0.0</v>
      </c>
      <c r="J664" s="523">
        <v>0.0</v>
      </c>
      <c r="K664" s="523">
        <v>0.0</v>
      </c>
      <c r="L664" s="523">
        <v>0.0</v>
      </c>
      <c r="M664" s="523">
        <v>0.0</v>
      </c>
      <c r="N664" s="523">
        <v>0.0</v>
      </c>
      <c r="O664" s="595">
        <v>0.0</v>
      </c>
      <c r="P664" s="521"/>
      <c r="Q664" s="522"/>
      <c r="R664" s="523"/>
      <c r="S664" s="524"/>
      <c r="T664" s="596">
        <v>0.0</v>
      </c>
      <c r="U664" s="424">
        <v>1590.0</v>
      </c>
      <c r="V664" s="424">
        <v>1029.0</v>
      </c>
      <c r="W664" s="363">
        <f t="shared" si="49"/>
        <v>1.545189504</v>
      </c>
      <c r="X664" s="426">
        <f t="shared" si="50"/>
        <v>0</v>
      </c>
      <c r="Y664" s="329">
        <f t="shared" si="51"/>
        <v>0</v>
      </c>
      <c r="AA664" s="95"/>
      <c r="AB664" s="95"/>
      <c r="AC664" s="95"/>
      <c r="AD664" s="95"/>
    </row>
    <row r="665" hidden="1" outlineLevel="1">
      <c r="A665" s="299" t="s">
        <v>102</v>
      </c>
      <c r="B665" s="300"/>
      <c r="C665" s="597" t="s">
        <v>178</v>
      </c>
      <c r="D665" s="598"/>
      <c r="E665" s="599"/>
      <c r="F665" s="518" t="s">
        <v>176</v>
      </c>
      <c r="G665" s="318">
        <f t="shared" si="48"/>
        <v>0</v>
      </c>
      <c r="H665" s="600">
        <f>SUMIFS('Выгрузка из 1С - от 11.12.2025'!C:C, 'Выгрузка из 1С - от 11.12.2025'!A:A,C665,
'Выгрузка из 1С - от 11.12.2025'!B:B,F665)</f>
        <v>0</v>
      </c>
      <c r="I665" s="601">
        <v>0.0</v>
      </c>
      <c r="J665" s="523">
        <v>0.0</v>
      </c>
      <c r="K665" s="523">
        <v>0.0</v>
      </c>
      <c r="L665" s="523">
        <v>0.0</v>
      </c>
      <c r="M665" s="523">
        <v>0.0</v>
      </c>
      <c r="N665" s="523">
        <v>0.0</v>
      </c>
      <c r="O665" s="595">
        <v>0.0</v>
      </c>
      <c r="P665" s="323"/>
      <c r="Q665" s="322"/>
      <c r="R665" s="322"/>
      <c r="S665" s="423"/>
      <c r="T665" s="544">
        <v>0.0</v>
      </c>
      <c r="U665" s="381">
        <v>0.0</v>
      </c>
      <c r="V665" s="381" t="str">
        <f>I665*#REF!</f>
        <v>#REF!</v>
      </c>
      <c r="W665" s="363" t="str">
        <f t="shared" si="49"/>
        <v>#REF!</v>
      </c>
      <c r="X665" s="328" t="str">
        <f t="shared" si="50"/>
        <v>#REF!</v>
      </c>
      <c r="Y665" s="329">
        <f t="shared" si="51"/>
        <v>0</v>
      </c>
      <c r="AA665" s="95"/>
      <c r="AB665" s="95"/>
      <c r="AC665" s="95"/>
      <c r="AD665" s="95"/>
    </row>
    <row r="666" collapsed="1">
      <c r="A666" s="44"/>
      <c r="B666" s="44"/>
      <c r="C666" s="45" t="s">
        <v>179</v>
      </c>
      <c r="D666" s="44"/>
      <c r="E666" s="44"/>
      <c r="F666" s="46"/>
      <c r="G666" s="44"/>
      <c r="H666" s="44"/>
      <c r="I666" s="44"/>
      <c r="J666" s="44"/>
      <c r="K666" s="44"/>
      <c r="L666" s="44"/>
      <c r="M666" s="44"/>
      <c r="N666" s="44"/>
      <c r="O666" s="44"/>
      <c r="P666" s="44"/>
      <c r="Q666" s="44"/>
      <c r="R666" s="44"/>
      <c r="S666" s="44"/>
      <c r="T666" s="44"/>
      <c r="U666" s="44"/>
      <c r="V666" s="44"/>
      <c r="W666" s="44"/>
      <c r="X666" s="44"/>
      <c r="Y666" s="44"/>
      <c r="AA666" s="95"/>
      <c r="AB666" s="95"/>
      <c r="AC666" s="95"/>
      <c r="AD666" s="95"/>
    </row>
    <row r="667" ht="16.5" hidden="1" customHeight="1" outlineLevel="1">
      <c r="A667" s="345"/>
      <c r="B667" s="345"/>
      <c r="C667" s="493"/>
      <c r="D667" s="602"/>
      <c r="E667" s="603"/>
      <c r="F667" s="604"/>
      <c r="G667" s="51">
        <f t="shared" ref="G667:I667" si="52">SUM(G668:G678)</f>
        <v>788</v>
      </c>
      <c r="H667" s="319">
        <f t="shared" si="52"/>
        <v>711</v>
      </c>
      <c r="I667" s="319">
        <f t="shared" si="52"/>
        <v>702</v>
      </c>
      <c r="J667" s="348"/>
      <c r="K667" s="348"/>
      <c r="L667" s="348"/>
      <c r="M667" s="348"/>
      <c r="N667" s="348"/>
      <c r="O667" s="348"/>
      <c r="P667" s="349"/>
      <c r="Q667" s="348"/>
      <c r="R667" s="348"/>
      <c r="S667" s="348"/>
      <c r="T667" s="495"/>
      <c r="U667" s="496"/>
      <c r="V667" s="496"/>
      <c r="W667" s="353"/>
      <c r="X667" s="354">
        <f t="shared" ref="X667:Y667" si="53">SUM(X668:X678)</f>
        <v>378233</v>
      </c>
      <c r="Y667" s="354">
        <f t="shared" si="53"/>
        <v>2040920</v>
      </c>
      <c r="Z667" s="95"/>
      <c r="AA667" s="95"/>
      <c r="AB667" s="95"/>
      <c r="AC667" s="95"/>
      <c r="AD667" s="95"/>
    </row>
    <row r="668" ht="127.5" hidden="1" customHeight="1" outlineLevel="1">
      <c r="A668" s="300"/>
      <c r="B668" s="300"/>
      <c r="C668" s="605" t="s">
        <v>180</v>
      </c>
      <c r="D668" s="606"/>
      <c r="E668" s="607"/>
      <c r="F668" s="608" t="s">
        <v>176</v>
      </c>
      <c r="G668" s="609">
        <f t="shared" ref="G668:G678" si="54">SUM(I668:O668)</f>
        <v>43</v>
      </c>
      <c r="H668" s="610">
        <v>35.0</v>
      </c>
      <c r="I668" s="610">
        <v>35.0</v>
      </c>
      <c r="J668" s="611">
        <v>8.0</v>
      </c>
      <c r="K668" s="611">
        <v>0.0</v>
      </c>
      <c r="L668" s="611">
        <v>0.0</v>
      </c>
      <c r="M668" s="611">
        <v>0.0</v>
      </c>
      <c r="N668" s="611">
        <v>0.0</v>
      </c>
      <c r="O668" s="612">
        <v>0.0</v>
      </c>
      <c r="P668" s="613">
        <v>0.0</v>
      </c>
      <c r="Q668" s="614"/>
      <c r="R668" s="611"/>
      <c r="S668" s="615"/>
      <c r="T668" s="616"/>
      <c r="U668" s="617">
        <v>3590.0</v>
      </c>
      <c r="V668" s="617">
        <v>831.0</v>
      </c>
      <c r="W668" s="618">
        <f t="shared" ref="W668:W678" si="55">U668/V668</f>
        <v>4.32009627</v>
      </c>
      <c r="X668" s="619">
        <f t="shared" ref="X668:X672" si="56">V668*G668</f>
        <v>35733</v>
      </c>
      <c r="Y668" s="620">
        <f t="shared" ref="Y668:Y678" si="57">U668*G668</f>
        <v>154370</v>
      </c>
      <c r="Z668" s="95"/>
      <c r="AA668" s="95"/>
      <c r="AB668" s="95"/>
      <c r="AC668" s="95"/>
      <c r="AD668" s="95"/>
    </row>
    <row r="669" ht="127.5" hidden="1" customHeight="1" outlineLevel="1">
      <c r="A669" s="300"/>
      <c r="B669" s="300"/>
      <c r="C669" s="605" t="s">
        <v>181</v>
      </c>
      <c r="D669" s="606"/>
      <c r="E669" s="607"/>
      <c r="F669" s="608" t="s">
        <v>176</v>
      </c>
      <c r="G669" s="609">
        <f t="shared" si="54"/>
        <v>70</v>
      </c>
      <c r="H669" s="610">
        <v>63.0</v>
      </c>
      <c r="I669" s="610">
        <v>65.0</v>
      </c>
      <c r="J669" s="611">
        <v>5.0</v>
      </c>
      <c r="K669" s="611">
        <v>0.0</v>
      </c>
      <c r="L669" s="611">
        <v>0.0</v>
      </c>
      <c r="M669" s="611">
        <v>0.0</v>
      </c>
      <c r="N669" s="611">
        <v>0.0</v>
      </c>
      <c r="O669" s="612">
        <v>0.0</v>
      </c>
      <c r="P669" s="613">
        <v>0.0</v>
      </c>
      <c r="Q669" s="614"/>
      <c r="R669" s="611"/>
      <c r="S669" s="615"/>
      <c r="T669" s="616"/>
      <c r="U669" s="617">
        <v>3590.0</v>
      </c>
      <c r="V669" s="617">
        <v>831.0</v>
      </c>
      <c r="W669" s="618">
        <f t="shared" si="55"/>
        <v>4.32009627</v>
      </c>
      <c r="X669" s="619">
        <f t="shared" si="56"/>
        <v>58170</v>
      </c>
      <c r="Y669" s="620">
        <f t="shared" si="57"/>
        <v>251300</v>
      </c>
      <c r="Z669" s="95"/>
      <c r="AA669" s="95"/>
      <c r="AB669" s="95"/>
      <c r="AC669" s="95"/>
      <c r="AD669" s="95"/>
    </row>
    <row r="670" ht="127.5" hidden="1" customHeight="1" outlineLevel="1">
      <c r="A670" s="300"/>
      <c r="B670" s="300"/>
      <c r="C670" s="605" t="s">
        <v>182</v>
      </c>
      <c r="D670" s="606"/>
      <c r="E670" s="607"/>
      <c r="F670" s="608" t="s">
        <v>176</v>
      </c>
      <c r="G670" s="609">
        <f t="shared" si="54"/>
        <v>40</v>
      </c>
      <c r="H670" s="610">
        <v>41.0</v>
      </c>
      <c r="I670" s="610">
        <v>34.0</v>
      </c>
      <c r="J670" s="611">
        <v>6.0</v>
      </c>
      <c r="K670" s="611">
        <v>0.0</v>
      </c>
      <c r="L670" s="611">
        <v>0.0</v>
      </c>
      <c r="M670" s="611">
        <v>0.0</v>
      </c>
      <c r="N670" s="611">
        <v>0.0</v>
      </c>
      <c r="O670" s="612">
        <v>0.0</v>
      </c>
      <c r="P670" s="613">
        <v>0.0</v>
      </c>
      <c r="Q670" s="614"/>
      <c r="R670" s="611"/>
      <c r="S670" s="615"/>
      <c r="T670" s="616"/>
      <c r="U670" s="617">
        <v>3590.0</v>
      </c>
      <c r="V670" s="617">
        <v>831.0</v>
      </c>
      <c r="W670" s="618">
        <f t="shared" si="55"/>
        <v>4.32009627</v>
      </c>
      <c r="X670" s="619">
        <f t="shared" si="56"/>
        <v>33240</v>
      </c>
      <c r="Y670" s="620">
        <f t="shared" si="57"/>
        <v>143600</v>
      </c>
      <c r="Z670" s="95"/>
      <c r="AA670" s="95"/>
      <c r="AB670" s="95"/>
      <c r="AC670" s="95"/>
      <c r="AD670" s="95"/>
    </row>
    <row r="671" ht="127.5" hidden="1" customHeight="1" outlineLevel="1">
      <c r="A671" s="299"/>
      <c r="B671" s="300"/>
      <c r="C671" s="605" t="s">
        <v>183</v>
      </c>
      <c r="D671" s="606"/>
      <c r="E671" s="607"/>
      <c r="F671" s="608" t="s">
        <v>176</v>
      </c>
      <c r="G671" s="609">
        <f t="shared" si="54"/>
        <v>70</v>
      </c>
      <c r="H671" s="610">
        <v>64.0</v>
      </c>
      <c r="I671" s="610">
        <v>64.0</v>
      </c>
      <c r="J671" s="611">
        <v>6.0</v>
      </c>
      <c r="K671" s="611">
        <v>0.0</v>
      </c>
      <c r="L671" s="611">
        <v>0.0</v>
      </c>
      <c r="M671" s="611">
        <v>0.0</v>
      </c>
      <c r="N671" s="611">
        <v>0.0</v>
      </c>
      <c r="O671" s="612">
        <v>0.0</v>
      </c>
      <c r="P671" s="613">
        <v>0.0</v>
      </c>
      <c r="Q671" s="614"/>
      <c r="R671" s="611"/>
      <c r="S671" s="615"/>
      <c r="T671" s="616"/>
      <c r="U671" s="617">
        <v>3590.0</v>
      </c>
      <c r="V671" s="617">
        <v>450.0</v>
      </c>
      <c r="W671" s="618">
        <f t="shared" si="55"/>
        <v>7.977777778</v>
      </c>
      <c r="X671" s="619">
        <f t="shared" si="56"/>
        <v>31500</v>
      </c>
      <c r="Y671" s="620">
        <f t="shared" si="57"/>
        <v>251300</v>
      </c>
      <c r="Z671" s="95"/>
      <c r="AA671" s="95"/>
      <c r="AB671" s="95"/>
      <c r="AC671" s="95"/>
      <c r="AD671" s="95"/>
    </row>
    <row r="672" ht="127.5" hidden="1" customHeight="1" outlineLevel="1">
      <c r="A672" s="299"/>
      <c r="B672" s="300"/>
      <c r="C672" s="605" t="s">
        <v>184</v>
      </c>
      <c r="D672" s="606"/>
      <c r="E672" s="607"/>
      <c r="F672" s="608" t="s">
        <v>176</v>
      </c>
      <c r="G672" s="609">
        <f t="shared" si="54"/>
        <v>5</v>
      </c>
      <c r="H672" s="610">
        <f>SUMIFS('Выгрузка из 1С - от 11.12.2025'!C:C, 'Выгрузка из 1С - от 11.12.2025'!A:A,C672,
'Выгрузка из 1С - от 11.12.2025'!B:B,F672)</f>
        <v>0</v>
      </c>
      <c r="I672" s="610">
        <v>0.0</v>
      </c>
      <c r="J672" s="611">
        <v>5.0</v>
      </c>
      <c r="K672" s="611">
        <v>0.0</v>
      </c>
      <c r="L672" s="611">
        <v>0.0</v>
      </c>
      <c r="M672" s="611">
        <v>0.0</v>
      </c>
      <c r="N672" s="611">
        <v>0.0</v>
      </c>
      <c r="O672" s="612">
        <v>0.0</v>
      </c>
      <c r="P672" s="613">
        <v>0.0</v>
      </c>
      <c r="Q672" s="614"/>
      <c r="R672" s="611"/>
      <c r="S672" s="615"/>
      <c r="T672" s="616"/>
      <c r="U672" s="617">
        <v>3590.0</v>
      </c>
      <c r="V672" s="617">
        <v>450.0</v>
      </c>
      <c r="W672" s="618">
        <f t="shared" si="55"/>
        <v>7.977777778</v>
      </c>
      <c r="X672" s="619">
        <f t="shared" si="56"/>
        <v>2250</v>
      </c>
      <c r="Y672" s="620">
        <f t="shared" si="57"/>
        <v>17950</v>
      </c>
      <c r="Z672" s="95"/>
      <c r="AA672" s="95"/>
      <c r="AB672" s="95"/>
      <c r="AC672" s="95"/>
      <c r="AD672" s="95"/>
    </row>
    <row r="673" ht="127.5" hidden="1" customHeight="1" outlineLevel="1">
      <c r="A673" s="299" t="s">
        <v>102</v>
      </c>
      <c r="B673" s="300"/>
      <c r="C673" s="621" t="s">
        <v>185</v>
      </c>
      <c r="D673" s="622"/>
      <c r="E673" s="568">
        <v>1.3391119913E10</v>
      </c>
      <c r="F673" s="623" t="s">
        <v>176</v>
      </c>
      <c r="G673" s="624">
        <f t="shared" si="54"/>
        <v>97</v>
      </c>
      <c r="H673" s="625">
        <v>83.0</v>
      </c>
      <c r="I673" s="625">
        <v>87.0</v>
      </c>
      <c r="J673" s="626">
        <v>10.0</v>
      </c>
      <c r="K673" s="626">
        <v>0.0</v>
      </c>
      <c r="L673" s="626">
        <v>0.0</v>
      </c>
      <c r="M673" s="626">
        <v>0.0</v>
      </c>
      <c r="N673" s="626">
        <v>0.0</v>
      </c>
      <c r="O673" s="627">
        <v>0.0</v>
      </c>
      <c r="P673" s="613">
        <v>0.0</v>
      </c>
      <c r="Q673" s="628"/>
      <c r="R673" s="626"/>
      <c r="S673" s="629"/>
      <c r="T673" s="630"/>
      <c r="U673" s="631">
        <v>1990.0</v>
      </c>
      <c r="V673" s="631">
        <v>364.0</v>
      </c>
      <c r="W673" s="632">
        <f t="shared" si="55"/>
        <v>5.467032967</v>
      </c>
      <c r="X673" s="633">
        <f t="shared" ref="X673:X678" si="58">G673*V673</f>
        <v>35308</v>
      </c>
      <c r="Y673" s="620">
        <f t="shared" si="57"/>
        <v>193030</v>
      </c>
      <c r="Z673" s="95"/>
      <c r="AA673" s="95"/>
      <c r="AB673" s="95"/>
      <c r="AC673" s="95"/>
      <c r="AD673" s="95"/>
    </row>
    <row r="674" ht="127.5" hidden="1" customHeight="1" outlineLevel="1">
      <c r="A674" s="299" t="s">
        <v>102</v>
      </c>
      <c r="B674" s="300"/>
      <c r="C674" s="621" t="s">
        <v>186</v>
      </c>
      <c r="D674" s="622"/>
      <c r="E674" s="568">
        <v>1.3391116013E10</v>
      </c>
      <c r="F674" s="623" t="s">
        <v>176</v>
      </c>
      <c r="G674" s="624">
        <f t="shared" si="54"/>
        <v>152</v>
      </c>
      <c r="H674" s="625">
        <v>147.0</v>
      </c>
      <c r="I674" s="625">
        <v>145.0</v>
      </c>
      <c r="J674" s="626">
        <v>6.0</v>
      </c>
      <c r="K674" s="626">
        <v>0.0</v>
      </c>
      <c r="L674" s="626">
        <v>1.0</v>
      </c>
      <c r="M674" s="626">
        <v>0.0</v>
      </c>
      <c r="N674" s="626">
        <v>0.0</v>
      </c>
      <c r="O674" s="627">
        <v>0.0</v>
      </c>
      <c r="P674" s="613">
        <v>0.0</v>
      </c>
      <c r="Q674" s="628"/>
      <c r="R674" s="626"/>
      <c r="S674" s="629"/>
      <c r="T674" s="630"/>
      <c r="U674" s="631">
        <v>1990.0</v>
      </c>
      <c r="V674" s="631">
        <v>364.0</v>
      </c>
      <c r="W674" s="632">
        <f t="shared" si="55"/>
        <v>5.467032967</v>
      </c>
      <c r="X674" s="633">
        <f t="shared" si="58"/>
        <v>55328</v>
      </c>
      <c r="Y674" s="620">
        <f t="shared" si="57"/>
        <v>302480</v>
      </c>
      <c r="Z674" s="95"/>
      <c r="AA674" s="95"/>
      <c r="AB674" s="95"/>
      <c r="AC674" s="95"/>
      <c r="AD674" s="95"/>
    </row>
    <row r="675" ht="127.5" hidden="1" customHeight="1" outlineLevel="1">
      <c r="A675" s="299" t="s">
        <v>102</v>
      </c>
      <c r="B675" s="300"/>
      <c r="C675" s="621" t="s">
        <v>187</v>
      </c>
      <c r="D675" s="622"/>
      <c r="E675" s="568">
        <v>1.3391118013E10</v>
      </c>
      <c r="F675" s="623" t="s">
        <v>176</v>
      </c>
      <c r="G675" s="624">
        <f t="shared" si="54"/>
        <v>131</v>
      </c>
      <c r="H675" s="625">
        <v>123.0</v>
      </c>
      <c r="I675" s="625">
        <v>124.0</v>
      </c>
      <c r="J675" s="626">
        <v>6.0</v>
      </c>
      <c r="K675" s="626">
        <v>0.0</v>
      </c>
      <c r="L675" s="626">
        <v>1.0</v>
      </c>
      <c r="M675" s="626">
        <v>0.0</v>
      </c>
      <c r="N675" s="626">
        <v>0.0</v>
      </c>
      <c r="O675" s="627">
        <v>0.0</v>
      </c>
      <c r="P675" s="613">
        <v>0.0</v>
      </c>
      <c r="Q675" s="628"/>
      <c r="R675" s="626"/>
      <c r="S675" s="629"/>
      <c r="T675" s="630"/>
      <c r="U675" s="631">
        <v>1990.0</v>
      </c>
      <c r="V675" s="631">
        <v>364.0</v>
      </c>
      <c r="W675" s="632">
        <f t="shared" si="55"/>
        <v>5.467032967</v>
      </c>
      <c r="X675" s="633">
        <f t="shared" si="58"/>
        <v>47684</v>
      </c>
      <c r="Y675" s="620">
        <f t="shared" si="57"/>
        <v>260690</v>
      </c>
      <c r="Z675" s="95"/>
      <c r="AA675" s="95"/>
      <c r="AB675" s="95"/>
      <c r="AC675" s="95"/>
      <c r="AD675" s="95"/>
    </row>
    <row r="676" ht="127.5" hidden="1" customHeight="1" outlineLevel="1">
      <c r="A676" s="299" t="s">
        <v>102</v>
      </c>
      <c r="B676" s="300"/>
      <c r="C676" s="621" t="s">
        <v>188</v>
      </c>
      <c r="D676" s="622"/>
      <c r="E676" s="568">
        <v>1.3391229913E10</v>
      </c>
      <c r="F676" s="623" t="s">
        <v>176</v>
      </c>
      <c r="G676" s="624">
        <f t="shared" si="54"/>
        <v>40</v>
      </c>
      <c r="H676" s="625">
        <v>32.0</v>
      </c>
      <c r="I676" s="625">
        <v>30.0</v>
      </c>
      <c r="J676" s="626">
        <v>6.0</v>
      </c>
      <c r="K676" s="626">
        <v>0.0</v>
      </c>
      <c r="L676" s="626">
        <v>0.0</v>
      </c>
      <c r="M676" s="626">
        <v>1.0</v>
      </c>
      <c r="N676" s="626">
        <v>3.0</v>
      </c>
      <c r="O676" s="627">
        <v>0.0</v>
      </c>
      <c r="P676" s="613">
        <v>0.0</v>
      </c>
      <c r="Q676" s="628"/>
      <c r="R676" s="626"/>
      <c r="S676" s="629"/>
      <c r="T676" s="634">
        <v>3.0</v>
      </c>
      <c r="U676" s="631">
        <v>2590.0</v>
      </c>
      <c r="V676" s="631">
        <v>439.0</v>
      </c>
      <c r="W676" s="632">
        <f t="shared" si="55"/>
        <v>5.89977221</v>
      </c>
      <c r="X676" s="633">
        <f t="shared" si="58"/>
        <v>17560</v>
      </c>
      <c r="Y676" s="620">
        <f t="shared" si="57"/>
        <v>103600</v>
      </c>
      <c r="Z676" s="95"/>
      <c r="AA676" s="95"/>
      <c r="AB676" s="95"/>
      <c r="AC676" s="95"/>
      <c r="AD676" s="95"/>
    </row>
    <row r="677" ht="127.5" hidden="1" customHeight="1" outlineLevel="1">
      <c r="A677" s="299" t="s">
        <v>102</v>
      </c>
      <c r="B677" s="300"/>
      <c r="C677" s="621" t="s">
        <v>189</v>
      </c>
      <c r="D677" s="622"/>
      <c r="E677" s="568">
        <v>1.3391225513E10</v>
      </c>
      <c r="F677" s="623" t="s">
        <v>176</v>
      </c>
      <c r="G677" s="624">
        <f t="shared" si="54"/>
        <v>77</v>
      </c>
      <c r="H677" s="625">
        <v>67.0</v>
      </c>
      <c r="I677" s="625">
        <v>64.0</v>
      </c>
      <c r="J677" s="626">
        <v>11.0</v>
      </c>
      <c r="K677" s="626">
        <v>0.0</v>
      </c>
      <c r="L677" s="626">
        <v>0.0</v>
      </c>
      <c r="M677" s="626">
        <v>1.0</v>
      </c>
      <c r="N677" s="626">
        <v>0.0</v>
      </c>
      <c r="O677" s="627">
        <v>1.0</v>
      </c>
      <c r="P677" s="613">
        <v>0.0</v>
      </c>
      <c r="Q677" s="628"/>
      <c r="R677" s="626"/>
      <c r="S677" s="629"/>
      <c r="T677" s="634">
        <v>4.0</v>
      </c>
      <c r="U677" s="631">
        <v>2590.0</v>
      </c>
      <c r="V677" s="631">
        <v>439.0</v>
      </c>
      <c r="W677" s="632">
        <f t="shared" si="55"/>
        <v>5.89977221</v>
      </c>
      <c r="X677" s="633">
        <f t="shared" si="58"/>
        <v>33803</v>
      </c>
      <c r="Y677" s="620">
        <f t="shared" si="57"/>
        <v>199430</v>
      </c>
      <c r="Z677" s="95"/>
      <c r="AA677" s="95"/>
      <c r="AB677" s="95"/>
      <c r="AC677" s="95"/>
      <c r="AD677" s="95"/>
    </row>
    <row r="678" ht="127.5" hidden="1" customHeight="1" outlineLevel="1">
      <c r="A678" s="299" t="s">
        <v>102</v>
      </c>
      <c r="B678" s="300"/>
      <c r="C678" s="621" t="s">
        <v>190</v>
      </c>
      <c r="D678" s="622"/>
      <c r="E678" s="568">
        <v>1.3391226213E10</v>
      </c>
      <c r="F678" s="623" t="s">
        <v>176</v>
      </c>
      <c r="G678" s="624">
        <f t="shared" si="54"/>
        <v>63</v>
      </c>
      <c r="H678" s="625">
        <v>56.0</v>
      </c>
      <c r="I678" s="625">
        <v>54.0</v>
      </c>
      <c r="J678" s="626">
        <v>7.0</v>
      </c>
      <c r="K678" s="626">
        <v>0.0</v>
      </c>
      <c r="L678" s="626">
        <v>1.0</v>
      </c>
      <c r="M678" s="626">
        <v>1.0</v>
      </c>
      <c r="N678" s="626">
        <v>0.0</v>
      </c>
      <c r="O678" s="627">
        <v>0.0</v>
      </c>
      <c r="P678" s="613">
        <v>0.0</v>
      </c>
      <c r="Q678" s="628"/>
      <c r="R678" s="626"/>
      <c r="S678" s="629"/>
      <c r="T678" s="634">
        <v>4.0</v>
      </c>
      <c r="U678" s="631">
        <v>2590.0</v>
      </c>
      <c r="V678" s="631">
        <v>439.0</v>
      </c>
      <c r="W678" s="632">
        <f t="shared" si="55"/>
        <v>5.89977221</v>
      </c>
      <c r="X678" s="633">
        <f t="shared" si="58"/>
        <v>27657</v>
      </c>
      <c r="Y678" s="620">
        <f t="shared" si="57"/>
        <v>163170</v>
      </c>
      <c r="Z678" s="95"/>
      <c r="AA678" s="95"/>
      <c r="AB678" s="95"/>
      <c r="AC678" s="95"/>
      <c r="AD678" s="95"/>
    </row>
    <row r="679" collapsed="1">
      <c r="A679" s="44"/>
      <c r="B679" s="44"/>
      <c r="C679" s="45" t="s">
        <v>191</v>
      </c>
      <c r="D679" s="44"/>
      <c r="E679" s="44"/>
      <c r="F679" s="46"/>
      <c r="G679" s="44"/>
      <c r="H679" s="44"/>
      <c r="I679" s="44"/>
      <c r="J679" s="44"/>
      <c r="K679" s="44"/>
      <c r="L679" s="44"/>
      <c r="M679" s="44"/>
      <c r="N679" s="44"/>
      <c r="O679" s="44"/>
      <c r="P679" s="44"/>
      <c r="Q679" s="44"/>
      <c r="R679" s="44"/>
      <c r="S679" s="44"/>
      <c r="T679" s="44"/>
      <c r="U679" s="44"/>
      <c r="V679" s="44"/>
      <c r="W679" s="44"/>
      <c r="X679" s="44"/>
      <c r="Y679" s="44"/>
      <c r="AA679" s="95"/>
      <c r="AB679" s="95"/>
      <c r="AC679" s="95"/>
      <c r="AD679" s="95"/>
    </row>
    <row r="680" hidden="1" outlineLevel="1">
      <c r="A680" s="345"/>
      <c r="B680" s="345"/>
      <c r="C680" s="493"/>
      <c r="D680" s="47"/>
      <c r="E680" s="536"/>
      <c r="F680" s="604"/>
      <c r="G680" s="537">
        <f t="shared" ref="G680:I680" si="59">SUM(G681:G690)</f>
        <v>263</v>
      </c>
      <c r="H680" s="635">
        <f t="shared" si="59"/>
        <v>25</v>
      </c>
      <c r="I680" s="635">
        <f t="shared" si="59"/>
        <v>122</v>
      </c>
      <c r="J680" s="636"/>
      <c r="K680" s="636"/>
      <c r="L680" s="636"/>
      <c r="M680" s="636"/>
      <c r="N680" s="636"/>
      <c r="O680" s="636"/>
      <c r="P680" s="637"/>
      <c r="Q680" s="636"/>
      <c r="R680" s="636"/>
      <c r="S680" s="636"/>
      <c r="T680" s="495"/>
      <c r="U680" s="496"/>
      <c r="V680" s="496"/>
      <c r="W680" s="353"/>
      <c r="X680" s="354">
        <f t="shared" ref="X680:Y680" si="60">SUM(X681:X690)</f>
        <v>56124</v>
      </c>
      <c r="Y680" s="354">
        <f t="shared" si="60"/>
        <v>194370</v>
      </c>
      <c r="AA680" s="95"/>
      <c r="AB680" s="95"/>
      <c r="AC680" s="95"/>
      <c r="AD680" s="95"/>
    </row>
    <row r="681" hidden="1" outlineLevel="1">
      <c r="A681" s="299" t="s">
        <v>102</v>
      </c>
      <c r="B681" s="299" t="s">
        <v>192</v>
      </c>
      <c r="C681" s="597" t="s">
        <v>193</v>
      </c>
      <c r="D681" s="638"/>
      <c r="E681" s="639" t="s">
        <v>194</v>
      </c>
      <c r="F681" s="82" t="s">
        <v>195</v>
      </c>
      <c r="G681" s="318">
        <f t="shared" ref="G681:G690" si="61">SUM(I681:O681)</f>
        <v>41</v>
      </c>
      <c r="H681" s="385">
        <f>SUMIFS('Выгрузка из 1С - от 11.12.2025'!C:C, 'Выгрузка из 1С - от 11.12.2025'!A:A,C681,
'Выгрузка из 1С - от 11.12.2025'!B:B,F681)</f>
        <v>13</v>
      </c>
      <c r="I681" s="386">
        <v>20.0</v>
      </c>
      <c r="J681" s="387">
        <v>7.0</v>
      </c>
      <c r="K681" s="387">
        <v>0.0</v>
      </c>
      <c r="L681" s="640"/>
      <c r="M681" s="640"/>
      <c r="N681" s="387"/>
      <c r="O681" s="641">
        <v>14.0</v>
      </c>
      <c r="P681" s="642"/>
      <c r="Q681" s="640"/>
      <c r="R681" s="640"/>
      <c r="S681" s="643"/>
      <c r="T681" s="380">
        <v>2.0</v>
      </c>
      <c r="U681" s="381">
        <v>990.0</v>
      </c>
      <c r="V681" s="381">
        <v>260.0</v>
      </c>
      <c r="W681" s="363">
        <f t="shared" ref="W681:W690" si="62">U681/V681</f>
        <v>3.807692308</v>
      </c>
      <c r="X681" s="328">
        <f t="shared" ref="X681:X690" si="63">G681*V681</f>
        <v>10660</v>
      </c>
      <c r="Y681" s="329">
        <f t="shared" ref="Y681:Y690" si="64">U681*G681</f>
        <v>40590</v>
      </c>
      <c r="AA681" s="95"/>
      <c r="AB681" s="95"/>
      <c r="AC681" s="95"/>
      <c r="AD681" s="95"/>
    </row>
    <row r="682" hidden="1" outlineLevel="1">
      <c r="A682" s="299" t="s">
        <v>102</v>
      </c>
      <c r="B682" s="299" t="s">
        <v>192</v>
      </c>
      <c r="C682" s="597" t="s">
        <v>193</v>
      </c>
      <c r="D682" s="638"/>
      <c r="E682" s="639" t="s">
        <v>194</v>
      </c>
      <c r="F682" s="82" t="s">
        <v>196</v>
      </c>
      <c r="G682" s="318">
        <f t="shared" si="61"/>
        <v>2</v>
      </c>
      <c r="H682" s="385">
        <f>SUMIFS('Выгрузка из 1С - от 11.12.2025'!C:C, 'Выгрузка из 1С - от 11.12.2025'!A:A,C682,
'Выгрузка из 1С - от 11.12.2025'!B:B,F682)</f>
        <v>0</v>
      </c>
      <c r="I682" s="386">
        <v>0.0</v>
      </c>
      <c r="J682" s="387">
        <v>0.0</v>
      </c>
      <c r="K682" s="387">
        <v>0.0</v>
      </c>
      <c r="L682" s="640"/>
      <c r="M682" s="640"/>
      <c r="N682" s="387"/>
      <c r="O682" s="641">
        <v>2.0</v>
      </c>
      <c r="P682" s="642"/>
      <c r="Q682" s="640"/>
      <c r="R682" s="640"/>
      <c r="S682" s="643"/>
      <c r="T682" s="380">
        <v>1.0</v>
      </c>
      <c r="U682" s="381">
        <v>990.0</v>
      </c>
      <c r="V682" s="381">
        <v>260.0</v>
      </c>
      <c r="W682" s="363">
        <f t="shared" si="62"/>
        <v>3.807692308</v>
      </c>
      <c r="X682" s="328">
        <f t="shared" si="63"/>
        <v>520</v>
      </c>
      <c r="Y682" s="329">
        <f t="shared" si="64"/>
        <v>1980</v>
      </c>
      <c r="AA682" s="95"/>
      <c r="AB682" s="95"/>
      <c r="AC682" s="95"/>
      <c r="AD682" s="95"/>
    </row>
    <row r="683" hidden="1" outlineLevel="1">
      <c r="A683" s="299" t="s">
        <v>102</v>
      </c>
      <c r="B683" s="299" t="s">
        <v>192</v>
      </c>
      <c r="C683" s="597" t="s">
        <v>197</v>
      </c>
      <c r="D683" s="638"/>
      <c r="E683" s="639" t="s">
        <v>198</v>
      </c>
      <c r="F683" s="82" t="s">
        <v>195</v>
      </c>
      <c r="G683" s="318">
        <f t="shared" si="61"/>
        <v>28</v>
      </c>
      <c r="H683" s="385">
        <f>SUMIFS('Выгрузка из 1С - от 11.12.2025'!C:C, 'Выгрузка из 1С - от 11.12.2025'!A:A,C683,
'Выгрузка из 1С - от 11.12.2025'!B:B,F683)</f>
        <v>0</v>
      </c>
      <c r="I683" s="386">
        <v>2.0</v>
      </c>
      <c r="J683" s="387">
        <v>11.0</v>
      </c>
      <c r="K683" s="387">
        <v>0.0</v>
      </c>
      <c r="L683" s="640"/>
      <c r="M683" s="640"/>
      <c r="N683" s="387"/>
      <c r="O683" s="641">
        <v>15.0</v>
      </c>
      <c r="P683" s="642"/>
      <c r="Q683" s="640"/>
      <c r="R683" s="640"/>
      <c r="S683" s="643"/>
      <c r="T683" s="380">
        <v>0.0</v>
      </c>
      <c r="U683" s="381">
        <v>690.0</v>
      </c>
      <c r="V683" s="381">
        <v>216.0</v>
      </c>
      <c r="W683" s="363">
        <f t="shared" si="62"/>
        <v>3.194444444</v>
      </c>
      <c r="X683" s="328">
        <f t="shared" si="63"/>
        <v>6048</v>
      </c>
      <c r="Y683" s="329">
        <f t="shared" si="64"/>
        <v>19320</v>
      </c>
      <c r="AA683" s="95"/>
      <c r="AB683" s="95"/>
      <c r="AC683" s="95"/>
      <c r="AD683" s="95"/>
    </row>
    <row r="684" hidden="1" outlineLevel="1">
      <c r="A684" s="299" t="s">
        <v>102</v>
      </c>
      <c r="B684" s="299" t="s">
        <v>192</v>
      </c>
      <c r="C684" s="597" t="s">
        <v>197</v>
      </c>
      <c r="D684" s="638"/>
      <c r="E684" s="639" t="s">
        <v>198</v>
      </c>
      <c r="F684" s="82" t="s">
        <v>196</v>
      </c>
      <c r="G684" s="318">
        <f t="shared" si="61"/>
        <v>49</v>
      </c>
      <c r="H684" s="385">
        <f>SUMIFS('Выгрузка из 1С - от 11.12.2025'!C:C, 'Выгрузка из 1С - от 11.12.2025'!A:A,C684,
'Выгрузка из 1С - от 11.12.2025'!B:B,F684)</f>
        <v>8</v>
      </c>
      <c r="I684" s="386">
        <v>25.0</v>
      </c>
      <c r="J684" s="387">
        <v>10.0</v>
      </c>
      <c r="K684" s="387">
        <v>0.0</v>
      </c>
      <c r="L684" s="640"/>
      <c r="M684" s="640"/>
      <c r="N684" s="387"/>
      <c r="O684" s="641">
        <v>14.0</v>
      </c>
      <c r="P684" s="642"/>
      <c r="Q684" s="640"/>
      <c r="R684" s="640"/>
      <c r="S684" s="643"/>
      <c r="T684" s="380">
        <v>0.0</v>
      </c>
      <c r="U684" s="381">
        <v>690.0</v>
      </c>
      <c r="V684" s="381">
        <v>216.0</v>
      </c>
      <c r="W684" s="363">
        <f t="shared" si="62"/>
        <v>3.194444444</v>
      </c>
      <c r="X684" s="328">
        <f t="shared" si="63"/>
        <v>10584</v>
      </c>
      <c r="Y684" s="329">
        <f t="shared" si="64"/>
        <v>33810</v>
      </c>
      <c r="AA684" s="95"/>
      <c r="AB684" s="95"/>
      <c r="AC684" s="95"/>
      <c r="AD684" s="95"/>
    </row>
    <row r="685" hidden="1" outlineLevel="1">
      <c r="A685" s="299" t="s">
        <v>102</v>
      </c>
      <c r="B685" s="299"/>
      <c r="C685" s="644" t="s">
        <v>199</v>
      </c>
      <c r="D685" s="638"/>
      <c r="E685" s="639" t="s">
        <v>200</v>
      </c>
      <c r="F685" s="82" t="s">
        <v>195</v>
      </c>
      <c r="G685" s="318">
        <f t="shared" si="61"/>
        <v>51</v>
      </c>
      <c r="H685" s="385">
        <f>SUMIFS('Выгрузка из 1С - от 11.12.2025'!C:C, 'Выгрузка из 1С - от 11.12.2025'!A:A,C685,
'Выгрузка из 1С - от 11.12.2025'!B:B,F685)</f>
        <v>0</v>
      </c>
      <c r="I685" s="386">
        <v>46.0</v>
      </c>
      <c r="J685" s="387">
        <v>3.0</v>
      </c>
      <c r="K685" s="387">
        <v>0.0</v>
      </c>
      <c r="L685" s="640"/>
      <c r="M685" s="640"/>
      <c r="N685" s="387"/>
      <c r="O685" s="641">
        <v>2.0</v>
      </c>
      <c r="P685" s="642"/>
      <c r="Q685" s="640"/>
      <c r="R685" s="640"/>
      <c r="S685" s="643"/>
      <c r="T685" s="380">
        <v>0.0</v>
      </c>
      <c r="U685" s="381">
        <v>690.0</v>
      </c>
      <c r="V685" s="381">
        <v>216.0</v>
      </c>
      <c r="W685" s="363">
        <f t="shared" si="62"/>
        <v>3.194444444</v>
      </c>
      <c r="X685" s="328">
        <f t="shared" si="63"/>
        <v>11016</v>
      </c>
      <c r="Y685" s="329">
        <f t="shared" si="64"/>
        <v>35190</v>
      </c>
      <c r="AA685" s="95"/>
      <c r="AB685" s="95"/>
      <c r="AC685" s="95"/>
      <c r="AD685" s="95"/>
    </row>
    <row r="686" hidden="1" outlineLevel="1">
      <c r="A686" s="299" t="s">
        <v>102</v>
      </c>
      <c r="B686" s="299"/>
      <c r="C686" s="644" t="s">
        <v>201</v>
      </c>
      <c r="D686" s="638"/>
      <c r="E686" s="639" t="s">
        <v>200</v>
      </c>
      <c r="F686" s="82" t="s">
        <v>196</v>
      </c>
      <c r="G686" s="318">
        <f t="shared" si="61"/>
        <v>36</v>
      </c>
      <c r="H686" s="385">
        <f>SUMIFS('Выгрузка из 1С - от 11.12.2025'!C:C, 'Выгрузка из 1С - от 11.12.2025'!A:A,C686,
'Выгрузка из 1С - от 11.12.2025'!B:B,F686)</f>
        <v>0</v>
      </c>
      <c r="I686" s="386">
        <v>29.0</v>
      </c>
      <c r="J686" s="387">
        <v>6.0</v>
      </c>
      <c r="K686" s="387">
        <v>0.0</v>
      </c>
      <c r="L686" s="640"/>
      <c r="M686" s="640"/>
      <c r="N686" s="387"/>
      <c r="O686" s="641">
        <v>1.0</v>
      </c>
      <c r="P686" s="642"/>
      <c r="Q686" s="640"/>
      <c r="R686" s="640"/>
      <c r="S686" s="643"/>
      <c r="T686" s="380">
        <v>0.0</v>
      </c>
      <c r="U686" s="381">
        <v>690.0</v>
      </c>
      <c r="V686" s="381">
        <v>216.0</v>
      </c>
      <c r="W686" s="363">
        <f t="shared" si="62"/>
        <v>3.194444444</v>
      </c>
      <c r="X686" s="328">
        <f t="shared" si="63"/>
        <v>7776</v>
      </c>
      <c r="Y686" s="329">
        <f t="shared" si="64"/>
        <v>24840</v>
      </c>
      <c r="AA686" s="95"/>
      <c r="AB686" s="95"/>
      <c r="AC686" s="95"/>
      <c r="AD686" s="95"/>
    </row>
    <row r="687" hidden="1" outlineLevel="1">
      <c r="A687" s="299" t="s">
        <v>102</v>
      </c>
      <c r="B687" s="300"/>
      <c r="C687" s="597" t="s">
        <v>202</v>
      </c>
      <c r="D687" s="638"/>
      <c r="E687" s="639" t="s">
        <v>203</v>
      </c>
      <c r="F687" s="82" t="s">
        <v>195</v>
      </c>
      <c r="G687" s="318">
        <f t="shared" si="61"/>
        <v>15</v>
      </c>
      <c r="H687" s="385">
        <f>SUMIFS('Выгрузка из 1С - от 11.12.2025'!C:C, 'Выгрузка из 1С - от 11.12.2025'!A:A,C687,
'Выгрузка из 1С - от 11.12.2025'!B:B,F687)</f>
        <v>0</v>
      </c>
      <c r="I687" s="386">
        <v>0.0</v>
      </c>
      <c r="J687" s="387">
        <v>3.0</v>
      </c>
      <c r="K687" s="387">
        <v>0.0</v>
      </c>
      <c r="L687" s="640"/>
      <c r="M687" s="640"/>
      <c r="N687" s="640"/>
      <c r="O687" s="641">
        <v>12.0</v>
      </c>
      <c r="P687" s="642"/>
      <c r="Q687" s="640"/>
      <c r="R687" s="640"/>
      <c r="S687" s="643"/>
      <c r="T687" s="380">
        <v>0.0</v>
      </c>
      <c r="U687" s="381">
        <v>690.0</v>
      </c>
      <c r="V687" s="381">
        <v>170.0</v>
      </c>
      <c r="W687" s="363">
        <f t="shared" si="62"/>
        <v>4.058823529</v>
      </c>
      <c r="X687" s="328">
        <f t="shared" si="63"/>
        <v>2550</v>
      </c>
      <c r="Y687" s="329">
        <f t="shared" si="64"/>
        <v>10350</v>
      </c>
      <c r="Z687" s="95"/>
      <c r="AA687" s="95"/>
      <c r="AB687" s="95"/>
      <c r="AC687" s="95"/>
      <c r="AD687" s="95"/>
    </row>
    <row r="688" hidden="1" outlineLevel="1">
      <c r="A688" s="299" t="s">
        <v>102</v>
      </c>
      <c r="B688" s="300"/>
      <c r="C688" s="597" t="s">
        <v>202</v>
      </c>
      <c r="D688" s="638"/>
      <c r="E688" s="639" t="s">
        <v>203</v>
      </c>
      <c r="F688" s="82" t="s">
        <v>196</v>
      </c>
      <c r="G688" s="318">
        <f t="shared" si="61"/>
        <v>17</v>
      </c>
      <c r="H688" s="385">
        <f>SUMIFS('Выгрузка из 1С - от 11.12.2025'!C:C, 'Выгрузка из 1С - от 11.12.2025'!A:A,C688,
'Выгрузка из 1С - от 11.12.2025'!B:B,F688)</f>
        <v>4</v>
      </c>
      <c r="I688" s="386">
        <v>0.0</v>
      </c>
      <c r="J688" s="387">
        <v>1.0</v>
      </c>
      <c r="K688" s="387">
        <v>0.0</v>
      </c>
      <c r="L688" s="640"/>
      <c r="M688" s="640"/>
      <c r="N688" s="640"/>
      <c r="O688" s="641">
        <v>16.0</v>
      </c>
      <c r="P688" s="642"/>
      <c r="Q688" s="640"/>
      <c r="R688" s="640"/>
      <c r="S688" s="643"/>
      <c r="T688" s="380">
        <v>0.0</v>
      </c>
      <c r="U688" s="381">
        <v>690.0</v>
      </c>
      <c r="V688" s="381">
        <v>170.0</v>
      </c>
      <c r="W688" s="363">
        <f t="shared" si="62"/>
        <v>4.058823529</v>
      </c>
      <c r="X688" s="328">
        <f t="shared" si="63"/>
        <v>2890</v>
      </c>
      <c r="Y688" s="329">
        <f t="shared" si="64"/>
        <v>11730</v>
      </c>
      <c r="Z688" s="95"/>
      <c r="AA688" s="95"/>
      <c r="AB688" s="95"/>
      <c r="AC688" s="95"/>
      <c r="AD688" s="95"/>
    </row>
    <row r="689" hidden="1" outlineLevel="1">
      <c r="A689" s="299" t="s">
        <v>102</v>
      </c>
      <c r="B689" s="300"/>
      <c r="C689" s="597" t="s">
        <v>204</v>
      </c>
      <c r="D689" s="638"/>
      <c r="E689" s="639" t="s">
        <v>205</v>
      </c>
      <c r="F689" s="82" t="s">
        <v>195</v>
      </c>
      <c r="G689" s="318">
        <f t="shared" si="61"/>
        <v>2</v>
      </c>
      <c r="H689" s="600">
        <f>SUMIFS('Выгрузка из 1С - от 11.12.2025'!C:C, 'Выгрузка из 1С - от 11.12.2025'!A:A,C689,
'Выгрузка из 1С - от 11.12.2025'!B:B,F689)</f>
        <v>0</v>
      </c>
      <c r="I689" s="601">
        <v>0.0</v>
      </c>
      <c r="J689" s="387">
        <v>0.0</v>
      </c>
      <c r="K689" s="387">
        <v>0.0</v>
      </c>
      <c r="L689" s="640"/>
      <c r="M689" s="640"/>
      <c r="N689" s="640"/>
      <c r="O689" s="641">
        <v>2.0</v>
      </c>
      <c r="P689" s="642"/>
      <c r="Q689" s="640"/>
      <c r="R689" s="640"/>
      <c r="S689" s="643"/>
      <c r="T689" s="380">
        <v>0.0</v>
      </c>
      <c r="U689" s="381">
        <v>690.0</v>
      </c>
      <c r="V689" s="381">
        <v>170.0</v>
      </c>
      <c r="W689" s="363">
        <f t="shared" si="62"/>
        <v>4.058823529</v>
      </c>
      <c r="X689" s="328">
        <f t="shared" si="63"/>
        <v>340</v>
      </c>
      <c r="Y689" s="329">
        <f t="shared" si="64"/>
        <v>1380</v>
      </c>
      <c r="Z689" s="95"/>
      <c r="AA689" s="95"/>
      <c r="AB689" s="95"/>
      <c r="AC689" s="95"/>
      <c r="AD689" s="95"/>
    </row>
    <row r="690" hidden="1" outlineLevel="1">
      <c r="A690" s="299" t="s">
        <v>102</v>
      </c>
      <c r="B690" s="300"/>
      <c r="C690" s="645" t="s">
        <v>204</v>
      </c>
      <c r="D690" s="646"/>
      <c r="E690" s="647" t="s">
        <v>205</v>
      </c>
      <c r="F690" s="648" t="s">
        <v>196</v>
      </c>
      <c r="G690" s="332">
        <f t="shared" si="61"/>
        <v>22</v>
      </c>
      <c r="H690" s="333">
        <f>SUMIFS('Выгрузка из 1С - от 11.12.2025'!C:C, 'Выгрузка из 1С - от 11.12.2025'!A:A,C690,
'Выгрузка из 1С - от 11.12.2025'!B:B,F690)</f>
        <v>0</v>
      </c>
      <c r="I690" s="334">
        <v>0.0</v>
      </c>
      <c r="J690" s="321">
        <v>7.0</v>
      </c>
      <c r="K690" s="321">
        <v>0.0</v>
      </c>
      <c r="L690" s="437"/>
      <c r="M690" s="437"/>
      <c r="N690" s="437"/>
      <c r="O690" s="641">
        <v>15.0</v>
      </c>
      <c r="P690" s="412"/>
      <c r="Q690" s="437"/>
      <c r="R690" s="437"/>
      <c r="S690" s="438"/>
      <c r="T690" s="325">
        <v>0.0</v>
      </c>
      <c r="U690" s="340">
        <v>690.0</v>
      </c>
      <c r="V690" s="340">
        <v>170.0</v>
      </c>
      <c r="W690" s="363">
        <f t="shared" si="62"/>
        <v>4.058823529</v>
      </c>
      <c r="X690" s="342">
        <f t="shared" si="63"/>
        <v>3740</v>
      </c>
      <c r="Y690" s="329">
        <f t="shared" si="64"/>
        <v>15180</v>
      </c>
      <c r="Z690" s="95"/>
      <c r="AA690" s="95"/>
      <c r="AB690" s="95"/>
      <c r="AC690" s="95"/>
      <c r="AD690" s="95"/>
    </row>
    <row r="691" collapsed="1">
      <c r="A691" s="44"/>
      <c r="B691" s="44"/>
      <c r="C691" s="45" t="s">
        <v>206</v>
      </c>
      <c r="D691" s="44"/>
      <c r="E691" s="44"/>
      <c r="F691" s="46"/>
      <c r="G691" s="44"/>
      <c r="H691" s="44"/>
      <c r="I691" s="44"/>
      <c r="J691" s="44"/>
      <c r="K691" s="44"/>
      <c r="L691" s="44"/>
      <c r="M691" s="44"/>
      <c r="N691" s="44"/>
      <c r="O691" s="44"/>
      <c r="P691" s="44"/>
      <c r="Q691" s="44"/>
      <c r="R691" s="44"/>
      <c r="S691" s="44"/>
      <c r="T691" s="44"/>
      <c r="U691" s="44"/>
      <c r="V691" s="44"/>
      <c r="W691" s="44"/>
      <c r="X691" s="44"/>
      <c r="Y691" s="44"/>
      <c r="Z691" s="95"/>
      <c r="AA691" s="95"/>
      <c r="AB691" s="95"/>
      <c r="AC691" s="95"/>
      <c r="AD691" s="95"/>
    </row>
    <row r="692" ht="14.25" hidden="1" customHeight="1" outlineLevel="1">
      <c r="A692" s="345"/>
      <c r="B692" s="345"/>
      <c r="C692" s="493"/>
      <c r="D692" s="47"/>
      <c r="E692" s="649"/>
      <c r="F692" s="604"/>
      <c r="G692" s="51">
        <f t="shared" ref="G692:I692" si="65">SUM(G693:G695)</f>
        <v>215</v>
      </c>
      <c r="H692" s="319">
        <f t="shared" si="65"/>
        <v>172</v>
      </c>
      <c r="I692" s="319">
        <f t="shared" si="65"/>
        <v>185</v>
      </c>
      <c r="J692" s="348"/>
      <c r="K692" s="348"/>
      <c r="L692" s="348"/>
      <c r="M692" s="348"/>
      <c r="N692" s="348"/>
      <c r="O692" s="348"/>
      <c r="P692" s="349"/>
      <c r="Q692" s="348"/>
      <c r="R692" s="348"/>
      <c r="S692" s="348"/>
      <c r="T692" s="495"/>
      <c r="U692" s="496"/>
      <c r="V692" s="496"/>
      <c r="W692" s="353"/>
      <c r="X692" s="354">
        <f t="shared" ref="X692:Y692" si="66">SUM(X693:X695)</f>
        <v>593545</v>
      </c>
      <c r="Y692" s="354">
        <f t="shared" si="66"/>
        <v>1720850</v>
      </c>
      <c r="Z692" s="95"/>
      <c r="AA692" s="95"/>
      <c r="AB692" s="95"/>
      <c r="AC692" s="95"/>
      <c r="AD692" s="95"/>
    </row>
    <row r="693" ht="78.75" hidden="1" customHeight="1" outlineLevel="1">
      <c r="A693" s="299" t="s">
        <v>102</v>
      </c>
      <c r="B693" s="300"/>
      <c r="C693" s="650" t="s">
        <v>207</v>
      </c>
      <c r="D693" s="622"/>
      <c r="E693" s="568">
        <v>1.3351219913E10</v>
      </c>
      <c r="F693" s="651" t="s">
        <v>208</v>
      </c>
      <c r="G693" s="652">
        <f t="shared" ref="G693:G695" si="67">SUM(I693:O693)</f>
        <v>119</v>
      </c>
      <c r="H693" s="653">
        <f>SUMIFS('Выгрузка из 1С - от 11.12.2025'!C:C, 'Выгрузка из 1С - от 11.12.2025'!A:A,C693,
'Выгрузка из 1С - от 11.12.2025'!B:B,F693)</f>
        <v>109</v>
      </c>
      <c r="I693" s="653">
        <v>113.0</v>
      </c>
      <c r="J693" s="654">
        <v>4.0</v>
      </c>
      <c r="K693" s="654">
        <v>0.0</v>
      </c>
      <c r="L693" s="654">
        <v>2.0</v>
      </c>
      <c r="M693" s="654">
        <v>0.0</v>
      </c>
      <c r="N693" s="654">
        <v>0.0</v>
      </c>
      <c r="O693" s="654">
        <v>0.0</v>
      </c>
      <c r="P693" s="613">
        <v>2.0</v>
      </c>
      <c r="Q693" s="654"/>
      <c r="R693" s="654"/>
      <c r="S693" s="655"/>
      <c r="T693" s="656">
        <v>0.0</v>
      </c>
      <c r="U693" s="657">
        <v>10990.0</v>
      </c>
      <c r="V693" s="657">
        <v>4085.0</v>
      </c>
      <c r="W693" s="632">
        <f t="shared" ref="W693:W695" si="68">U693/V693</f>
        <v>2.690330477</v>
      </c>
      <c r="X693" s="657">
        <f t="shared" ref="X693:X695" si="69">G693*V693</f>
        <v>486115</v>
      </c>
      <c r="Y693" s="620">
        <f t="shared" ref="Y693:Y695" si="70">U693*G693</f>
        <v>1307810</v>
      </c>
      <c r="Z693" s="95"/>
      <c r="AA693" s="95"/>
      <c r="AB693" s="95"/>
      <c r="AC693" s="95"/>
      <c r="AD693" s="95"/>
    </row>
    <row r="694" ht="61.5" hidden="1" customHeight="1" outlineLevel="1">
      <c r="A694" s="299" t="s">
        <v>102</v>
      </c>
      <c r="B694" s="300"/>
      <c r="C694" s="650" t="s">
        <v>209</v>
      </c>
      <c r="D694" s="622"/>
      <c r="E694" s="568">
        <v>1.3351219913E10</v>
      </c>
      <c r="F694" s="651" t="s">
        <v>208</v>
      </c>
      <c r="G694" s="652">
        <f t="shared" si="67"/>
        <v>90</v>
      </c>
      <c r="H694" s="653">
        <f>SUMIFS('Выгрузка из 1С - от 11.12.2025'!C:C, 'Выгрузка из 1С - от 11.12.2025'!A:A,C694,
'Выгрузка из 1С - от 11.12.2025'!B:B,F694)</f>
        <v>63</v>
      </c>
      <c r="I694" s="653">
        <v>71.0</v>
      </c>
      <c r="J694" s="654">
        <v>10.0</v>
      </c>
      <c r="K694" s="654">
        <v>0.0</v>
      </c>
      <c r="L694" s="654">
        <v>2.0</v>
      </c>
      <c r="M694" s="654">
        <v>1.0</v>
      </c>
      <c r="N694" s="654">
        <v>5.0</v>
      </c>
      <c r="O694" s="654">
        <v>1.0</v>
      </c>
      <c r="P694" s="613">
        <v>2.0</v>
      </c>
      <c r="Q694" s="654"/>
      <c r="R694" s="654"/>
      <c r="S694" s="655"/>
      <c r="T694" s="656">
        <v>7.0</v>
      </c>
      <c r="U694" s="657">
        <v>3990.0</v>
      </c>
      <c r="V694" s="657">
        <v>1077.0</v>
      </c>
      <c r="W694" s="632">
        <f t="shared" si="68"/>
        <v>3.704735376</v>
      </c>
      <c r="X694" s="657">
        <f t="shared" si="69"/>
        <v>96930</v>
      </c>
      <c r="Y694" s="620">
        <f t="shared" si="70"/>
        <v>359100</v>
      </c>
      <c r="Z694" s="95"/>
      <c r="AA694" s="95"/>
      <c r="AB694" s="95"/>
      <c r="AC694" s="95"/>
      <c r="AD694" s="95"/>
    </row>
    <row r="695" ht="64.5" hidden="1" customHeight="1" outlineLevel="1">
      <c r="A695" s="299" t="s">
        <v>102</v>
      </c>
      <c r="B695" s="300"/>
      <c r="C695" s="650" t="s">
        <v>210</v>
      </c>
      <c r="D695" s="622"/>
      <c r="E695" s="568">
        <v>1.3351219913E10</v>
      </c>
      <c r="F695" s="651" t="s">
        <v>208</v>
      </c>
      <c r="G695" s="652">
        <f t="shared" si="67"/>
        <v>6</v>
      </c>
      <c r="H695" s="653">
        <f>SUMIFS('Выгрузка из 1С - от 11.12.2025'!C:C, 'Выгрузка из 1С - от 11.12.2025'!A:A,C695,
'Выгрузка из 1С - от 11.12.2025'!B:B,F695)</f>
        <v>0</v>
      </c>
      <c r="I695" s="653">
        <v>1.0</v>
      </c>
      <c r="J695" s="654">
        <v>2.0</v>
      </c>
      <c r="K695" s="654">
        <v>0.0</v>
      </c>
      <c r="L695" s="654">
        <v>2.0</v>
      </c>
      <c r="M695" s="654">
        <v>0.0</v>
      </c>
      <c r="N695" s="654">
        <v>0.0</v>
      </c>
      <c r="O695" s="654">
        <v>1.0</v>
      </c>
      <c r="P695" s="613"/>
      <c r="Q695" s="654"/>
      <c r="R695" s="654"/>
      <c r="S695" s="655"/>
      <c r="T695" s="656">
        <v>6.0</v>
      </c>
      <c r="U695" s="657">
        <v>8990.0</v>
      </c>
      <c r="V695" s="658">
        <v>1750.0</v>
      </c>
      <c r="W695" s="632">
        <f t="shared" si="68"/>
        <v>5.137142857</v>
      </c>
      <c r="X695" s="657">
        <f t="shared" si="69"/>
        <v>10500</v>
      </c>
      <c r="Y695" s="620">
        <f t="shared" si="70"/>
        <v>53940</v>
      </c>
      <c r="Z695" s="95"/>
      <c r="AA695" s="95"/>
      <c r="AB695" s="95"/>
      <c r="AC695" s="95"/>
      <c r="AD695" s="95"/>
    </row>
    <row r="696">
      <c r="A696" s="44"/>
      <c r="B696" s="44"/>
      <c r="C696" s="45" t="s">
        <v>211</v>
      </c>
      <c r="D696" s="44"/>
      <c r="E696" s="44"/>
      <c r="F696" s="46"/>
      <c r="G696" s="44"/>
      <c r="H696" s="44"/>
      <c r="I696" s="44"/>
      <c r="J696" s="44"/>
      <c r="K696" s="44"/>
      <c r="L696" s="44"/>
      <c r="M696" s="44"/>
      <c r="N696" s="44"/>
      <c r="O696" s="44"/>
      <c r="P696" s="44"/>
      <c r="Q696" s="44"/>
      <c r="R696" s="44"/>
      <c r="S696" s="44"/>
      <c r="T696" s="44"/>
      <c r="U696" s="44"/>
      <c r="V696" s="44"/>
      <c r="W696" s="44"/>
      <c r="X696" s="44"/>
      <c r="Y696" s="44"/>
      <c r="Z696" s="95"/>
      <c r="AA696" s="95"/>
      <c r="AB696" s="95"/>
      <c r="AC696" s="95"/>
      <c r="AD696" s="95"/>
    </row>
    <row r="697" ht="59.25" customHeight="1" outlineLevel="1">
      <c r="A697" s="300"/>
      <c r="B697" s="300"/>
      <c r="C697" s="621" t="s">
        <v>212</v>
      </c>
      <c r="D697" s="659"/>
      <c r="E697" s="660">
        <v>1.3391220113E10</v>
      </c>
      <c r="F697" s="623" t="s">
        <v>176</v>
      </c>
      <c r="G697" s="661">
        <f>SUM(I697:O697)</f>
        <v>28</v>
      </c>
      <c r="H697" s="662">
        <f>SUMIFS('Выгрузка из 1С - от 11.12.2025'!C:C, 'Выгрузка из 1С - от 11.12.2025'!A:A,C697,
'Выгрузка из 1С - от 11.12.2025'!B:B,F697)</f>
        <v>0</v>
      </c>
      <c r="I697" s="662">
        <v>26.0</v>
      </c>
      <c r="J697" s="663">
        <v>1.0</v>
      </c>
      <c r="K697" s="663">
        <v>1.0</v>
      </c>
      <c r="L697" s="663">
        <v>0.0</v>
      </c>
      <c r="M697" s="663">
        <v>0.0</v>
      </c>
      <c r="N697" s="663">
        <v>0.0</v>
      </c>
      <c r="O697" s="664">
        <v>0.0</v>
      </c>
      <c r="P697" s="665"/>
      <c r="Q697" s="666"/>
      <c r="R697" s="667"/>
      <c r="S697" s="668"/>
      <c r="T697" s="669"/>
      <c r="U697" s="670">
        <v>2590.0</v>
      </c>
      <c r="V697" s="670">
        <v>439.0</v>
      </c>
      <c r="W697" s="671">
        <f>U697/V697</f>
        <v>5.89977221</v>
      </c>
      <c r="X697" s="672">
        <f>G697*V697</f>
        <v>12292</v>
      </c>
      <c r="Y697" s="673">
        <f>U697*G697</f>
        <v>72520</v>
      </c>
      <c r="Z697" s="95"/>
      <c r="AA697" s="95"/>
      <c r="AB697" s="95"/>
      <c r="AC697" s="95"/>
      <c r="AD697" s="95"/>
    </row>
    <row r="698" outlineLevel="1">
      <c r="A698" s="674"/>
      <c r="B698" s="674"/>
      <c r="C698" s="675" t="s">
        <v>213</v>
      </c>
      <c r="D698" s="676"/>
      <c r="E698" s="42"/>
      <c r="F698" s="677"/>
      <c r="G698" s="678"/>
      <c r="H698" s="679">
        <f>SUMIFS('Выгрузка из 1С - от 11.12.2025'!C:C, 'Выгрузка из 1С - от 11.12.2025'!A:A,C698,
'Выгрузка из 1С - от 11.12.2025'!B:B,F698)</f>
        <v>0</v>
      </c>
      <c r="I698" s="679"/>
      <c r="J698" s="678"/>
      <c r="K698" s="678"/>
      <c r="L698" s="678"/>
      <c r="M698" s="678"/>
      <c r="N698" s="678"/>
      <c r="O698" s="678"/>
      <c r="P698" s="680"/>
      <c r="Q698" s="678"/>
      <c r="R698" s="678"/>
      <c r="S698" s="681"/>
      <c r="T698" s="682"/>
      <c r="U698" s="678"/>
      <c r="V698" s="678"/>
      <c r="W698" s="678"/>
      <c r="X698" s="678"/>
      <c r="Y698" s="678"/>
      <c r="AA698" s="95"/>
      <c r="AB698" s="95"/>
      <c r="AC698" s="95"/>
      <c r="AD698" s="95"/>
    </row>
    <row r="699" outlineLevel="1">
      <c r="A699" s="674"/>
      <c r="B699" s="674"/>
      <c r="C699" s="675" t="s">
        <v>214</v>
      </c>
      <c r="D699" s="676"/>
      <c r="E699" s="42"/>
      <c r="F699" s="677"/>
      <c r="G699" s="678"/>
      <c r="H699" s="679">
        <f>SUMIFS('Выгрузка из 1С - от 11.12.2025'!C:C, 'Выгрузка из 1С - от 11.12.2025'!A:A,C699,
'Выгрузка из 1С - от 11.12.2025'!B:B,F699)</f>
        <v>0</v>
      </c>
      <c r="I699" s="679"/>
      <c r="J699" s="678"/>
      <c r="K699" s="678"/>
      <c r="L699" s="678"/>
      <c r="M699" s="678"/>
      <c r="N699" s="678"/>
      <c r="O699" s="678"/>
      <c r="P699" s="680"/>
      <c r="Q699" s="678"/>
      <c r="R699" s="678"/>
      <c r="S699" s="681"/>
      <c r="T699" s="682"/>
      <c r="U699" s="678"/>
      <c r="V699" s="678"/>
      <c r="W699" s="678"/>
      <c r="X699" s="678"/>
      <c r="Y699" s="678"/>
      <c r="AA699" s="95"/>
      <c r="AB699" s="95"/>
      <c r="AC699" s="95"/>
      <c r="AD699" s="95"/>
    </row>
    <row r="700" outlineLevel="1">
      <c r="A700" s="300"/>
      <c r="B700" s="300"/>
      <c r="C700" s="650" t="s">
        <v>215</v>
      </c>
      <c r="D700" s="659"/>
      <c r="E700" s="660">
        <v>1.3351219913E10</v>
      </c>
      <c r="F700" s="651" t="s">
        <v>208</v>
      </c>
      <c r="G700" s="683">
        <f>SUM(I700:O700)</f>
        <v>192</v>
      </c>
      <c r="H700" s="684">
        <f>SUMIFS('Выгрузка из 1С - от 11.12.2025'!C:C, 'Выгрузка из 1С - от 11.12.2025'!A:A,C700,
'Выгрузка из 1С - от 11.12.2025'!B:B,F700)</f>
        <v>0</v>
      </c>
      <c r="I700" s="684">
        <v>192.0</v>
      </c>
      <c r="J700" s="685">
        <v>0.0</v>
      </c>
      <c r="K700" s="686"/>
      <c r="L700" s="686"/>
      <c r="M700" s="686"/>
      <c r="N700" s="686"/>
      <c r="O700" s="686"/>
      <c r="P700" s="665"/>
      <c r="Q700" s="686"/>
      <c r="R700" s="686"/>
      <c r="S700" s="687"/>
      <c r="T700" s="688"/>
      <c r="U700" s="689">
        <v>10990.0</v>
      </c>
      <c r="V700" s="689">
        <v>4085.0</v>
      </c>
      <c r="W700" s="671">
        <f>U700/V700</f>
        <v>2.690330477</v>
      </c>
      <c r="X700" s="689">
        <f>G700*V700</f>
        <v>784320</v>
      </c>
      <c r="Y700" s="673">
        <f>U700*G700</f>
        <v>2110080</v>
      </c>
      <c r="AA700" s="95"/>
      <c r="AB700" s="95"/>
      <c r="AC700" s="95"/>
      <c r="AD700" s="95"/>
    </row>
    <row r="701" outlineLevel="1">
      <c r="A701" s="690"/>
      <c r="B701" s="690"/>
      <c r="C701" s="691"/>
      <c r="D701" s="676"/>
      <c r="E701" s="42"/>
      <c r="F701" s="677"/>
      <c r="G701" s="678"/>
      <c r="H701" s="679">
        <f>SUMIFS('Выгрузка из 1С - от 11.12.2025'!C:C, 'Выгрузка из 1С - от 11.12.2025'!A:A,C701,
'Выгрузка из 1С - от 11.12.2025'!B:B,F701)</f>
        <v>0</v>
      </c>
      <c r="I701" s="679"/>
      <c r="J701" s="678"/>
      <c r="K701" s="678"/>
      <c r="L701" s="678"/>
      <c r="M701" s="678"/>
      <c r="N701" s="678"/>
      <c r="O701" s="678"/>
      <c r="P701" s="680"/>
      <c r="Q701" s="678"/>
      <c r="R701" s="678"/>
      <c r="S701" s="681"/>
      <c r="T701" s="682"/>
      <c r="U701" s="678"/>
      <c r="V701" s="678"/>
      <c r="W701" s="678"/>
      <c r="X701" s="678"/>
      <c r="Y701" s="678"/>
      <c r="AA701" s="95"/>
      <c r="AB701" s="95"/>
      <c r="AC701" s="95"/>
      <c r="AD701" s="95"/>
    </row>
    <row r="702" outlineLevel="1">
      <c r="A702" s="78"/>
      <c r="B702" s="78"/>
      <c r="C702" s="111" t="s">
        <v>216</v>
      </c>
      <c r="D702" s="692"/>
      <c r="E702" s="693" t="s">
        <v>217</v>
      </c>
      <c r="F702" s="64" t="s">
        <v>34</v>
      </c>
      <c r="G702" s="694">
        <f t="shared" ref="G702:G713" si="71">SUM(I702:O702)</f>
        <v>1</v>
      </c>
      <c r="H702" s="695">
        <f>SUMIFS('Выгрузка из 1С - от 11.12.2025'!C:C, 'Выгрузка из 1С - от 11.12.2025'!A:A,C702,
'Выгрузка из 1С - от 11.12.2025'!B:B,F702)</f>
        <v>0</v>
      </c>
      <c r="I702" s="696">
        <v>0.0</v>
      </c>
      <c r="J702" s="697">
        <v>1.0</v>
      </c>
      <c r="K702" s="697">
        <v>0.0</v>
      </c>
      <c r="L702" s="697">
        <v>0.0</v>
      </c>
      <c r="M702" s="697">
        <v>0.0</v>
      </c>
      <c r="N702" s="697">
        <v>0.0</v>
      </c>
      <c r="O702" s="698">
        <v>0.0</v>
      </c>
      <c r="P702" s="70"/>
      <c r="Q702" s="697"/>
      <c r="R702" s="697"/>
      <c r="S702" s="699"/>
      <c r="T702" s="700"/>
      <c r="U702" s="701">
        <v>5490.0</v>
      </c>
      <c r="V702" s="701">
        <v>1250.0</v>
      </c>
      <c r="W702" s="702">
        <f t="shared" ref="W702:W713" si="72">U702/V702</f>
        <v>4.392</v>
      </c>
      <c r="X702" s="703">
        <f t="shared" ref="X702:X713" si="73">G702*V702</f>
        <v>1250</v>
      </c>
      <c r="Y702" s="704">
        <f t="shared" ref="Y702:Y713" si="74">U702*G702</f>
        <v>5490</v>
      </c>
      <c r="AA702" s="95"/>
      <c r="AB702" s="95"/>
      <c r="AC702" s="95"/>
      <c r="AD702" s="95"/>
    </row>
    <row r="703" outlineLevel="1">
      <c r="A703" s="78"/>
      <c r="B703" s="78"/>
      <c r="C703" s="119" t="s">
        <v>216</v>
      </c>
      <c r="D703" s="80"/>
      <c r="E703" s="705" t="s">
        <v>217</v>
      </c>
      <c r="F703" s="82" t="s">
        <v>35</v>
      </c>
      <c r="G703" s="706">
        <f t="shared" si="71"/>
        <v>0</v>
      </c>
      <c r="H703" s="707">
        <f>SUMIFS('Выгрузка из 1С - от 11.12.2025'!C:C, 'Выгрузка из 1С - от 11.12.2025'!A:A,C703,
'Выгрузка из 1С - от 11.12.2025'!B:B,F703)</f>
        <v>0</v>
      </c>
      <c r="I703" s="708">
        <v>0.0</v>
      </c>
      <c r="J703" s="709">
        <v>0.0</v>
      </c>
      <c r="K703" s="709">
        <v>0.0</v>
      </c>
      <c r="L703" s="709">
        <v>0.0</v>
      </c>
      <c r="M703" s="709">
        <v>0.0</v>
      </c>
      <c r="N703" s="709">
        <v>0.0</v>
      </c>
      <c r="O703" s="710">
        <v>0.0</v>
      </c>
      <c r="P703" s="88"/>
      <c r="Q703" s="709"/>
      <c r="R703" s="709"/>
      <c r="S703" s="711"/>
      <c r="T703" s="712"/>
      <c r="U703" s="713">
        <v>5490.0</v>
      </c>
      <c r="V703" s="713">
        <v>1250.0</v>
      </c>
      <c r="W703" s="714">
        <f t="shared" si="72"/>
        <v>4.392</v>
      </c>
      <c r="X703" s="715">
        <f t="shared" si="73"/>
        <v>0</v>
      </c>
      <c r="Y703" s="716">
        <f t="shared" si="74"/>
        <v>0</v>
      </c>
      <c r="AA703" s="95"/>
      <c r="AB703" s="95"/>
      <c r="AC703" s="95"/>
      <c r="AD703" s="95"/>
    </row>
    <row r="704" outlineLevel="1">
      <c r="A704" s="78"/>
      <c r="B704" s="78"/>
      <c r="C704" s="119" t="s">
        <v>216</v>
      </c>
      <c r="D704" s="80"/>
      <c r="E704" s="705" t="s">
        <v>217</v>
      </c>
      <c r="F704" s="96" t="s">
        <v>36</v>
      </c>
      <c r="G704" s="706">
        <f t="shared" si="71"/>
        <v>0</v>
      </c>
      <c r="H704" s="707">
        <f>SUMIFS('Выгрузка из 1С - от 11.12.2025'!C:C, 'Выгрузка из 1С - от 11.12.2025'!A:A,C704,
'Выгрузка из 1С - от 11.12.2025'!B:B,F704)</f>
        <v>0</v>
      </c>
      <c r="I704" s="708">
        <v>0.0</v>
      </c>
      <c r="J704" s="709">
        <v>0.0</v>
      </c>
      <c r="K704" s="709">
        <v>0.0</v>
      </c>
      <c r="L704" s="709">
        <v>0.0</v>
      </c>
      <c r="M704" s="709">
        <v>0.0</v>
      </c>
      <c r="N704" s="709">
        <v>0.0</v>
      </c>
      <c r="O704" s="710">
        <v>0.0</v>
      </c>
      <c r="P704" s="88"/>
      <c r="Q704" s="709"/>
      <c r="R704" s="709"/>
      <c r="S704" s="711"/>
      <c r="T704" s="712"/>
      <c r="U704" s="713">
        <v>5490.0</v>
      </c>
      <c r="V704" s="713">
        <v>1250.0</v>
      </c>
      <c r="W704" s="714">
        <f t="shared" si="72"/>
        <v>4.392</v>
      </c>
      <c r="X704" s="715">
        <f t="shared" si="73"/>
        <v>0</v>
      </c>
      <c r="Y704" s="716">
        <f t="shared" si="74"/>
        <v>0</v>
      </c>
      <c r="AA704" s="95"/>
      <c r="AB704" s="95"/>
      <c r="AC704" s="95"/>
      <c r="AD704" s="95"/>
    </row>
    <row r="705" outlineLevel="1">
      <c r="A705" s="78"/>
      <c r="B705" s="78"/>
      <c r="C705" s="119" t="s">
        <v>216</v>
      </c>
      <c r="D705" s="80"/>
      <c r="E705" s="705" t="s">
        <v>217</v>
      </c>
      <c r="F705" s="82" t="s">
        <v>37</v>
      </c>
      <c r="G705" s="706">
        <f t="shared" si="71"/>
        <v>0</v>
      </c>
      <c r="H705" s="707">
        <f>SUMIFS('Выгрузка из 1С - от 11.12.2025'!C:C, 'Выгрузка из 1С - от 11.12.2025'!A:A,C705,
'Выгрузка из 1С - от 11.12.2025'!B:B,F705)</f>
        <v>0</v>
      </c>
      <c r="I705" s="708">
        <v>0.0</v>
      </c>
      <c r="J705" s="709">
        <v>0.0</v>
      </c>
      <c r="K705" s="709">
        <v>0.0</v>
      </c>
      <c r="L705" s="709">
        <v>0.0</v>
      </c>
      <c r="M705" s="709">
        <v>0.0</v>
      </c>
      <c r="N705" s="709">
        <v>0.0</v>
      </c>
      <c r="O705" s="710">
        <v>0.0</v>
      </c>
      <c r="P705" s="88"/>
      <c r="Q705" s="709"/>
      <c r="R705" s="709"/>
      <c r="S705" s="711"/>
      <c r="T705" s="712"/>
      <c r="U705" s="713">
        <v>5490.0</v>
      </c>
      <c r="V705" s="713">
        <v>1250.0</v>
      </c>
      <c r="W705" s="714">
        <f t="shared" si="72"/>
        <v>4.392</v>
      </c>
      <c r="X705" s="715">
        <f t="shared" si="73"/>
        <v>0</v>
      </c>
      <c r="Y705" s="716">
        <f t="shared" si="74"/>
        <v>0</v>
      </c>
      <c r="AA705" s="95"/>
      <c r="AB705" s="95"/>
      <c r="AC705" s="95"/>
      <c r="AD705" s="95"/>
    </row>
    <row r="706" outlineLevel="1">
      <c r="A706" s="78"/>
      <c r="B706" s="78"/>
      <c r="C706" s="119" t="s">
        <v>216</v>
      </c>
      <c r="D706" s="80"/>
      <c r="E706" s="705" t="s">
        <v>217</v>
      </c>
      <c r="F706" s="97" t="s">
        <v>38</v>
      </c>
      <c r="G706" s="706">
        <f t="shared" si="71"/>
        <v>0</v>
      </c>
      <c r="H706" s="707">
        <f>SUMIFS('Выгрузка из 1С - от 11.12.2025'!C:C, 'Выгрузка из 1С - от 11.12.2025'!A:A,C706,
'Выгрузка из 1С - от 11.12.2025'!B:B,F706)</f>
        <v>0</v>
      </c>
      <c r="I706" s="708">
        <v>0.0</v>
      </c>
      <c r="J706" s="709">
        <v>0.0</v>
      </c>
      <c r="K706" s="709">
        <v>0.0</v>
      </c>
      <c r="L706" s="709">
        <v>0.0</v>
      </c>
      <c r="M706" s="709">
        <v>0.0</v>
      </c>
      <c r="N706" s="709">
        <v>0.0</v>
      </c>
      <c r="O706" s="710">
        <v>0.0</v>
      </c>
      <c r="P706" s="88"/>
      <c r="Q706" s="709"/>
      <c r="R706" s="709"/>
      <c r="S706" s="711"/>
      <c r="T706" s="712"/>
      <c r="U706" s="713">
        <v>5490.0</v>
      </c>
      <c r="V706" s="713">
        <v>1250.0</v>
      </c>
      <c r="W706" s="714">
        <f t="shared" si="72"/>
        <v>4.392</v>
      </c>
      <c r="X706" s="715">
        <f t="shared" si="73"/>
        <v>0</v>
      </c>
      <c r="Y706" s="716">
        <f t="shared" si="74"/>
        <v>0</v>
      </c>
      <c r="AA706" s="95"/>
      <c r="AB706" s="95"/>
      <c r="AC706" s="95"/>
      <c r="AD706" s="95"/>
    </row>
    <row r="707" outlineLevel="1">
      <c r="A707" s="78"/>
      <c r="B707" s="78"/>
      <c r="C707" s="140" t="s">
        <v>216</v>
      </c>
      <c r="D707" s="98"/>
      <c r="E707" s="717" t="s">
        <v>217</v>
      </c>
      <c r="F707" s="97" t="s">
        <v>39</v>
      </c>
      <c r="G707" s="718">
        <f t="shared" si="71"/>
        <v>2</v>
      </c>
      <c r="H707" s="719">
        <f>SUMIFS('Выгрузка из 1С - от 11.12.2025'!C:C, 'Выгрузка из 1С - от 11.12.2025'!A:A,C707,
'Выгрузка из 1С - от 11.12.2025'!B:B,F707)</f>
        <v>0</v>
      </c>
      <c r="I707" s="720">
        <v>2.0</v>
      </c>
      <c r="J707" s="721">
        <v>0.0</v>
      </c>
      <c r="K707" s="721">
        <v>0.0</v>
      </c>
      <c r="L707" s="721">
        <v>0.0</v>
      </c>
      <c r="M707" s="721">
        <v>0.0</v>
      </c>
      <c r="N707" s="721">
        <v>0.0</v>
      </c>
      <c r="O707" s="722">
        <v>0.0</v>
      </c>
      <c r="P707" s="104"/>
      <c r="Q707" s="721"/>
      <c r="R707" s="721"/>
      <c r="S707" s="723"/>
      <c r="T707" s="724"/>
      <c r="U707" s="725">
        <v>5490.0</v>
      </c>
      <c r="V707" s="725">
        <v>1250.0</v>
      </c>
      <c r="W707" s="726">
        <f t="shared" si="72"/>
        <v>4.392</v>
      </c>
      <c r="X707" s="727">
        <f t="shared" si="73"/>
        <v>2500</v>
      </c>
      <c r="Y707" s="728">
        <f t="shared" si="74"/>
        <v>10980</v>
      </c>
      <c r="AA707" s="95"/>
      <c r="AB707" s="95"/>
      <c r="AC707" s="95"/>
      <c r="AD707" s="95"/>
    </row>
    <row r="708" outlineLevel="1">
      <c r="A708" s="78"/>
      <c r="B708" s="78"/>
      <c r="C708" s="111" t="s">
        <v>218</v>
      </c>
      <c r="D708" s="692"/>
      <c r="E708" s="693" t="s">
        <v>219</v>
      </c>
      <c r="F708" s="64" t="s">
        <v>34</v>
      </c>
      <c r="G708" s="694">
        <f t="shared" si="71"/>
        <v>1</v>
      </c>
      <c r="H708" s="695">
        <f>SUMIFS('Выгрузка из 1С - от 11.12.2025'!C:C, 'Выгрузка из 1С - от 11.12.2025'!A:A,C708,
'Выгрузка из 1С - от 11.12.2025'!B:B,F708)</f>
        <v>1</v>
      </c>
      <c r="I708" s="696">
        <v>1.0</v>
      </c>
      <c r="J708" s="697">
        <v>0.0</v>
      </c>
      <c r="K708" s="697">
        <v>0.0</v>
      </c>
      <c r="L708" s="697">
        <v>0.0</v>
      </c>
      <c r="M708" s="697">
        <v>0.0</v>
      </c>
      <c r="N708" s="697">
        <v>0.0</v>
      </c>
      <c r="O708" s="698">
        <v>0.0</v>
      </c>
      <c r="P708" s="70"/>
      <c r="Q708" s="697"/>
      <c r="R708" s="697"/>
      <c r="S708" s="699"/>
      <c r="T708" s="700"/>
      <c r="U708" s="701">
        <v>5490.0</v>
      </c>
      <c r="V708" s="701">
        <v>1250.0</v>
      </c>
      <c r="W708" s="702">
        <f t="shared" si="72"/>
        <v>4.392</v>
      </c>
      <c r="X708" s="703">
        <f t="shared" si="73"/>
        <v>1250</v>
      </c>
      <c r="Y708" s="704">
        <f t="shared" si="74"/>
        <v>5490</v>
      </c>
      <c r="AA708" s="95"/>
      <c r="AB708" s="95"/>
      <c r="AC708" s="95"/>
      <c r="AD708" s="95"/>
    </row>
    <row r="709" outlineLevel="1">
      <c r="A709" s="78"/>
      <c r="B709" s="78"/>
      <c r="C709" s="119" t="s">
        <v>218</v>
      </c>
      <c r="D709" s="80"/>
      <c r="E709" s="705" t="s">
        <v>219</v>
      </c>
      <c r="F709" s="82" t="s">
        <v>35</v>
      </c>
      <c r="G709" s="706">
        <f t="shared" si="71"/>
        <v>1</v>
      </c>
      <c r="H709" s="707">
        <f>SUMIFS('Выгрузка из 1С - от 11.12.2025'!C:C, 'Выгрузка из 1С - от 11.12.2025'!A:A,C709,
'Выгрузка из 1С - от 11.12.2025'!B:B,F709)</f>
        <v>2</v>
      </c>
      <c r="I709" s="708">
        <v>1.0</v>
      </c>
      <c r="J709" s="709">
        <v>0.0</v>
      </c>
      <c r="K709" s="709">
        <v>0.0</v>
      </c>
      <c r="L709" s="709">
        <v>0.0</v>
      </c>
      <c r="M709" s="709">
        <v>0.0</v>
      </c>
      <c r="N709" s="709">
        <v>0.0</v>
      </c>
      <c r="O709" s="710">
        <v>0.0</v>
      </c>
      <c r="P709" s="88"/>
      <c r="Q709" s="709"/>
      <c r="R709" s="709"/>
      <c r="S709" s="711"/>
      <c r="T709" s="712"/>
      <c r="U709" s="713">
        <v>5490.0</v>
      </c>
      <c r="V709" s="713">
        <v>1250.0</v>
      </c>
      <c r="W709" s="714">
        <f t="shared" si="72"/>
        <v>4.392</v>
      </c>
      <c r="X709" s="715">
        <f t="shared" si="73"/>
        <v>1250</v>
      </c>
      <c r="Y709" s="716">
        <f t="shared" si="74"/>
        <v>5490</v>
      </c>
      <c r="Z709" s="95"/>
      <c r="AA709" s="95"/>
      <c r="AB709" s="95"/>
      <c r="AC709" s="95"/>
      <c r="AD709" s="95"/>
    </row>
    <row r="710" outlineLevel="1">
      <c r="A710" s="78"/>
      <c r="B710" s="78"/>
      <c r="C710" s="119" t="s">
        <v>218</v>
      </c>
      <c r="D710" s="80"/>
      <c r="E710" s="705" t="s">
        <v>219</v>
      </c>
      <c r="F710" s="96" t="s">
        <v>36</v>
      </c>
      <c r="G710" s="706">
        <f t="shared" si="71"/>
        <v>0</v>
      </c>
      <c r="H710" s="707">
        <f>SUMIFS('Выгрузка из 1С - от 11.12.2025'!C:C, 'Выгрузка из 1С - от 11.12.2025'!A:A,C710,
'Выгрузка из 1С - от 11.12.2025'!B:B,F710)</f>
        <v>0</v>
      </c>
      <c r="I710" s="708">
        <v>0.0</v>
      </c>
      <c r="J710" s="709">
        <v>0.0</v>
      </c>
      <c r="K710" s="709">
        <v>0.0</v>
      </c>
      <c r="L710" s="709">
        <v>0.0</v>
      </c>
      <c r="M710" s="709">
        <v>0.0</v>
      </c>
      <c r="N710" s="709">
        <v>0.0</v>
      </c>
      <c r="O710" s="710">
        <v>0.0</v>
      </c>
      <c r="P710" s="88"/>
      <c r="Q710" s="709"/>
      <c r="R710" s="709"/>
      <c r="S710" s="711"/>
      <c r="T710" s="712"/>
      <c r="U710" s="713">
        <v>5490.0</v>
      </c>
      <c r="V710" s="713">
        <v>1250.0</v>
      </c>
      <c r="W710" s="714">
        <f t="shared" si="72"/>
        <v>4.392</v>
      </c>
      <c r="X710" s="715">
        <f t="shared" si="73"/>
        <v>0</v>
      </c>
      <c r="Y710" s="716">
        <f t="shared" si="74"/>
        <v>0</v>
      </c>
      <c r="Z710" s="95"/>
      <c r="AA710" s="95"/>
      <c r="AB710" s="95"/>
      <c r="AC710" s="95"/>
      <c r="AD710" s="95"/>
    </row>
    <row r="711" outlineLevel="1">
      <c r="A711" s="78"/>
      <c r="B711" s="78"/>
      <c r="C711" s="119" t="s">
        <v>218</v>
      </c>
      <c r="D711" s="80"/>
      <c r="E711" s="705" t="s">
        <v>219</v>
      </c>
      <c r="F711" s="82" t="s">
        <v>37</v>
      </c>
      <c r="G711" s="706">
        <f t="shared" si="71"/>
        <v>0</v>
      </c>
      <c r="H711" s="707">
        <f>SUMIFS('Выгрузка из 1С - от 11.12.2025'!C:C, 'Выгрузка из 1С - от 11.12.2025'!A:A,C711,
'Выгрузка из 1С - от 11.12.2025'!B:B,F711)</f>
        <v>1</v>
      </c>
      <c r="I711" s="708">
        <v>0.0</v>
      </c>
      <c r="J711" s="709">
        <v>0.0</v>
      </c>
      <c r="K711" s="709">
        <v>0.0</v>
      </c>
      <c r="L711" s="709">
        <v>0.0</v>
      </c>
      <c r="M711" s="709">
        <v>0.0</v>
      </c>
      <c r="N711" s="709">
        <v>0.0</v>
      </c>
      <c r="O711" s="710">
        <v>0.0</v>
      </c>
      <c r="P711" s="88"/>
      <c r="Q711" s="709"/>
      <c r="R711" s="709"/>
      <c r="S711" s="711"/>
      <c r="T711" s="712"/>
      <c r="U711" s="713">
        <v>5490.0</v>
      </c>
      <c r="V711" s="713">
        <v>1250.0</v>
      </c>
      <c r="W711" s="714">
        <f t="shared" si="72"/>
        <v>4.392</v>
      </c>
      <c r="X711" s="715">
        <f t="shared" si="73"/>
        <v>0</v>
      </c>
      <c r="Y711" s="716">
        <f t="shared" si="74"/>
        <v>0</v>
      </c>
      <c r="Z711" s="95"/>
      <c r="AA711" s="95"/>
      <c r="AB711" s="95"/>
      <c r="AC711" s="95"/>
      <c r="AD711" s="95"/>
    </row>
    <row r="712" outlineLevel="1">
      <c r="A712" s="78"/>
      <c r="B712" s="78"/>
      <c r="C712" s="119" t="s">
        <v>218</v>
      </c>
      <c r="D712" s="80"/>
      <c r="E712" s="705" t="s">
        <v>219</v>
      </c>
      <c r="F712" s="97" t="s">
        <v>38</v>
      </c>
      <c r="G712" s="706">
        <f t="shared" si="71"/>
        <v>3</v>
      </c>
      <c r="H712" s="707">
        <f>SUMIFS('Выгрузка из 1С - от 11.12.2025'!C:C, 'Выгрузка из 1С - от 11.12.2025'!A:A,C712,
'Выгрузка из 1С - от 11.12.2025'!B:B,F712)</f>
        <v>7</v>
      </c>
      <c r="I712" s="708">
        <v>3.0</v>
      </c>
      <c r="J712" s="709">
        <v>0.0</v>
      </c>
      <c r="K712" s="709">
        <v>0.0</v>
      </c>
      <c r="L712" s="709">
        <v>0.0</v>
      </c>
      <c r="M712" s="709">
        <v>0.0</v>
      </c>
      <c r="N712" s="709">
        <v>0.0</v>
      </c>
      <c r="O712" s="710">
        <v>0.0</v>
      </c>
      <c r="P712" s="88"/>
      <c r="Q712" s="709"/>
      <c r="R712" s="709"/>
      <c r="S712" s="711"/>
      <c r="T712" s="712"/>
      <c r="U712" s="713">
        <v>5490.0</v>
      </c>
      <c r="V712" s="713">
        <v>1250.0</v>
      </c>
      <c r="W712" s="714">
        <f t="shared" si="72"/>
        <v>4.392</v>
      </c>
      <c r="X712" s="715">
        <f t="shared" si="73"/>
        <v>3750</v>
      </c>
      <c r="Y712" s="716">
        <f t="shared" si="74"/>
        <v>16470</v>
      </c>
      <c r="Z712" s="95"/>
      <c r="AA712" s="95"/>
      <c r="AB712" s="95"/>
      <c r="AC712" s="95"/>
      <c r="AD712" s="95"/>
    </row>
    <row r="713" outlineLevel="1">
      <c r="A713" s="78"/>
      <c r="B713" s="78"/>
      <c r="C713" s="140" t="s">
        <v>218</v>
      </c>
      <c r="D713" s="98"/>
      <c r="E713" s="717" t="s">
        <v>219</v>
      </c>
      <c r="F713" s="97" t="s">
        <v>39</v>
      </c>
      <c r="G713" s="718">
        <f t="shared" si="71"/>
        <v>4</v>
      </c>
      <c r="H713" s="719">
        <f>SUMIFS('Выгрузка из 1С - от 11.12.2025'!C:C, 'Выгрузка из 1С - от 11.12.2025'!A:A,C713,
'Выгрузка из 1С - от 11.12.2025'!B:B,F713)</f>
        <v>3</v>
      </c>
      <c r="I713" s="720">
        <v>3.0</v>
      </c>
      <c r="J713" s="721">
        <v>1.0</v>
      </c>
      <c r="K713" s="721">
        <v>0.0</v>
      </c>
      <c r="L713" s="721">
        <v>0.0</v>
      </c>
      <c r="M713" s="721">
        <v>0.0</v>
      </c>
      <c r="N713" s="721">
        <v>0.0</v>
      </c>
      <c r="O713" s="722">
        <v>0.0</v>
      </c>
      <c r="P713" s="104"/>
      <c r="Q713" s="721"/>
      <c r="R713" s="721"/>
      <c r="S713" s="723"/>
      <c r="T713" s="724"/>
      <c r="U713" s="725">
        <v>5490.0</v>
      </c>
      <c r="V713" s="725">
        <v>1250.0</v>
      </c>
      <c r="W713" s="726">
        <f t="shared" si="72"/>
        <v>4.392</v>
      </c>
      <c r="X713" s="727">
        <f t="shared" si="73"/>
        <v>5000</v>
      </c>
      <c r="Y713" s="728">
        <f t="shared" si="74"/>
        <v>21960</v>
      </c>
      <c r="Z713" s="95"/>
      <c r="AA713" s="95"/>
      <c r="AB713" s="95"/>
      <c r="AC713" s="95"/>
      <c r="AD713" s="95"/>
    </row>
    <row r="714">
      <c r="A714" s="690"/>
      <c r="B714" s="690"/>
      <c r="C714" s="691"/>
      <c r="D714" s="676"/>
      <c r="E714" s="42"/>
      <c r="F714" s="677"/>
      <c r="G714" s="678"/>
      <c r="H714" s="679"/>
      <c r="I714" s="679"/>
      <c r="J714" s="678"/>
      <c r="K714" s="678"/>
      <c r="L714" s="678"/>
      <c r="M714" s="678"/>
      <c r="N714" s="678"/>
      <c r="O714" s="678"/>
      <c r="P714" s="680"/>
      <c r="Q714" s="678"/>
      <c r="R714" s="678"/>
      <c r="S714" s="681"/>
      <c r="T714" s="682"/>
      <c r="U714" s="678"/>
      <c r="V714" s="678"/>
      <c r="W714" s="678"/>
      <c r="X714" s="678"/>
      <c r="Y714" s="678"/>
      <c r="Z714" s="95"/>
      <c r="AA714" s="95"/>
      <c r="AB714" s="95"/>
      <c r="AC714" s="95"/>
      <c r="AD714" s="95"/>
    </row>
    <row r="715">
      <c r="A715" s="690"/>
      <c r="B715" s="690"/>
      <c r="C715" s="691"/>
      <c r="D715" s="676"/>
      <c r="E715" s="42"/>
      <c r="F715" s="677"/>
      <c r="G715" s="678"/>
      <c r="H715" s="679"/>
      <c r="I715" s="679"/>
      <c r="J715" s="678"/>
      <c r="K715" s="678"/>
      <c r="L715" s="678"/>
      <c r="M715" s="678"/>
      <c r="N715" s="678"/>
      <c r="O715" s="678"/>
      <c r="P715" s="680"/>
      <c r="Q715" s="678"/>
      <c r="R715" s="678"/>
      <c r="S715" s="681"/>
      <c r="T715" s="682"/>
      <c r="U715" s="678"/>
      <c r="V715" s="678"/>
      <c r="W715" s="678"/>
      <c r="X715" s="678"/>
      <c r="Y715" s="678"/>
      <c r="Z715" s="95"/>
      <c r="AA715" s="95"/>
      <c r="AB715" s="95"/>
      <c r="AC715" s="95"/>
      <c r="AD715" s="95"/>
    </row>
    <row r="716">
      <c r="A716" s="690"/>
      <c r="B716" s="690"/>
      <c r="C716" s="691"/>
      <c r="D716" s="676"/>
      <c r="E716" s="42"/>
      <c r="F716" s="677"/>
      <c r="G716" s="678"/>
      <c r="H716" s="679"/>
      <c r="I716" s="679"/>
      <c r="J716" s="678"/>
      <c r="K716" s="678"/>
      <c r="L716" s="678"/>
      <c r="M716" s="678"/>
      <c r="N716" s="678"/>
      <c r="O716" s="678"/>
      <c r="P716" s="680"/>
      <c r="Q716" s="678"/>
      <c r="R716" s="678"/>
      <c r="S716" s="681"/>
      <c r="T716" s="682"/>
      <c r="U716" s="678"/>
      <c r="V716" s="678"/>
      <c r="W716" s="678"/>
      <c r="X716" s="678"/>
      <c r="Y716" s="678"/>
      <c r="Z716" s="95"/>
      <c r="AA716" s="95"/>
      <c r="AB716" s="95"/>
      <c r="AC716" s="95"/>
      <c r="AD716" s="95"/>
    </row>
    <row r="717">
      <c r="A717" s="690"/>
      <c r="B717" s="690"/>
      <c r="C717" s="691"/>
      <c r="D717" s="676"/>
      <c r="E717" s="42"/>
      <c r="F717" s="677"/>
      <c r="G717" s="678"/>
      <c r="H717" s="679"/>
      <c r="I717" s="679"/>
      <c r="J717" s="678"/>
      <c r="K717" s="678"/>
      <c r="L717" s="678"/>
      <c r="M717" s="678"/>
      <c r="N717" s="678"/>
      <c r="O717" s="678"/>
      <c r="P717" s="680"/>
      <c r="Q717" s="678"/>
      <c r="R717" s="678"/>
      <c r="S717" s="681"/>
      <c r="T717" s="682"/>
      <c r="U717" s="678"/>
      <c r="V717" s="678"/>
      <c r="W717" s="678"/>
      <c r="X717" s="678"/>
      <c r="Y717" s="678"/>
      <c r="Z717" s="95"/>
      <c r="AA717" s="95"/>
      <c r="AB717" s="95"/>
      <c r="AC717" s="95"/>
      <c r="AD717" s="95"/>
    </row>
    <row r="718">
      <c r="A718" s="690"/>
      <c r="B718" s="690"/>
      <c r="C718" s="691"/>
      <c r="D718" s="676"/>
      <c r="E718" s="42"/>
      <c r="F718" s="677"/>
      <c r="G718" s="678"/>
      <c r="H718" s="679"/>
      <c r="I718" s="679"/>
      <c r="J718" s="678"/>
      <c r="K718" s="678"/>
      <c r="L718" s="678"/>
      <c r="M718" s="678"/>
      <c r="N718" s="678"/>
      <c r="O718" s="678"/>
      <c r="P718" s="680"/>
      <c r="Q718" s="678"/>
      <c r="R718" s="678"/>
      <c r="S718" s="681"/>
      <c r="T718" s="682"/>
      <c r="U718" s="678"/>
      <c r="V718" s="678"/>
      <c r="W718" s="678"/>
      <c r="X718" s="678"/>
      <c r="Y718" s="678"/>
      <c r="Z718" s="95"/>
      <c r="AA718" s="95"/>
      <c r="AB718" s="95"/>
      <c r="AC718" s="95"/>
      <c r="AD718" s="95"/>
    </row>
    <row r="719">
      <c r="A719" s="690"/>
      <c r="B719" s="690"/>
      <c r="C719" s="691"/>
      <c r="D719" s="676"/>
      <c r="E719" s="42"/>
      <c r="F719" s="677"/>
      <c r="G719" s="678"/>
      <c r="H719" s="679"/>
      <c r="I719" s="679"/>
      <c r="J719" s="678"/>
      <c r="K719" s="678"/>
      <c r="L719" s="678"/>
      <c r="M719" s="678"/>
      <c r="N719" s="678"/>
      <c r="O719" s="678"/>
      <c r="P719" s="680"/>
      <c r="Q719" s="678"/>
      <c r="R719" s="678"/>
      <c r="S719" s="681"/>
      <c r="T719" s="682"/>
      <c r="U719" s="678"/>
      <c r="V719" s="678"/>
      <c r="W719" s="678"/>
      <c r="X719" s="678"/>
      <c r="Y719" s="678"/>
      <c r="Z719" s="95"/>
      <c r="AA719" s="95"/>
      <c r="AB719" s="95"/>
      <c r="AC719" s="95"/>
      <c r="AD719" s="95"/>
    </row>
    <row r="720">
      <c r="A720" s="690"/>
      <c r="B720" s="690"/>
      <c r="C720" s="691"/>
      <c r="D720" s="676"/>
      <c r="E720" s="42"/>
      <c r="F720" s="677"/>
      <c r="G720" s="678"/>
      <c r="H720" s="679"/>
      <c r="I720" s="679"/>
      <c r="J720" s="678"/>
      <c r="K720" s="678"/>
      <c r="L720" s="678"/>
      <c r="M720" s="678"/>
      <c r="N720" s="678"/>
      <c r="O720" s="678"/>
      <c r="P720" s="680"/>
      <c r="Q720" s="678"/>
      <c r="R720" s="678"/>
      <c r="S720" s="681"/>
      <c r="T720" s="682"/>
      <c r="U720" s="678"/>
      <c r="V720" s="678"/>
      <c r="W720" s="678"/>
      <c r="X720" s="678"/>
      <c r="Y720" s="678"/>
      <c r="Z720" s="95"/>
      <c r="AA720" s="95"/>
      <c r="AB720" s="95"/>
      <c r="AC720" s="95"/>
      <c r="AD720" s="95"/>
    </row>
    <row r="721">
      <c r="A721" s="690"/>
      <c r="B721" s="690"/>
      <c r="C721" s="691"/>
      <c r="D721" s="676"/>
      <c r="E721" s="42"/>
      <c r="F721" s="677"/>
      <c r="G721" s="678"/>
      <c r="H721" s="679"/>
      <c r="I721" s="679"/>
      <c r="J721" s="678"/>
      <c r="K721" s="678"/>
      <c r="L721" s="678"/>
      <c r="M721" s="678"/>
      <c r="N721" s="678"/>
      <c r="O721" s="678"/>
      <c r="P721" s="680"/>
      <c r="Q721" s="678"/>
      <c r="R721" s="678"/>
      <c r="S721" s="681"/>
      <c r="T721" s="682"/>
      <c r="U721" s="678"/>
      <c r="V721" s="678"/>
      <c r="W721" s="678"/>
      <c r="X721" s="678"/>
      <c r="Y721" s="678"/>
      <c r="Z721" s="95"/>
      <c r="AA721" s="95"/>
      <c r="AB721" s="95"/>
      <c r="AC721" s="95"/>
      <c r="AD721" s="95"/>
    </row>
    <row r="722">
      <c r="A722" s="690"/>
      <c r="B722" s="690"/>
      <c r="C722" s="691"/>
      <c r="D722" s="676"/>
      <c r="E722" s="42"/>
      <c r="F722" s="677"/>
      <c r="G722" s="678"/>
      <c r="H722" s="679"/>
      <c r="I722" s="679"/>
      <c r="J722" s="678"/>
      <c r="K722" s="678"/>
      <c r="L722" s="678"/>
      <c r="M722" s="678"/>
      <c r="N722" s="678"/>
      <c r="O722" s="678"/>
      <c r="P722" s="680"/>
      <c r="Q722" s="678"/>
      <c r="R722" s="678"/>
      <c r="S722" s="681"/>
      <c r="T722" s="682"/>
      <c r="U722" s="678"/>
      <c r="V722" s="678"/>
      <c r="W722" s="678"/>
      <c r="X722" s="678"/>
      <c r="Y722" s="678"/>
      <c r="Z722" s="95"/>
      <c r="AA722" s="95"/>
      <c r="AB722" s="95"/>
      <c r="AC722" s="95"/>
      <c r="AD722" s="95"/>
    </row>
    <row r="723">
      <c r="A723" s="690"/>
      <c r="B723" s="690"/>
      <c r="C723" s="691"/>
      <c r="D723" s="676"/>
      <c r="E723" s="42"/>
      <c r="F723" s="677"/>
      <c r="G723" s="678"/>
      <c r="H723" s="679"/>
      <c r="I723" s="679"/>
      <c r="J723" s="678"/>
      <c r="K723" s="678"/>
      <c r="L723" s="678"/>
      <c r="M723" s="678"/>
      <c r="N723" s="678"/>
      <c r="O723" s="678"/>
      <c r="P723" s="680"/>
      <c r="Q723" s="678"/>
      <c r="R723" s="678"/>
      <c r="S723" s="681"/>
      <c r="T723" s="682"/>
      <c r="U723" s="678"/>
      <c r="V723" s="678"/>
      <c r="W723" s="678"/>
      <c r="X723" s="678"/>
      <c r="Y723" s="678"/>
      <c r="Z723" s="95"/>
      <c r="AA723" s="95"/>
      <c r="AB723" s="95"/>
      <c r="AC723" s="95"/>
      <c r="AD723" s="95"/>
    </row>
    <row r="724">
      <c r="A724" s="690"/>
      <c r="B724" s="690"/>
      <c r="C724" s="691"/>
      <c r="D724" s="676"/>
      <c r="E724" s="42"/>
      <c r="F724" s="677"/>
      <c r="G724" s="678"/>
      <c r="H724" s="679"/>
      <c r="I724" s="679"/>
      <c r="J724" s="678"/>
      <c r="K724" s="678"/>
      <c r="L724" s="678"/>
      <c r="M724" s="678"/>
      <c r="N724" s="678"/>
      <c r="O724" s="678"/>
      <c r="P724" s="680"/>
      <c r="Q724" s="678"/>
      <c r="R724" s="678"/>
      <c r="S724" s="681"/>
      <c r="T724" s="682"/>
      <c r="U724" s="678"/>
      <c r="V724" s="678"/>
      <c r="W724" s="678"/>
      <c r="X724" s="678"/>
      <c r="Y724" s="678"/>
      <c r="Z724" s="95"/>
      <c r="AA724" s="95"/>
      <c r="AB724" s="95"/>
      <c r="AC724" s="95"/>
      <c r="AD724" s="95"/>
    </row>
    <row r="725">
      <c r="A725" s="690"/>
      <c r="B725" s="690"/>
      <c r="C725" s="691"/>
      <c r="D725" s="676"/>
      <c r="E725" s="42"/>
      <c r="F725" s="677"/>
      <c r="G725" s="678"/>
      <c r="H725" s="679"/>
      <c r="I725" s="679"/>
      <c r="J725" s="678"/>
      <c r="K725" s="678"/>
      <c r="L725" s="678"/>
      <c r="M725" s="678"/>
      <c r="N725" s="678"/>
      <c r="O725" s="678"/>
      <c r="P725" s="680"/>
      <c r="Q725" s="678"/>
      <c r="R725" s="678"/>
      <c r="S725" s="681"/>
      <c r="T725" s="682"/>
      <c r="U725" s="678"/>
      <c r="V725" s="678"/>
      <c r="W725" s="678"/>
      <c r="X725" s="678"/>
      <c r="Y725" s="678"/>
      <c r="Z725" s="95"/>
      <c r="AA725" s="95"/>
      <c r="AB725" s="95"/>
      <c r="AC725" s="95"/>
      <c r="AD725" s="95"/>
    </row>
    <row r="726">
      <c r="A726" s="729"/>
      <c r="B726" s="729"/>
      <c r="C726" s="730"/>
      <c r="D726" s="676"/>
      <c r="E726" s="42"/>
      <c r="F726" s="677"/>
      <c r="G726" s="678"/>
      <c r="H726" s="679"/>
      <c r="I726" s="679"/>
      <c r="J726" s="678"/>
      <c r="K726" s="678"/>
      <c r="L726" s="678"/>
      <c r="M726" s="678"/>
      <c r="N726" s="678"/>
      <c r="O726" s="678"/>
      <c r="P726" s="680"/>
      <c r="Q726" s="678"/>
      <c r="R726" s="678"/>
      <c r="S726" s="681"/>
      <c r="T726" s="682"/>
      <c r="U726" s="678"/>
      <c r="V726" s="678"/>
      <c r="W726" s="678"/>
      <c r="X726" s="678"/>
      <c r="Y726" s="678"/>
      <c r="Z726" s="95"/>
      <c r="AA726" s="95"/>
      <c r="AB726" s="95"/>
      <c r="AC726" s="95"/>
      <c r="AD726" s="95"/>
    </row>
    <row r="727">
      <c r="A727" s="729"/>
      <c r="B727" s="729"/>
      <c r="C727" s="730"/>
      <c r="D727" s="676"/>
      <c r="E727" s="42"/>
      <c r="F727" s="677"/>
      <c r="G727" s="678"/>
      <c r="H727" s="679"/>
      <c r="I727" s="679"/>
      <c r="J727" s="678"/>
      <c r="K727" s="678"/>
      <c r="L727" s="678"/>
      <c r="M727" s="678"/>
      <c r="N727" s="678"/>
      <c r="O727" s="678"/>
      <c r="P727" s="680"/>
      <c r="Q727" s="678"/>
      <c r="R727" s="678"/>
      <c r="S727" s="681"/>
      <c r="T727" s="682"/>
      <c r="U727" s="678"/>
      <c r="V727" s="678"/>
      <c r="W727" s="678"/>
      <c r="X727" s="678"/>
      <c r="Y727" s="678"/>
      <c r="Z727" s="95"/>
      <c r="AA727" s="95"/>
      <c r="AB727" s="95"/>
      <c r="AC727" s="95"/>
      <c r="AD727" s="95"/>
    </row>
    <row r="728">
      <c r="A728" s="729"/>
      <c r="B728" s="729"/>
      <c r="C728" s="730"/>
      <c r="D728" s="676"/>
      <c r="E728" s="42"/>
      <c r="F728" s="677"/>
      <c r="G728" s="678"/>
      <c r="H728" s="679"/>
      <c r="I728" s="679"/>
      <c r="J728" s="678"/>
      <c r="K728" s="678"/>
      <c r="L728" s="678"/>
      <c r="M728" s="678"/>
      <c r="N728" s="678"/>
      <c r="O728" s="678"/>
      <c r="P728" s="680"/>
      <c r="Q728" s="678"/>
      <c r="R728" s="678"/>
      <c r="S728" s="681"/>
      <c r="T728" s="682"/>
      <c r="U728" s="678"/>
      <c r="V728" s="678"/>
      <c r="W728" s="678"/>
      <c r="X728" s="678"/>
      <c r="Y728" s="678"/>
      <c r="Z728" s="95"/>
      <c r="AA728" s="95"/>
      <c r="AB728" s="95"/>
      <c r="AC728" s="95"/>
      <c r="AD728" s="95"/>
    </row>
    <row r="729">
      <c r="A729" s="729"/>
      <c r="B729" s="729"/>
      <c r="C729" s="730"/>
      <c r="D729" s="676"/>
      <c r="E729" s="42"/>
      <c r="F729" s="677"/>
      <c r="G729" s="678"/>
      <c r="H729" s="679"/>
      <c r="I729" s="679"/>
      <c r="J729" s="678"/>
      <c r="K729" s="678"/>
      <c r="L729" s="678"/>
      <c r="M729" s="678"/>
      <c r="N729" s="678"/>
      <c r="O729" s="678"/>
      <c r="P729" s="680"/>
      <c r="Q729" s="678"/>
      <c r="R729" s="678"/>
      <c r="S729" s="681"/>
      <c r="T729" s="682"/>
      <c r="U729" s="678"/>
      <c r="V729" s="678"/>
      <c r="W729" s="678"/>
      <c r="X729" s="678"/>
      <c r="Y729" s="678"/>
      <c r="Z729" s="95"/>
      <c r="AA729" s="95"/>
      <c r="AB729" s="95"/>
      <c r="AC729" s="95"/>
      <c r="AD729" s="95"/>
    </row>
    <row r="730">
      <c r="A730" s="729"/>
      <c r="B730" s="729"/>
      <c r="C730" s="730"/>
      <c r="D730" s="676"/>
      <c r="E730" s="42"/>
      <c r="F730" s="677"/>
      <c r="G730" s="678"/>
      <c r="H730" s="679"/>
      <c r="I730" s="679"/>
      <c r="J730" s="678"/>
      <c r="K730" s="678"/>
      <c r="L730" s="678"/>
      <c r="M730" s="678"/>
      <c r="N730" s="678"/>
      <c r="O730" s="678"/>
      <c r="P730" s="680"/>
      <c r="Q730" s="678"/>
      <c r="R730" s="678"/>
      <c r="S730" s="681"/>
      <c r="T730" s="682"/>
      <c r="U730" s="678"/>
      <c r="V730" s="678"/>
      <c r="W730" s="678"/>
      <c r="X730" s="678"/>
      <c r="Y730" s="678"/>
      <c r="Z730" s="95"/>
      <c r="AA730" s="95"/>
      <c r="AB730" s="95"/>
      <c r="AC730" s="95"/>
      <c r="AD730" s="95"/>
    </row>
    <row r="731">
      <c r="A731" s="690"/>
      <c r="B731" s="690"/>
      <c r="C731" s="691"/>
      <c r="D731" s="676"/>
      <c r="E731" s="42"/>
      <c r="F731" s="677"/>
      <c r="G731" s="678"/>
      <c r="H731" s="679"/>
      <c r="I731" s="679"/>
      <c r="J731" s="678"/>
      <c r="K731" s="678"/>
      <c r="L731" s="678"/>
      <c r="M731" s="678"/>
      <c r="N731" s="678"/>
      <c r="O731" s="678"/>
      <c r="P731" s="680"/>
      <c r="Q731" s="678"/>
      <c r="R731" s="678"/>
      <c r="S731" s="681"/>
      <c r="T731" s="682"/>
      <c r="U731" s="678"/>
      <c r="V731" s="678"/>
      <c r="W731" s="678"/>
      <c r="X731" s="678"/>
      <c r="Y731" s="678"/>
      <c r="Z731" s="95"/>
      <c r="AA731" s="95"/>
      <c r="AB731" s="95"/>
      <c r="AC731" s="95"/>
      <c r="AD731" s="95"/>
    </row>
    <row r="732">
      <c r="A732" s="690"/>
      <c r="B732" s="690"/>
      <c r="C732" s="691"/>
      <c r="D732" s="676"/>
      <c r="E732" s="42"/>
      <c r="F732" s="677"/>
      <c r="G732" s="678"/>
      <c r="H732" s="679"/>
      <c r="I732" s="679"/>
      <c r="J732" s="678"/>
      <c r="K732" s="678"/>
      <c r="L732" s="678"/>
      <c r="M732" s="678"/>
      <c r="N732" s="678"/>
      <c r="O732" s="678"/>
      <c r="P732" s="680"/>
      <c r="Q732" s="678"/>
      <c r="R732" s="678"/>
      <c r="S732" s="681"/>
      <c r="T732" s="682"/>
      <c r="U732" s="678"/>
      <c r="V732" s="678"/>
      <c r="W732" s="678"/>
      <c r="X732" s="678"/>
      <c r="Y732" s="678"/>
      <c r="Z732" s="95"/>
      <c r="AA732" s="95"/>
      <c r="AB732" s="95"/>
      <c r="AC732" s="95"/>
      <c r="AD732" s="95"/>
    </row>
    <row r="733">
      <c r="A733" s="690"/>
      <c r="B733" s="690"/>
      <c r="C733" s="691"/>
      <c r="D733" s="676"/>
      <c r="E733" s="42"/>
      <c r="F733" s="677"/>
      <c r="G733" s="678"/>
      <c r="H733" s="679"/>
      <c r="I733" s="679"/>
      <c r="J733" s="678"/>
      <c r="K733" s="678"/>
      <c r="L733" s="678"/>
      <c r="M733" s="678"/>
      <c r="N733" s="678"/>
      <c r="O733" s="678"/>
      <c r="P733" s="680"/>
      <c r="Q733" s="678"/>
      <c r="R733" s="678"/>
      <c r="S733" s="681"/>
      <c r="T733" s="682"/>
      <c r="U733" s="678"/>
      <c r="V733" s="678"/>
      <c r="W733" s="678"/>
      <c r="X733" s="678"/>
      <c r="Y733" s="678"/>
      <c r="Z733" s="95"/>
      <c r="AA733" s="95"/>
      <c r="AB733" s="95"/>
      <c r="AC733" s="95"/>
      <c r="AD733" s="95"/>
    </row>
    <row r="734">
      <c r="A734" s="690"/>
      <c r="B734" s="690"/>
      <c r="C734" s="691"/>
      <c r="D734" s="676"/>
      <c r="E734" s="42"/>
      <c r="F734" s="677"/>
      <c r="G734" s="678"/>
      <c r="H734" s="679"/>
      <c r="I734" s="679"/>
      <c r="J734" s="678"/>
      <c r="K734" s="678"/>
      <c r="L734" s="678"/>
      <c r="M734" s="678"/>
      <c r="N734" s="678"/>
      <c r="O734" s="678"/>
      <c r="P734" s="680"/>
      <c r="Q734" s="678"/>
      <c r="R734" s="678"/>
      <c r="S734" s="681"/>
      <c r="T734" s="682"/>
      <c r="U734" s="678"/>
      <c r="V734" s="678"/>
      <c r="W734" s="678"/>
      <c r="X734" s="678"/>
      <c r="Y734" s="678"/>
      <c r="AC734" s="95"/>
      <c r="AD734" s="95"/>
    </row>
    <row r="735">
      <c r="A735" s="690"/>
      <c r="B735" s="690"/>
      <c r="C735" s="691"/>
      <c r="D735" s="676"/>
      <c r="E735" s="42"/>
      <c r="F735" s="677"/>
      <c r="G735" s="678"/>
      <c r="H735" s="679"/>
      <c r="I735" s="679"/>
      <c r="J735" s="678"/>
      <c r="K735" s="678"/>
      <c r="L735" s="678"/>
      <c r="M735" s="678"/>
      <c r="N735" s="678"/>
      <c r="O735" s="678"/>
      <c r="P735" s="680"/>
      <c r="Q735" s="678"/>
      <c r="R735" s="678"/>
      <c r="S735" s="681"/>
      <c r="T735" s="682"/>
      <c r="U735" s="678"/>
      <c r="V735" s="678"/>
      <c r="W735" s="678"/>
      <c r="X735" s="678"/>
      <c r="Y735" s="678"/>
      <c r="AC735" s="95"/>
      <c r="AD735" s="95"/>
    </row>
    <row r="736">
      <c r="A736" s="690"/>
      <c r="B736" s="690"/>
      <c r="C736" s="691"/>
      <c r="D736" s="676"/>
      <c r="E736" s="42"/>
      <c r="F736" s="677"/>
      <c r="G736" s="678"/>
      <c r="H736" s="679"/>
      <c r="I736" s="679"/>
      <c r="J736" s="678"/>
      <c r="K736" s="678"/>
      <c r="L736" s="678"/>
      <c r="M736" s="678"/>
      <c r="N736" s="678"/>
      <c r="O736" s="678"/>
      <c r="P736" s="680"/>
      <c r="Q736" s="678"/>
      <c r="R736" s="678"/>
      <c r="S736" s="681"/>
      <c r="T736" s="682"/>
      <c r="U736" s="678"/>
      <c r="V736" s="678"/>
      <c r="W736" s="678"/>
      <c r="X736" s="678"/>
      <c r="Y736" s="678"/>
      <c r="AC736" s="95"/>
      <c r="AD736" s="95"/>
    </row>
    <row r="737">
      <c r="A737" s="690"/>
      <c r="B737" s="690"/>
      <c r="C737" s="691"/>
      <c r="D737" s="676"/>
      <c r="E737" s="42"/>
      <c r="F737" s="677"/>
      <c r="G737" s="678"/>
      <c r="H737" s="679"/>
      <c r="I737" s="679"/>
      <c r="J737" s="678"/>
      <c r="K737" s="678"/>
      <c r="L737" s="678"/>
      <c r="M737" s="678"/>
      <c r="N737" s="678"/>
      <c r="O737" s="678"/>
      <c r="P737" s="680"/>
      <c r="Q737" s="678"/>
      <c r="R737" s="678"/>
      <c r="S737" s="681"/>
      <c r="T737" s="682"/>
      <c r="U737" s="678"/>
      <c r="V737" s="678"/>
      <c r="W737" s="678"/>
      <c r="X737" s="678"/>
      <c r="Y737" s="678"/>
      <c r="AC737" s="95"/>
      <c r="AD737" s="95"/>
    </row>
    <row r="738">
      <c r="A738" s="690"/>
      <c r="B738" s="690"/>
      <c r="C738" s="691"/>
      <c r="D738" s="676"/>
      <c r="E738" s="42"/>
      <c r="F738" s="677"/>
      <c r="G738" s="678"/>
      <c r="H738" s="679"/>
      <c r="I738" s="679"/>
      <c r="J738" s="678"/>
      <c r="K738" s="678"/>
      <c r="L738" s="678"/>
      <c r="M738" s="678"/>
      <c r="N738" s="678"/>
      <c r="O738" s="678"/>
      <c r="P738" s="680"/>
      <c r="Q738" s="678"/>
      <c r="R738" s="678"/>
      <c r="S738" s="681"/>
      <c r="T738" s="682"/>
      <c r="U738" s="678"/>
      <c r="V738" s="678"/>
      <c r="W738" s="678"/>
      <c r="X738" s="678"/>
      <c r="Y738" s="678"/>
      <c r="AC738" s="95"/>
      <c r="AD738" s="95"/>
    </row>
    <row r="739">
      <c r="A739" s="690"/>
      <c r="B739" s="690"/>
      <c r="C739" s="691"/>
      <c r="D739" s="676"/>
      <c r="E739" s="42"/>
      <c r="F739" s="677"/>
      <c r="G739" s="678"/>
      <c r="H739" s="679"/>
      <c r="I739" s="679"/>
      <c r="J739" s="678"/>
      <c r="K739" s="678"/>
      <c r="L739" s="678"/>
      <c r="M739" s="678"/>
      <c r="N739" s="678"/>
      <c r="O739" s="678"/>
      <c r="P739" s="680"/>
      <c r="Q739" s="678"/>
      <c r="R739" s="678"/>
      <c r="S739" s="681"/>
      <c r="T739" s="682"/>
      <c r="U739" s="678"/>
      <c r="V739" s="678"/>
      <c r="W739" s="678"/>
      <c r="X739" s="678"/>
      <c r="Y739" s="678"/>
      <c r="AC739" s="95"/>
      <c r="AD739" s="95"/>
    </row>
    <row r="740">
      <c r="A740" s="690"/>
      <c r="B740" s="690"/>
      <c r="C740" s="691"/>
      <c r="D740" s="676"/>
      <c r="E740" s="42"/>
      <c r="F740" s="677"/>
      <c r="G740" s="678"/>
      <c r="H740" s="679"/>
      <c r="I740" s="679"/>
      <c r="J740" s="678"/>
      <c r="K740" s="678"/>
      <c r="L740" s="678"/>
      <c r="M740" s="678"/>
      <c r="N740" s="678"/>
      <c r="O740" s="678"/>
      <c r="P740" s="680"/>
      <c r="Q740" s="678"/>
      <c r="R740" s="678"/>
      <c r="S740" s="681"/>
      <c r="T740" s="682"/>
      <c r="U740" s="678"/>
      <c r="V740" s="678"/>
      <c r="W740" s="678"/>
      <c r="X740" s="678"/>
      <c r="Y740" s="678"/>
      <c r="AC740" s="95"/>
      <c r="AD740" s="95"/>
    </row>
    <row r="741">
      <c r="A741" s="690"/>
      <c r="B741" s="690"/>
      <c r="C741" s="691"/>
      <c r="D741" s="676"/>
      <c r="E741" s="42"/>
      <c r="F741" s="677"/>
      <c r="G741" s="678"/>
      <c r="H741" s="679"/>
      <c r="I741" s="679"/>
      <c r="J741" s="678"/>
      <c r="K741" s="678"/>
      <c r="L741" s="678"/>
      <c r="M741" s="678"/>
      <c r="N741" s="678"/>
      <c r="O741" s="678"/>
      <c r="P741" s="680"/>
      <c r="Q741" s="678"/>
      <c r="R741" s="678"/>
      <c r="S741" s="681"/>
      <c r="T741" s="682"/>
      <c r="U741" s="678"/>
      <c r="V741" s="678"/>
      <c r="W741" s="678"/>
      <c r="X741" s="678"/>
      <c r="Y741" s="678"/>
      <c r="AC741" s="95"/>
      <c r="AD741" s="95"/>
    </row>
    <row r="742">
      <c r="A742" s="690"/>
      <c r="B742" s="690"/>
      <c r="C742" s="691"/>
      <c r="D742" s="676"/>
      <c r="E742" s="42"/>
      <c r="F742" s="677"/>
      <c r="G742" s="678"/>
      <c r="H742" s="679"/>
      <c r="I742" s="679"/>
      <c r="J742" s="678"/>
      <c r="K742" s="678"/>
      <c r="L742" s="678"/>
      <c r="M742" s="678"/>
      <c r="N742" s="678"/>
      <c r="O742" s="678"/>
      <c r="P742" s="680"/>
      <c r="Q742" s="678"/>
      <c r="R742" s="678"/>
      <c r="S742" s="681"/>
      <c r="T742" s="682"/>
      <c r="U742" s="678"/>
      <c r="V742" s="678"/>
      <c r="W742" s="678"/>
      <c r="X742" s="678"/>
      <c r="Y742" s="678"/>
      <c r="AC742" s="95"/>
      <c r="AD742" s="95"/>
    </row>
    <row r="743">
      <c r="A743" s="729"/>
      <c r="B743" s="729"/>
      <c r="C743" s="730"/>
      <c r="D743" s="676"/>
      <c r="E743" s="42"/>
      <c r="F743" s="677"/>
      <c r="G743" s="678"/>
      <c r="H743" s="679"/>
      <c r="I743" s="679"/>
      <c r="J743" s="678"/>
      <c r="K743" s="678"/>
      <c r="L743" s="678"/>
      <c r="M743" s="678"/>
      <c r="N743" s="678"/>
      <c r="O743" s="678"/>
      <c r="P743" s="680"/>
      <c r="Q743" s="678"/>
      <c r="R743" s="678"/>
      <c r="S743" s="681"/>
      <c r="T743" s="682"/>
      <c r="U743" s="678"/>
      <c r="V743" s="678"/>
      <c r="W743" s="678"/>
      <c r="X743" s="678"/>
      <c r="Y743" s="678"/>
      <c r="AC743" s="95"/>
      <c r="AD743" s="95"/>
    </row>
    <row r="744">
      <c r="A744" s="729"/>
      <c r="B744" s="729"/>
      <c r="C744" s="730"/>
      <c r="D744" s="676"/>
      <c r="E744" s="42"/>
      <c r="F744" s="677"/>
      <c r="G744" s="678"/>
      <c r="H744" s="679"/>
      <c r="I744" s="679"/>
      <c r="J744" s="678"/>
      <c r="K744" s="678"/>
      <c r="L744" s="678"/>
      <c r="M744" s="678"/>
      <c r="N744" s="678"/>
      <c r="O744" s="678"/>
      <c r="P744" s="680"/>
      <c r="Q744" s="678"/>
      <c r="R744" s="678"/>
      <c r="S744" s="681"/>
      <c r="T744" s="682"/>
      <c r="U744" s="678"/>
      <c r="V744" s="678"/>
      <c r="W744" s="678"/>
      <c r="X744" s="678"/>
      <c r="Y744" s="678"/>
      <c r="AC744" s="95"/>
      <c r="AD744" s="95"/>
    </row>
    <row r="745">
      <c r="A745" s="729"/>
      <c r="B745" s="729"/>
      <c r="C745" s="730"/>
      <c r="D745" s="676"/>
      <c r="E745" s="42"/>
      <c r="F745" s="677"/>
      <c r="G745" s="678"/>
      <c r="H745" s="679"/>
      <c r="I745" s="679"/>
      <c r="J745" s="678"/>
      <c r="K745" s="678"/>
      <c r="L745" s="678"/>
      <c r="M745" s="678"/>
      <c r="N745" s="678"/>
      <c r="O745" s="678"/>
      <c r="P745" s="680"/>
      <c r="Q745" s="678"/>
      <c r="R745" s="678"/>
      <c r="S745" s="681"/>
      <c r="T745" s="682"/>
      <c r="U745" s="678"/>
      <c r="V745" s="678"/>
      <c r="W745" s="678"/>
      <c r="X745" s="678"/>
      <c r="Y745" s="678"/>
      <c r="AC745" s="95"/>
      <c r="AD745" s="95"/>
    </row>
    <row r="746">
      <c r="A746" s="729"/>
      <c r="B746" s="729"/>
      <c r="C746" s="730"/>
      <c r="D746" s="676"/>
      <c r="E746" s="42"/>
      <c r="F746" s="677"/>
      <c r="G746" s="678"/>
      <c r="H746" s="679"/>
      <c r="I746" s="679"/>
      <c r="J746" s="678"/>
      <c r="K746" s="678"/>
      <c r="L746" s="678"/>
      <c r="M746" s="678"/>
      <c r="N746" s="678"/>
      <c r="O746" s="678"/>
      <c r="P746" s="680"/>
      <c r="Q746" s="678"/>
      <c r="R746" s="678"/>
      <c r="S746" s="681"/>
      <c r="T746" s="682"/>
      <c r="U746" s="678"/>
      <c r="V746" s="678"/>
      <c r="W746" s="678"/>
      <c r="X746" s="678"/>
      <c r="Y746" s="678"/>
      <c r="AC746" s="95"/>
      <c r="AD746" s="95"/>
    </row>
    <row r="747">
      <c r="A747" s="729"/>
      <c r="B747" s="729"/>
      <c r="C747" s="730"/>
      <c r="D747" s="676"/>
      <c r="E747" s="42"/>
      <c r="F747" s="677"/>
      <c r="G747" s="678"/>
      <c r="H747" s="679"/>
      <c r="I747" s="679"/>
      <c r="J747" s="678"/>
      <c r="K747" s="678"/>
      <c r="L747" s="678"/>
      <c r="M747" s="678"/>
      <c r="N747" s="678"/>
      <c r="O747" s="678"/>
      <c r="P747" s="680"/>
      <c r="Q747" s="678"/>
      <c r="R747" s="678"/>
      <c r="S747" s="681"/>
      <c r="T747" s="682"/>
      <c r="U747" s="678"/>
      <c r="V747" s="678"/>
      <c r="W747" s="678"/>
      <c r="X747" s="678"/>
      <c r="Y747" s="678"/>
      <c r="AC747" s="95"/>
      <c r="AD747" s="95"/>
    </row>
    <row r="748">
      <c r="A748" s="729"/>
      <c r="B748" s="729"/>
      <c r="C748" s="730"/>
      <c r="D748" s="676"/>
      <c r="E748" s="42"/>
      <c r="F748" s="677"/>
      <c r="G748" s="678"/>
      <c r="H748" s="679"/>
      <c r="I748" s="679"/>
      <c r="J748" s="678"/>
      <c r="K748" s="678"/>
      <c r="L748" s="678"/>
      <c r="M748" s="678"/>
      <c r="N748" s="678"/>
      <c r="O748" s="678"/>
      <c r="P748" s="680"/>
      <c r="Q748" s="678"/>
      <c r="R748" s="678"/>
      <c r="S748" s="681"/>
      <c r="T748" s="682"/>
      <c r="U748" s="678"/>
      <c r="V748" s="678"/>
      <c r="W748" s="678"/>
      <c r="X748" s="678"/>
      <c r="Y748" s="678"/>
      <c r="AC748" s="95"/>
      <c r="AD748" s="95"/>
    </row>
    <row r="749">
      <c r="A749" s="729"/>
      <c r="B749" s="729"/>
      <c r="C749" s="730"/>
      <c r="D749" s="676"/>
      <c r="E749" s="42"/>
      <c r="F749" s="677"/>
      <c r="G749" s="678"/>
      <c r="H749" s="679"/>
      <c r="I749" s="679"/>
      <c r="J749" s="678"/>
      <c r="K749" s="678"/>
      <c r="L749" s="678"/>
      <c r="M749" s="678"/>
      <c r="N749" s="678"/>
      <c r="O749" s="678"/>
      <c r="P749" s="680"/>
      <c r="Q749" s="678"/>
      <c r="R749" s="678"/>
      <c r="S749" s="681"/>
      <c r="T749" s="682"/>
      <c r="U749" s="678"/>
      <c r="V749" s="678"/>
      <c r="W749" s="678"/>
      <c r="X749" s="678"/>
      <c r="Y749" s="678"/>
      <c r="AC749" s="95"/>
      <c r="AD749" s="95"/>
    </row>
    <row r="750">
      <c r="A750" s="729"/>
      <c r="B750" s="729"/>
      <c r="C750" s="730"/>
      <c r="D750" s="676"/>
      <c r="E750" s="42"/>
      <c r="F750" s="677"/>
      <c r="G750" s="678"/>
      <c r="H750" s="679"/>
      <c r="I750" s="679"/>
      <c r="J750" s="678"/>
      <c r="K750" s="678"/>
      <c r="L750" s="678"/>
      <c r="M750" s="678"/>
      <c r="N750" s="678"/>
      <c r="O750" s="678"/>
      <c r="P750" s="680"/>
      <c r="Q750" s="678"/>
      <c r="R750" s="678"/>
      <c r="S750" s="681"/>
      <c r="T750" s="682"/>
      <c r="U750" s="678"/>
      <c r="V750" s="678"/>
      <c r="W750" s="678"/>
      <c r="X750" s="678"/>
      <c r="Y750" s="678"/>
      <c r="AC750" s="95"/>
      <c r="AD750" s="95"/>
    </row>
    <row r="751">
      <c r="A751" s="729"/>
      <c r="B751" s="729"/>
      <c r="C751" s="730"/>
      <c r="D751" s="676"/>
      <c r="E751" s="42"/>
      <c r="F751" s="677"/>
      <c r="G751" s="678"/>
      <c r="H751" s="679"/>
      <c r="I751" s="679"/>
      <c r="J751" s="678"/>
      <c r="K751" s="678"/>
      <c r="L751" s="678"/>
      <c r="M751" s="678"/>
      <c r="N751" s="678"/>
      <c r="O751" s="678"/>
      <c r="P751" s="680"/>
      <c r="Q751" s="678"/>
      <c r="R751" s="678"/>
      <c r="S751" s="681"/>
      <c r="T751" s="682"/>
      <c r="U751" s="678"/>
      <c r="V751" s="678"/>
      <c r="W751" s="678"/>
      <c r="X751" s="678"/>
      <c r="Y751" s="678"/>
      <c r="AC751" s="95"/>
      <c r="AD751" s="95"/>
    </row>
    <row r="752">
      <c r="A752" s="729"/>
      <c r="B752" s="729"/>
      <c r="C752" s="730"/>
      <c r="D752" s="676"/>
      <c r="E752" s="42"/>
      <c r="F752" s="677"/>
      <c r="G752" s="678"/>
      <c r="H752" s="679"/>
      <c r="I752" s="679"/>
      <c r="J752" s="678"/>
      <c r="K752" s="678"/>
      <c r="L752" s="678"/>
      <c r="M752" s="678"/>
      <c r="N752" s="678"/>
      <c r="O752" s="678"/>
      <c r="P752" s="680"/>
      <c r="Q752" s="678"/>
      <c r="R752" s="678"/>
      <c r="S752" s="681"/>
      <c r="T752" s="682"/>
      <c r="U752" s="678"/>
      <c r="V752" s="678"/>
      <c r="W752" s="678"/>
      <c r="X752" s="678"/>
      <c r="Y752" s="678"/>
      <c r="AC752" s="95"/>
      <c r="AD752" s="95"/>
    </row>
    <row r="753">
      <c r="A753" s="729"/>
      <c r="B753" s="729"/>
      <c r="C753" s="730"/>
      <c r="D753" s="676"/>
      <c r="E753" s="42"/>
      <c r="F753" s="677"/>
      <c r="G753" s="678"/>
      <c r="H753" s="679"/>
      <c r="I753" s="679"/>
      <c r="J753" s="678"/>
      <c r="K753" s="678"/>
      <c r="L753" s="678"/>
      <c r="M753" s="678"/>
      <c r="N753" s="678"/>
      <c r="O753" s="678"/>
      <c r="P753" s="680"/>
      <c r="Q753" s="678"/>
      <c r="R753" s="678"/>
      <c r="S753" s="681"/>
      <c r="T753" s="682"/>
      <c r="U753" s="678"/>
      <c r="V753" s="678"/>
      <c r="W753" s="678"/>
      <c r="X753" s="678"/>
      <c r="Y753" s="678"/>
      <c r="AC753" s="95"/>
      <c r="AD753" s="95"/>
    </row>
    <row r="754">
      <c r="A754" s="729"/>
      <c r="B754" s="729"/>
      <c r="C754" s="730"/>
      <c r="D754" s="676"/>
      <c r="E754" s="42"/>
      <c r="F754" s="677"/>
      <c r="G754" s="678"/>
      <c r="H754" s="679"/>
      <c r="I754" s="679"/>
      <c r="J754" s="678"/>
      <c r="K754" s="678"/>
      <c r="L754" s="678"/>
      <c r="M754" s="678"/>
      <c r="N754" s="678"/>
      <c r="O754" s="678"/>
      <c r="P754" s="680"/>
      <c r="Q754" s="678"/>
      <c r="R754" s="678"/>
      <c r="S754" s="681"/>
      <c r="T754" s="682"/>
      <c r="U754" s="678"/>
      <c r="V754" s="678"/>
      <c r="W754" s="678"/>
      <c r="X754" s="678"/>
      <c r="Y754" s="678"/>
      <c r="AC754" s="95"/>
      <c r="AD754" s="95"/>
    </row>
    <row r="755">
      <c r="A755" s="729"/>
      <c r="B755" s="729"/>
      <c r="C755" s="730"/>
      <c r="D755" s="676"/>
      <c r="E755" s="42"/>
      <c r="F755" s="677"/>
      <c r="G755" s="678"/>
      <c r="H755" s="679"/>
      <c r="I755" s="679"/>
      <c r="J755" s="678"/>
      <c r="K755" s="678"/>
      <c r="L755" s="678"/>
      <c r="M755" s="678"/>
      <c r="N755" s="678"/>
      <c r="O755" s="678"/>
      <c r="P755" s="680"/>
      <c r="Q755" s="678"/>
      <c r="R755" s="678"/>
      <c r="S755" s="681"/>
      <c r="T755" s="682"/>
      <c r="U755" s="678"/>
      <c r="V755" s="678"/>
      <c r="W755" s="678"/>
      <c r="X755" s="678"/>
      <c r="Y755" s="678"/>
      <c r="AC755" s="95"/>
      <c r="AD755" s="95"/>
    </row>
    <row r="756">
      <c r="A756" s="729"/>
      <c r="B756" s="729"/>
      <c r="C756" s="730"/>
      <c r="D756" s="676"/>
      <c r="E756" s="42"/>
      <c r="F756" s="677"/>
      <c r="G756" s="678"/>
      <c r="H756" s="679"/>
      <c r="I756" s="679"/>
      <c r="J756" s="678"/>
      <c r="K756" s="678"/>
      <c r="L756" s="678"/>
      <c r="M756" s="678"/>
      <c r="N756" s="678"/>
      <c r="O756" s="678"/>
      <c r="P756" s="680"/>
      <c r="Q756" s="678"/>
      <c r="R756" s="678"/>
      <c r="S756" s="681"/>
      <c r="T756" s="682"/>
      <c r="U756" s="678"/>
      <c r="V756" s="678"/>
      <c r="W756" s="678"/>
      <c r="X756" s="678"/>
      <c r="Y756" s="678"/>
      <c r="AC756" s="95"/>
      <c r="AD756" s="95"/>
    </row>
    <row r="757">
      <c r="A757" s="729"/>
      <c r="B757" s="729"/>
      <c r="C757" s="730"/>
      <c r="D757" s="676"/>
      <c r="E757" s="42"/>
      <c r="F757" s="677"/>
      <c r="G757" s="678"/>
      <c r="H757" s="679"/>
      <c r="I757" s="679"/>
      <c r="J757" s="678"/>
      <c r="K757" s="678"/>
      <c r="L757" s="678"/>
      <c r="M757" s="678"/>
      <c r="N757" s="678"/>
      <c r="O757" s="678"/>
      <c r="P757" s="680"/>
      <c r="Q757" s="678"/>
      <c r="R757" s="678"/>
      <c r="S757" s="681"/>
      <c r="T757" s="682"/>
      <c r="U757" s="678"/>
      <c r="V757" s="678"/>
      <c r="W757" s="678"/>
      <c r="X757" s="678"/>
      <c r="Y757" s="678"/>
      <c r="AC757" s="95"/>
      <c r="AD757" s="95"/>
    </row>
    <row r="758">
      <c r="A758" s="729"/>
      <c r="B758" s="729"/>
      <c r="C758" s="730"/>
      <c r="D758" s="676"/>
      <c r="E758" s="42"/>
      <c r="F758" s="677"/>
      <c r="G758" s="678"/>
      <c r="H758" s="679"/>
      <c r="I758" s="679"/>
      <c r="J758" s="678"/>
      <c r="K758" s="678"/>
      <c r="L758" s="678"/>
      <c r="M758" s="678"/>
      <c r="N758" s="678"/>
      <c r="O758" s="678"/>
      <c r="P758" s="680"/>
      <c r="Q758" s="678"/>
      <c r="R758" s="678"/>
      <c r="S758" s="681"/>
      <c r="T758" s="682"/>
      <c r="U758" s="678"/>
      <c r="V758" s="678"/>
      <c r="W758" s="678"/>
      <c r="X758" s="678"/>
      <c r="Y758" s="678"/>
      <c r="AC758" s="95"/>
      <c r="AD758" s="95"/>
    </row>
    <row r="759">
      <c r="A759" s="729"/>
      <c r="B759" s="729"/>
      <c r="C759" s="730"/>
      <c r="D759" s="676"/>
      <c r="E759" s="42"/>
      <c r="F759" s="677"/>
      <c r="G759" s="678"/>
      <c r="H759" s="679"/>
      <c r="I759" s="679"/>
      <c r="J759" s="678"/>
      <c r="K759" s="678"/>
      <c r="L759" s="678"/>
      <c r="M759" s="678"/>
      <c r="N759" s="678"/>
      <c r="O759" s="678"/>
      <c r="P759" s="680"/>
      <c r="Q759" s="678"/>
      <c r="R759" s="678"/>
      <c r="S759" s="681"/>
      <c r="T759" s="682"/>
      <c r="U759" s="678"/>
      <c r="V759" s="678"/>
      <c r="W759" s="678"/>
      <c r="X759" s="678"/>
      <c r="Y759" s="678"/>
      <c r="AC759" s="95"/>
      <c r="AD759" s="95"/>
    </row>
    <row r="760">
      <c r="A760" s="729"/>
      <c r="B760" s="729"/>
      <c r="C760" s="730"/>
      <c r="D760" s="676"/>
      <c r="E760" s="42"/>
      <c r="F760" s="677"/>
      <c r="G760" s="678"/>
      <c r="H760" s="679"/>
      <c r="I760" s="679"/>
      <c r="J760" s="678"/>
      <c r="K760" s="678"/>
      <c r="L760" s="678"/>
      <c r="M760" s="678"/>
      <c r="N760" s="678"/>
      <c r="O760" s="678"/>
      <c r="P760" s="680"/>
      <c r="Q760" s="678"/>
      <c r="R760" s="678"/>
      <c r="S760" s="681"/>
      <c r="T760" s="682"/>
      <c r="U760" s="678"/>
      <c r="V760" s="678"/>
      <c r="W760" s="678"/>
      <c r="X760" s="678"/>
      <c r="Y760" s="678"/>
      <c r="AC760" s="95"/>
      <c r="AD760" s="95"/>
    </row>
    <row r="761">
      <c r="A761" s="729"/>
      <c r="B761" s="729"/>
      <c r="C761" s="730"/>
      <c r="D761" s="676"/>
      <c r="E761" s="42"/>
      <c r="F761" s="677"/>
      <c r="G761" s="678"/>
      <c r="H761" s="679"/>
      <c r="I761" s="679"/>
      <c r="J761" s="678"/>
      <c r="K761" s="678"/>
      <c r="L761" s="678"/>
      <c r="M761" s="678"/>
      <c r="N761" s="678"/>
      <c r="O761" s="678"/>
      <c r="P761" s="680"/>
      <c r="Q761" s="678"/>
      <c r="R761" s="678"/>
      <c r="S761" s="681"/>
      <c r="T761" s="682"/>
      <c r="U761" s="678"/>
      <c r="V761" s="678"/>
      <c r="W761" s="678"/>
      <c r="X761" s="678"/>
      <c r="Y761" s="678"/>
      <c r="AC761" s="95"/>
      <c r="AD761" s="95"/>
    </row>
    <row r="762">
      <c r="A762" s="729"/>
      <c r="B762" s="729"/>
      <c r="C762" s="730"/>
      <c r="D762" s="676"/>
      <c r="E762" s="42"/>
      <c r="F762" s="677"/>
      <c r="G762" s="678"/>
      <c r="H762" s="679"/>
      <c r="I762" s="679"/>
      <c r="J762" s="678"/>
      <c r="K762" s="678"/>
      <c r="L762" s="678"/>
      <c r="M762" s="678"/>
      <c r="N762" s="678"/>
      <c r="O762" s="678"/>
      <c r="P762" s="680"/>
      <c r="Q762" s="678"/>
      <c r="R762" s="678"/>
      <c r="S762" s="681"/>
      <c r="T762" s="682"/>
      <c r="U762" s="678"/>
      <c r="V762" s="678"/>
      <c r="W762" s="678"/>
      <c r="X762" s="678"/>
      <c r="Y762" s="678"/>
      <c r="AC762" s="95"/>
      <c r="AD762" s="95"/>
    </row>
    <row r="763">
      <c r="A763" s="729"/>
      <c r="B763" s="729"/>
      <c r="C763" s="730"/>
      <c r="D763" s="676"/>
      <c r="E763" s="42"/>
      <c r="F763" s="677"/>
      <c r="G763" s="678"/>
      <c r="H763" s="679"/>
      <c r="I763" s="679"/>
      <c r="J763" s="678"/>
      <c r="K763" s="678"/>
      <c r="L763" s="678"/>
      <c r="M763" s="678"/>
      <c r="N763" s="678"/>
      <c r="O763" s="678"/>
      <c r="P763" s="680"/>
      <c r="Q763" s="678"/>
      <c r="R763" s="678"/>
      <c r="S763" s="681"/>
      <c r="T763" s="682"/>
      <c r="U763" s="678"/>
      <c r="V763" s="678"/>
      <c r="W763" s="678"/>
      <c r="X763" s="678"/>
      <c r="Y763" s="678"/>
      <c r="AC763" s="95"/>
      <c r="AD763" s="95"/>
    </row>
    <row r="764">
      <c r="A764" s="729"/>
      <c r="B764" s="729"/>
      <c r="C764" s="730"/>
      <c r="D764" s="676"/>
      <c r="E764" s="42"/>
      <c r="F764" s="677"/>
      <c r="G764" s="678"/>
      <c r="H764" s="679"/>
      <c r="I764" s="679"/>
      <c r="J764" s="678"/>
      <c r="K764" s="678"/>
      <c r="L764" s="678"/>
      <c r="M764" s="678"/>
      <c r="N764" s="678"/>
      <c r="O764" s="678"/>
      <c r="P764" s="680"/>
      <c r="Q764" s="678"/>
      <c r="R764" s="678"/>
      <c r="S764" s="681"/>
      <c r="T764" s="682"/>
      <c r="U764" s="678"/>
      <c r="V764" s="678"/>
      <c r="W764" s="678"/>
      <c r="X764" s="678"/>
      <c r="Y764" s="678"/>
      <c r="AC764" s="95"/>
      <c r="AD764" s="95"/>
    </row>
    <row r="765">
      <c r="A765" s="729"/>
      <c r="B765" s="729"/>
      <c r="C765" s="730"/>
      <c r="D765" s="676"/>
      <c r="E765" s="42"/>
      <c r="F765" s="677"/>
      <c r="G765" s="678"/>
      <c r="H765" s="679"/>
      <c r="I765" s="679"/>
      <c r="J765" s="678"/>
      <c r="K765" s="678"/>
      <c r="L765" s="678"/>
      <c r="M765" s="678"/>
      <c r="N765" s="678"/>
      <c r="O765" s="678"/>
      <c r="P765" s="680"/>
      <c r="Q765" s="678"/>
      <c r="R765" s="678"/>
      <c r="S765" s="681"/>
      <c r="T765" s="682"/>
      <c r="U765" s="678"/>
      <c r="V765" s="678"/>
      <c r="W765" s="678"/>
      <c r="X765" s="678"/>
      <c r="Y765" s="678"/>
      <c r="AC765" s="95"/>
      <c r="AD765" s="95"/>
    </row>
    <row r="766">
      <c r="A766" s="729"/>
      <c r="B766" s="729"/>
      <c r="C766" s="730"/>
      <c r="D766" s="676"/>
      <c r="E766" s="42"/>
      <c r="F766" s="677"/>
      <c r="G766" s="678"/>
      <c r="H766" s="679"/>
      <c r="I766" s="679"/>
      <c r="J766" s="678"/>
      <c r="K766" s="678"/>
      <c r="L766" s="678"/>
      <c r="M766" s="678"/>
      <c r="N766" s="678"/>
      <c r="O766" s="678"/>
      <c r="P766" s="680"/>
      <c r="Q766" s="678"/>
      <c r="R766" s="678"/>
      <c r="S766" s="681"/>
      <c r="T766" s="682"/>
      <c r="U766" s="678"/>
      <c r="V766" s="678"/>
      <c r="W766" s="678"/>
      <c r="X766" s="678"/>
      <c r="Y766" s="678"/>
      <c r="AC766" s="95"/>
      <c r="AD766" s="95"/>
    </row>
    <row r="767">
      <c r="A767" s="729"/>
      <c r="B767" s="729"/>
      <c r="C767" s="730"/>
      <c r="D767" s="676"/>
      <c r="E767" s="42"/>
      <c r="F767" s="677"/>
      <c r="G767" s="678"/>
      <c r="H767" s="679"/>
      <c r="I767" s="679"/>
      <c r="J767" s="678"/>
      <c r="K767" s="678"/>
      <c r="L767" s="678"/>
      <c r="M767" s="678"/>
      <c r="N767" s="678"/>
      <c r="O767" s="678"/>
      <c r="P767" s="680"/>
      <c r="Q767" s="678"/>
      <c r="R767" s="678"/>
      <c r="S767" s="681"/>
      <c r="T767" s="682"/>
      <c r="U767" s="678"/>
      <c r="V767" s="678"/>
      <c r="W767" s="678"/>
      <c r="X767" s="678"/>
      <c r="Y767" s="678"/>
      <c r="AA767" s="573"/>
      <c r="AB767" s="95"/>
      <c r="AC767" s="95"/>
      <c r="AD767" s="95"/>
    </row>
    <row r="768">
      <c r="A768" s="729"/>
      <c r="B768" s="729"/>
      <c r="C768" s="730"/>
      <c r="D768" s="676"/>
      <c r="E768" s="42"/>
      <c r="F768" s="677"/>
      <c r="G768" s="678"/>
      <c r="H768" s="679"/>
      <c r="I768" s="679"/>
      <c r="J768" s="678"/>
      <c r="K768" s="678"/>
      <c r="L768" s="678"/>
      <c r="M768" s="678"/>
      <c r="N768" s="678"/>
      <c r="O768" s="678"/>
      <c r="P768" s="680"/>
      <c r="Q768" s="678"/>
      <c r="R768" s="678"/>
      <c r="S768" s="681"/>
      <c r="T768" s="682"/>
      <c r="U768" s="678"/>
      <c r="V768" s="678"/>
      <c r="W768" s="678"/>
      <c r="X768" s="678"/>
      <c r="Y768" s="678"/>
      <c r="AA768" s="573"/>
      <c r="AB768" s="95"/>
      <c r="AC768" s="95"/>
      <c r="AD768" s="95"/>
    </row>
    <row r="769">
      <c r="A769" s="729"/>
      <c r="B769" s="729"/>
      <c r="C769" s="730"/>
      <c r="D769" s="676"/>
      <c r="E769" s="42"/>
      <c r="F769" s="677"/>
      <c r="G769" s="678"/>
      <c r="H769" s="679"/>
      <c r="I769" s="679"/>
      <c r="J769" s="678"/>
      <c r="K769" s="678"/>
      <c r="L769" s="678"/>
      <c r="M769" s="678"/>
      <c r="N769" s="678"/>
      <c r="O769" s="678"/>
      <c r="P769" s="680"/>
      <c r="Q769" s="678"/>
      <c r="R769" s="678"/>
      <c r="S769" s="681"/>
      <c r="T769" s="682"/>
      <c r="U769" s="678"/>
      <c r="V769" s="678"/>
      <c r="W769" s="678"/>
      <c r="X769" s="678"/>
      <c r="Y769" s="678"/>
      <c r="AA769" s="573"/>
      <c r="AB769" s="95"/>
      <c r="AC769" s="95"/>
      <c r="AD769" s="95"/>
    </row>
    <row r="770">
      <c r="A770" s="729"/>
      <c r="B770" s="729"/>
      <c r="C770" s="730"/>
      <c r="D770" s="676"/>
      <c r="E770" s="42"/>
      <c r="F770" s="677"/>
      <c r="G770" s="678"/>
      <c r="H770" s="679"/>
      <c r="I770" s="679"/>
      <c r="J770" s="678"/>
      <c r="K770" s="678"/>
      <c r="L770" s="678"/>
      <c r="M770" s="678"/>
      <c r="N770" s="678"/>
      <c r="O770" s="678"/>
      <c r="P770" s="680"/>
      <c r="Q770" s="678"/>
      <c r="R770" s="678"/>
      <c r="S770" s="681"/>
      <c r="T770" s="682"/>
      <c r="U770" s="678"/>
      <c r="V770" s="678"/>
      <c r="W770" s="678"/>
      <c r="X770" s="678"/>
      <c r="Y770" s="678"/>
      <c r="AA770" s="573"/>
      <c r="AB770" s="95"/>
      <c r="AC770" s="95"/>
      <c r="AD770" s="95"/>
    </row>
    <row r="771">
      <c r="A771" s="729"/>
      <c r="B771" s="729"/>
      <c r="C771" s="730"/>
      <c r="D771" s="676"/>
      <c r="E771" s="42"/>
      <c r="F771" s="677"/>
      <c r="G771" s="678"/>
      <c r="H771" s="679"/>
      <c r="I771" s="679"/>
      <c r="J771" s="678"/>
      <c r="K771" s="678"/>
      <c r="L771" s="678"/>
      <c r="M771" s="678"/>
      <c r="N771" s="678"/>
      <c r="O771" s="678"/>
      <c r="P771" s="680"/>
      <c r="Q771" s="678"/>
      <c r="R771" s="678"/>
      <c r="S771" s="681"/>
      <c r="T771" s="682"/>
      <c r="U771" s="678"/>
      <c r="V771" s="678"/>
      <c r="W771" s="678"/>
      <c r="X771" s="678"/>
      <c r="Y771" s="678"/>
      <c r="AA771" s="573"/>
      <c r="AB771" s="95"/>
      <c r="AC771" s="95"/>
      <c r="AD771" s="95"/>
    </row>
    <row r="772">
      <c r="A772" s="729"/>
      <c r="B772" s="729"/>
      <c r="C772" s="730"/>
      <c r="D772" s="676"/>
      <c r="E772" s="42"/>
      <c r="F772" s="677"/>
      <c r="G772" s="678"/>
      <c r="H772" s="679"/>
      <c r="I772" s="679"/>
      <c r="J772" s="678"/>
      <c r="K772" s="678"/>
      <c r="L772" s="678"/>
      <c r="M772" s="678"/>
      <c r="N772" s="678"/>
      <c r="O772" s="678"/>
      <c r="P772" s="680"/>
      <c r="Q772" s="678"/>
      <c r="R772" s="678"/>
      <c r="S772" s="681"/>
      <c r="T772" s="682"/>
      <c r="U772" s="678"/>
      <c r="V772" s="678"/>
      <c r="W772" s="678"/>
      <c r="X772" s="678"/>
      <c r="Y772" s="678"/>
      <c r="AA772" s="573"/>
      <c r="AB772" s="95"/>
      <c r="AC772" s="95"/>
      <c r="AD772" s="95"/>
    </row>
    <row r="773">
      <c r="A773" s="729"/>
      <c r="B773" s="729"/>
      <c r="C773" s="730"/>
      <c r="D773" s="676"/>
      <c r="E773" s="42"/>
      <c r="F773" s="677"/>
      <c r="G773" s="678"/>
      <c r="H773" s="679"/>
      <c r="I773" s="679"/>
      <c r="J773" s="678"/>
      <c r="K773" s="678"/>
      <c r="L773" s="678"/>
      <c r="M773" s="678"/>
      <c r="N773" s="678"/>
      <c r="O773" s="678"/>
      <c r="P773" s="680"/>
      <c r="Q773" s="678"/>
      <c r="R773" s="678"/>
      <c r="S773" s="681"/>
      <c r="T773" s="682"/>
      <c r="U773" s="678"/>
      <c r="V773" s="678"/>
      <c r="W773" s="678"/>
      <c r="X773" s="678"/>
      <c r="Y773" s="678"/>
      <c r="AA773" s="95"/>
      <c r="AB773" s="95"/>
      <c r="AC773" s="95"/>
      <c r="AD773" s="95"/>
    </row>
    <row r="774">
      <c r="A774" s="729"/>
      <c r="B774" s="729"/>
      <c r="C774" s="730"/>
      <c r="D774" s="676"/>
      <c r="E774" s="42"/>
      <c r="F774" s="677"/>
      <c r="G774" s="678"/>
      <c r="H774" s="679"/>
      <c r="I774" s="679"/>
      <c r="J774" s="678"/>
      <c r="K774" s="678"/>
      <c r="L774" s="678"/>
      <c r="M774" s="678"/>
      <c r="N774" s="678"/>
      <c r="O774" s="678"/>
      <c r="P774" s="680"/>
      <c r="Q774" s="678"/>
      <c r="R774" s="678"/>
      <c r="S774" s="681"/>
      <c r="T774" s="682"/>
      <c r="U774" s="678"/>
      <c r="V774" s="678"/>
      <c r="W774" s="678"/>
      <c r="X774" s="678"/>
      <c r="Y774" s="678"/>
      <c r="AA774" s="95"/>
      <c r="AB774" s="95"/>
      <c r="AC774" s="95"/>
      <c r="AD774" s="95"/>
    </row>
    <row r="775">
      <c r="A775" s="729"/>
      <c r="B775" s="729"/>
      <c r="C775" s="730"/>
      <c r="D775" s="676"/>
      <c r="E775" s="42"/>
      <c r="F775" s="677"/>
      <c r="G775" s="678"/>
      <c r="H775" s="679"/>
      <c r="I775" s="679"/>
      <c r="J775" s="678"/>
      <c r="K775" s="678"/>
      <c r="L775" s="678"/>
      <c r="M775" s="678"/>
      <c r="N775" s="678"/>
      <c r="O775" s="678"/>
      <c r="P775" s="680"/>
      <c r="Q775" s="678"/>
      <c r="R775" s="678"/>
      <c r="S775" s="681"/>
      <c r="T775" s="682"/>
      <c r="U775" s="678"/>
      <c r="V775" s="678"/>
      <c r="W775" s="678"/>
      <c r="X775" s="678"/>
      <c r="Y775" s="678"/>
      <c r="AA775" s="573"/>
      <c r="AB775" s="95"/>
      <c r="AC775" s="95"/>
      <c r="AD775" s="95"/>
    </row>
    <row r="776">
      <c r="A776" s="729"/>
      <c r="B776" s="729"/>
      <c r="C776" s="730"/>
      <c r="D776" s="676"/>
      <c r="E776" s="42"/>
      <c r="F776" s="677"/>
      <c r="G776" s="678"/>
      <c r="H776" s="679"/>
      <c r="I776" s="679"/>
      <c r="J776" s="678"/>
      <c r="K776" s="678"/>
      <c r="L776" s="678"/>
      <c r="M776" s="678"/>
      <c r="N776" s="678"/>
      <c r="O776" s="678"/>
      <c r="P776" s="680"/>
      <c r="Q776" s="678"/>
      <c r="R776" s="678"/>
      <c r="S776" s="681"/>
      <c r="T776" s="682"/>
      <c r="U776" s="678"/>
      <c r="V776" s="678"/>
      <c r="W776" s="678"/>
      <c r="X776" s="678"/>
      <c r="Y776" s="678"/>
      <c r="AA776" s="573"/>
      <c r="AB776" s="95"/>
      <c r="AC776" s="95"/>
      <c r="AD776" s="95"/>
    </row>
    <row r="777">
      <c r="A777" s="729"/>
      <c r="B777" s="729"/>
      <c r="C777" s="730"/>
      <c r="D777" s="676"/>
      <c r="E777" s="42"/>
      <c r="F777" s="677"/>
      <c r="G777" s="678"/>
      <c r="H777" s="679"/>
      <c r="I777" s="679"/>
      <c r="J777" s="678"/>
      <c r="K777" s="678"/>
      <c r="L777" s="678"/>
      <c r="M777" s="678"/>
      <c r="N777" s="678"/>
      <c r="O777" s="678"/>
      <c r="P777" s="680"/>
      <c r="Q777" s="678"/>
      <c r="R777" s="678"/>
      <c r="S777" s="681"/>
      <c r="T777" s="682"/>
      <c r="U777" s="678"/>
      <c r="V777" s="678"/>
      <c r="W777" s="678"/>
      <c r="X777" s="678"/>
      <c r="Y777" s="678"/>
      <c r="AA777" s="573"/>
      <c r="AB777" s="95"/>
      <c r="AC777" s="95"/>
      <c r="AD777" s="95"/>
    </row>
    <row r="778">
      <c r="A778" s="729"/>
      <c r="B778" s="729"/>
      <c r="C778" s="730"/>
      <c r="D778" s="676"/>
      <c r="E778" s="42"/>
      <c r="F778" s="677"/>
      <c r="G778" s="678"/>
      <c r="H778" s="679"/>
      <c r="I778" s="679"/>
      <c r="J778" s="678"/>
      <c r="K778" s="678"/>
      <c r="L778" s="678"/>
      <c r="M778" s="678"/>
      <c r="N778" s="678"/>
      <c r="O778" s="678"/>
      <c r="P778" s="680"/>
      <c r="Q778" s="678"/>
      <c r="R778" s="678"/>
      <c r="S778" s="681"/>
      <c r="T778" s="682"/>
      <c r="U778" s="678"/>
      <c r="V778" s="678"/>
      <c r="W778" s="678"/>
      <c r="X778" s="678"/>
      <c r="Y778" s="678"/>
      <c r="AA778" s="573"/>
      <c r="AB778" s="95"/>
      <c r="AC778" s="95"/>
      <c r="AD778" s="95"/>
    </row>
    <row r="779">
      <c r="A779" s="729"/>
      <c r="B779" s="729"/>
      <c r="C779" s="730"/>
      <c r="D779" s="676"/>
      <c r="E779" s="42"/>
      <c r="F779" s="677"/>
      <c r="G779" s="678"/>
      <c r="H779" s="679"/>
      <c r="I779" s="679"/>
      <c r="J779" s="678"/>
      <c r="K779" s="678"/>
      <c r="L779" s="678"/>
      <c r="M779" s="678"/>
      <c r="N779" s="678"/>
      <c r="O779" s="678"/>
      <c r="P779" s="680"/>
      <c r="Q779" s="678"/>
      <c r="R779" s="678"/>
      <c r="S779" s="681"/>
      <c r="T779" s="682"/>
      <c r="U779" s="678"/>
      <c r="V779" s="678"/>
      <c r="W779" s="678"/>
      <c r="X779" s="678"/>
      <c r="Y779" s="678"/>
      <c r="AA779" s="573"/>
      <c r="AB779" s="95"/>
      <c r="AC779" s="95"/>
      <c r="AD779" s="95"/>
    </row>
    <row r="780">
      <c r="A780" s="729"/>
      <c r="B780" s="729"/>
      <c r="C780" s="730"/>
      <c r="D780" s="676"/>
      <c r="E780" s="42"/>
      <c r="F780" s="677"/>
      <c r="G780" s="678"/>
      <c r="H780" s="679"/>
      <c r="I780" s="679"/>
      <c r="J780" s="678"/>
      <c r="K780" s="678"/>
      <c r="L780" s="678"/>
      <c r="M780" s="678"/>
      <c r="N780" s="678"/>
      <c r="O780" s="678"/>
      <c r="P780" s="680"/>
      <c r="Q780" s="678"/>
      <c r="R780" s="678"/>
      <c r="S780" s="681"/>
      <c r="T780" s="682"/>
      <c r="U780" s="678"/>
      <c r="V780" s="678"/>
      <c r="W780" s="678"/>
      <c r="X780" s="678"/>
      <c r="Y780" s="678"/>
      <c r="AA780" s="573"/>
      <c r="AB780" s="95"/>
      <c r="AC780" s="95"/>
      <c r="AD780" s="95"/>
    </row>
    <row r="781">
      <c r="A781" s="729"/>
      <c r="B781" s="729"/>
      <c r="C781" s="730"/>
      <c r="D781" s="676"/>
      <c r="E781" s="42"/>
      <c r="F781" s="677"/>
      <c r="G781" s="678"/>
      <c r="H781" s="679"/>
      <c r="I781" s="679"/>
      <c r="J781" s="678"/>
      <c r="K781" s="678"/>
      <c r="L781" s="678"/>
      <c r="M781" s="678"/>
      <c r="N781" s="678"/>
      <c r="O781" s="678"/>
      <c r="P781" s="680"/>
      <c r="Q781" s="678"/>
      <c r="R781" s="678"/>
      <c r="S781" s="681"/>
      <c r="T781" s="682"/>
      <c r="U781" s="678"/>
      <c r="V781" s="678"/>
      <c r="W781" s="678"/>
      <c r="X781" s="678"/>
      <c r="Y781" s="678"/>
      <c r="AA781" s="95"/>
      <c r="AB781" s="95"/>
      <c r="AC781" s="95"/>
      <c r="AD781" s="95"/>
    </row>
    <row r="782">
      <c r="A782" s="729"/>
      <c r="B782" s="729"/>
      <c r="C782" s="730"/>
      <c r="D782" s="676"/>
      <c r="E782" s="42"/>
      <c r="F782" s="677"/>
      <c r="G782" s="678"/>
      <c r="H782" s="679"/>
      <c r="I782" s="679"/>
      <c r="J782" s="678"/>
      <c r="K782" s="678"/>
      <c r="L782" s="678"/>
      <c r="M782" s="678"/>
      <c r="N782" s="678"/>
      <c r="O782" s="678"/>
      <c r="P782" s="680"/>
      <c r="Q782" s="678"/>
      <c r="R782" s="678"/>
      <c r="S782" s="681"/>
      <c r="T782" s="682"/>
      <c r="U782" s="678"/>
      <c r="V782" s="678"/>
      <c r="W782" s="678"/>
      <c r="X782" s="678"/>
      <c r="Y782" s="678"/>
      <c r="AA782" s="95"/>
      <c r="AB782" s="95"/>
      <c r="AC782" s="95"/>
      <c r="AD782" s="95"/>
    </row>
    <row r="783">
      <c r="A783" s="729"/>
      <c r="B783" s="729"/>
      <c r="C783" s="730"/>
      <c r="D783" s="676"/>
      <c r="E783" s="42"/>
      <c r="F783" s="677"/>
      <c r="G783" s="678"/>
      <c r="H783" s="679"/>
      <c r="I783" s="679"/>
      <c r="J783" s="678"/>
      <c r="K783" s="678"/>
      <c r="L783" s="678"/>
      <c r="M783" s="678"/>
      <c r="N783" s="678"/>
      <c r="O783" s="678"/>
      <c r="P783" s="680"/>
      <c r="Q783" s="678"/>
      <c r="R783" s="678"/>
      <c r="S783" s="681"/>
      <c r="T783" s="682"/>
      <c r="U783" s="678"/>
      <c r="V783" s="678"/>
      <c r="W783" s="678"/>
      <c r="X783" s="678"/>
      <c r="Y783" s="678"/>
      <c r="AA783" s="95"/>
      <c r="AB783" s="95"/>
      <c r="AC783" s="95"/>
      <c r="AD783" s="95"/>
    </row>
    <row r="784">
      <c r="A784" s="729"/>
      <c r="B784" s="729"/>
      <c r="C784" s="730"/>
      <c r="D784" s="676"/>
      <c r="E784" s="42"/>
      <c r="F784" s="677"/>
      <c r="G784" s="678"/>
      <c r="H784" s="679"/>
      <c r="I784" s="679"/>
      <c r="J784" s="678"/>
      <c r="K784" s="678"/>
      <c r="L784" s="678"/>
      <c r="M784" s="678"/>
      <c r="N784" s="678"/>
      <c r="O784" s="678"/>
      <c r="P784" s="680"/>
      <c r="Q784" s="678"/>
      <c r="R784" s="678"/>
      <c r="S784" s="681"/>
      <c r="T784" s="682"/>
      <c r="U784" s="678"/>
      <c r="V784" s="678"/>
      <c r="W784" s="678"/>
      <c r="X784" s="678"/>
      <c r="Y784" s="678"/>
      <c r="AA784" s="95"/>
      <c r="AB784" s="95"/>
      <c r="AC784" s="95"/>
      <c r="AD784" s="95"/>
    </row>
    <row r="785">
      <c r="A785" s="729"/>
      <c r="B785" s="729"/>
      <c r="C785" s="730"/>
      <c r="D785" s="676"/>
      <c r="E785" s="42"/>
      <c r="F785" s="677"/>
      <c r="G785" s="678"/>
      <c r="H785" s="679"/>
      <c r="I785" s="679"/>
      <c r="J785" s="678"/>
      <c r="K785" s="678"/>
      <c r="L785" s="678"/>
      <c r="M785" s="678"/>
      <c r="N785" s="678"/>
      <c r="O785" s="678"/>
      <c r="P785" s="680"/>
      <c r="Q785" s="678"/>
      <c r="R785" s="678"/>
      <c r="S785" s="681"/>
      <c r="T785" s="682"/>
      <c r="U785" s="678"/>
      <c r="V785" s="678"/>
      <c r="W785" s="678"/>
      <c r="X785" s="678"/>
      <c r="Y785" s="678"/>
      <c r="AA785" s="95"/>
      <c r="AB785" s="95"/>
      <c r="AC785" s="95"/>
      <c r="AD785" s="95"/>
    </row>
    <row r="786">
      <c r="A786" s="729"/>
      <c r="B786" s="729"/>
      <c r="C786" s="730"/>
      <c r="D786" s="676"/>
      <c r="E786" s="42"/>
      <c r="F786" s="677"/>
      <c r="G786" s="678"/>
      <c r="H786" s="679"/>
      <c r="I786" s="679"/>
      <c r="J786" s="678"/>
      <c r="K786" s="678"/>
      <c r="L786" s="678"/>
      <c r="M786" s="678"/>
      <c r="N786" s="678"/>
      <c r="O786" s="678"/>
      <c r="P786" s="680"/>
      <c r="Q786" s="678"/>
      <c r="R786" s="678"/>
      <c r="S786" s="681"/>
      <c r="T786" s="682"/>
      <c r="U786" s="678"/>
      <c r="V786" s="678"/>
      <c r="W786" s="678"/>
      <c r="X786" s="678"/>
      <c r="Y786" s="678"/>
      <c r="AA786" s="95"/>
      <c r="AB786" s="95"/>
      <c r="AC786" s="95"/>
      <c r="AD786" s="95"/>
    </row>
    <row r="787">
      <c r="A787" s="729"/>
      <c r="B787" s="729"/>
      <c r="C787" s="730"/>
      <c r="D787" s="676"/>
      <c r="E787" s="42"/>
      <c r="F787" s="677"/>
      <c r="G787" s="678"/>
      <c r="H787" s="679"/>
      <c r="I787" s="679"/>
      <c r="J787" s="678"/>
      <c r="K787" s="678"/>
      <c r="L787" s="678"/>
      <c r="M787" s="678"/>
      <c r="N787" s="678"/>
      <c r="O787" s="678"/>
      <c r="P787" s="680"/>
      <c r="Q787" s="678"/>
      <c r="R787" s="678"/>
      <c r="S787" s="681"/>
      <c r="T787" s="682"/>
      <c r="U787" s="678"/>
      <c r="V787" s="678"/>
      <c r="W787" s="678"/>
      <c r="X787" s="678"/>
      <c r="Y787" s="678"/>
      <c r="AA787" s="95"/>
      <c r="AB787" s="95"/>
      <c r="AC787" s="95"/>
      <c r="AD787" s="95"/>
    </row>
    <row r="788">
      <c r="A788" s="729"/>
      <c r="B788" s="729"/>
      <c r="C788" s="730"/>
      <c r="D788" s="676"/>
      <c r="E788" s="42"/>
      <c r="F788" s="677"/>
      <c r="G788" s="678"/>
      <c r="H788" s="679"/>
      <c r="I788" s="679"/>
      <c r="J788" s="678"/>
      <c r="K788" s="678"/>
      <c r="L788" s="678"/>
      <c r="M788" s="678"/>
      <c r="N788" s="678"/>
      <c r="O788" s="678"/>
      <c r="P788" s="680"/>
      <c r="Q788" s="678"/>
      <c r="R788" s="678"/>
      <c r="S788" s="681"/>
      <c r="T788" s="682"/>
      <c r="U788" s="678"/>
      <c r="V788" s="678"/>
      <c r="W788" s="678"/>
      <c r="X788" s="678"/>
      <c r="Y788" s="678"/>
      <c r="Z788" s="95"/>
      <c r="AA788" s="95"/>
      <c r="AB788" s="95"/>
      <c r="AC788" s="95"/>
      <c r="AD788" s="95"/>
    </row>
    <row r="789">
      <c r="A789" s="729"/>
      <c r="B789" s="729"/>
      <c r="C789" s="730"/>
      <c r="D789" s="676"/>
      <c r="E789" s="42"/>
      <c r="F789" s="677"/>
      <c r="G789" s="678"/>
      <c r="H789" s="679"/>
      <c r="I789" s="679"/>
      <c r="J789" s="678"/>
      <c r="K789" s="678"/>
      <c r="L789" s="678"/>
      <c r="M789" s="678"/>
      <c r="N789" s="678"/>
      <c r="O789" s="678"/>
      <c r="P789" s="680"/>
      <c r="Q789" s="678"/>
      <c r="R789" s="678"/>
      <c r="S789" s="681"/>
      <c r="T789" s="682"/>
      <c r="U789" s="678"/>
      <c r="V789" s="678"/>
      <c r="W789" s="678"/>
      <c r="X789" s="678"/>
      <c r="Y789" s="678"/>
      <c r="Z789" s="95"/>
      <c r="AA789" s="95"/>
      <c r="AB789" s="95"/>
      <c r="AC789" s="95"/>
      <c r="AD789" s="95"/>
    </row>
    <row r="790">
      <c r="A790" s="729"/>
      <c r="B790" s="729"/>
      <c r="C790" s="730"/>
      <c r="D790" s="676"/>
      <c r="E790" s="42"/>
      <c r="F790" s="677"/>
      <c r="G790" s="678"/>
      <c r="H790" s="679"/>
      <c r="I790" s="679"/>
      <c r="J790" s="678"/>
      <c r="K790" s="678"/>
      <c r="L790" s="678"/>
      <c r="M790" s="678"/>
      <c r="N790" s="678"/>
      <c r="O790" s="678"/>
      <c r="P790" s="680"/>
      <c r="Q790" s="678"/>
      <c r="R790" s="678"/>
      <c r="S790" s="681"/>
      <c r="T790" s="682"/>
      <c r="U790" s="678"/>
      <c r="V790" s="678"/>
      <c r="W790" s="678"/>
      <c r="X790" s="678"/>
      <c r="Y790" s="678"/>
      <c r="Z790" s="95"/>
      <c r="AA790" s="95"/>
      <c r="AB790" s="95"/>
      <c r="AC790" s="95"/>
      <c r="AD790" s="95"/>
    </row>
    <row r="791">
      <c r="A791" s="729"/>
      <c r="B791" s="729"/>
      <c r="C791" s="730"/>
      <c r="D791" s="676"/>
      <c r="E791" s="42"/>
      <c r="F791" s="677"/>
      <c r="G791" s="678"/>
      <c r="H791" s="679"/>
      <c r="I791" s="679"/>
      <c r="J791" s="678"/>
      <c r="K791" s="678"/>
      <c r="L791" s="678"/>
      <c r="M791" s="678"/>
      <c r="N791" s="678"/>
      <c r="O791" s="678"/>
      <c r="P791" s="680"/>
      <c r="Q791" s="678"/>
      <c r="R791" s="678"/>
      <c r="S791" s="681"/>
      <c r="T791" s="682"/>
      <c r="U791" s="678"/>
      <c r="V791" s="678"/>
      <c r="W791" s="678"/>
      <c r="X791" s="678"/>
      <c r="Y791" s="678"/>
      <c r="Z791" s="95"/>
      <c r="AA791" s="95"/>
      <c r="AB791" s="95"/>
      <c r="AC791" s="95"/>
      <c r="AD791" s="95"/>
    </row>
    <row r="792">
      <c r="A792" s="729"/>
      <c r="B792" s="729"/>
      <c r="C792" s="730"/>
      <c r="D792" s="676"/>
      <c r="E792" s="42"/>
      <c r="F792" s="677"/>
      <c r="G792" s="678"/>
      <c r="H792" s="679"/>
      <c r="I792" s="679"/>
      <c r="J792" s="678"/>
      <c r="K792" s="678"/>
      <c r="L792" s="678"/>
      <c r="M792" s="678"/>
      <c r="N792" s="678"/>
      <c r="O792" s="678"/>
      <c r="P792" s="680"/>
      <c r="Q792" s="678"/>
      <c r="R792" s="678"/>
      <c r="S792" s="681"/>
      <c r="T792" s="682"/>
      <c r="U792" s="678"/>
      <c r="V792" s="678"/>
      <c r="W792" s="678"/>
      <c r="X792" s="678"/>
      <c r="Y792" s="678"/>
      <c r="Z792" s="95"/>
      <c r="AA792" s="95"/>
      <c r="AB792" s="95"/>
      <c r="AC792" s="95"/>
      <c r="AD792" s="95"/>
    </row>
    <row r="793">
      <c r="A793" s="729"/>
      <c r="B793" s="729"/>
      <c r="C793" s="730"/>
      <c r="D793" s="676"/>
      <c r="E793" s="42"/>
      <c r="F793" s="677"/>
      <c r="G793" s="678"/>
      <c r="H793" s="679"/>
      <c r="I793" s="679"/>
      <c r="J793" s="678"/>
      <c r="K793" s="678"/>
      <c r="L793" s="678"/>
      <c r="M793" s="678"/>
      <c r="N793" s="678"/>
      <c r="O793" s="678"/>
      <c r="P793" s="680"/>
      <c r="Q793" s="678"/>
      <c r="R793" s="678"/>
      <c r="S793" s="681"/>
      <c r="T793" s="682"/>
      <c r="U793" s="678"/>
      <c r="V793" s="678"/>
      <c r="W793" s="678"/>
      <c r="X793" s="678"/>
      <c r="Y793" s="678"/>
      <c r="Z793" s="95"/>
      <c r="AA793" s="95"/>
      <c r="AB793" s="95"/>
      <c r="AC793" s="95"/>
      <c r="AD793" s="95"/>
    </row>
    <row r="794">
      <c r="A794" s="729"/>
      <c r="B794" s="729"/>
      <c r="C794" s="730"/>
      <c r="D794" s="676"/>
      <c r="E794" s="42"/>
      <c r="F794" s="677"/>
      <c r="G794" s="678"/>
      <c r="H794" s="679"/>
      <c r="I794" s="679"/>
      <c r="J794" s="678"/>
      <c r="K794" s="678"/>
      <c r="L794" s="678"/>
      <c r="M794" s="678"/>
      <c r="N794" s="678"/>
      <c r="O794" s="678"/>
      <c r="P794" s="680"/>
      <c r="Q794" s="678"/>
      <c r="R794" s="678"/>
      <c r="S794" s="681"/>
      <c r="T794" s="682"/>
      <c r="U794" s="678"/>
      <c r="V794" s="678"/>
      <c r="W794" s="678"/>
      <c r="X794" s="678"/>
      <c r="Y794" s="678"/>
      <c r="Z794" s="95"/>
      <c r="AA794" s="95"/>
      <c r="AB794" s="95"/>
      <c r="AC794" s="95"/>
      <c r="AD794" s="95"/>
    </row>
    <row r="795">
      <c r="A795" s="690"/>
      <c r="B795" s="690"/>
      <c r="C795" s="691"/>
      <c r="D795" s="676"/>
      <c r="E795" s="42"/>
      <c r="F795" s="677"/>
      <c r="G795" s="678"/>
      <c r="H795" s="679"/>
      <c r="I795" s="679"/>
      <c r="J795" s="678"/>
      <c r="K795" s="678"/>
      <c r="L795" s="678"/>
      <c r="M795" s="678"/>
      <c r="N795" s="678"/>
      <c r="O795" s="678"/>
      <c r="P795" s="680"/>
      <c r="Q795" s="678"/>
      <c r="R795" s="678"/>
      <c r="S795" s="681"/>
      <c r="T795" s="682"/>
      <c r="U795" s="678"/>
      <c r="V795" s="678"/>
      <c r="W795" s="678"/>
      <c r="X795" s="678"/>
      <c r="Y795" s="678"/>
      <c r="AB795" s="95"/>
      <c r="AC795" s="95"/>
      <c r="AD795" s="95"/>
    </row>
    <row r="796">
      <c r="A796" s="690"/>
      <c r="B796" s="690"/>
      <c r="C796" s="691"/>
      <c r="D796" s="676"/>
      <c r="E796" s="42"/>
      <c r="F796" s="677"/>
      <c r="G796" s="678"/>
      <c r="H796" s="679"/>
      <c r="I796" s="679"/>
      <c r="J796" s="678"/>
      <c r="K796" s="678"/>
      <c r="L796" s="678"/>
      <c r="M796" s="678"/>
      <c r="N796" s="678"/>
      <c r="O796" s="678"/>
      <c r="P796" s="680"/>
      <c r="Q796" s="678"/>
      <c r="R796" s="678"/>
      <c r="S796" s="681"/>
      <c r="T796" s="682"/>
      <c r="U796" s="678"/>
      <c r="V796" s="678"/>
      <c r="W796" s="678"/>
      <c r="X796" s="678"/>
      <c r="Y796" s="678"/>
      <c r="AB796" s="95"/>
      <c r="AC796" s="95"/>
      <c r="AD796" s="95"/>
    </row>
    <row r="797">
      <c r="A797" s="690"/>
      <c r="B797" s="690"/>
      <c r="C797" s="691"/>
      <c r="D797" s="676"/>
      <c r="E797" s="42"/>
      <c r="F797" s="677"/>
      <c r="G797" s="678"/>
      <c r="H797" s="679"/>
      <c r="I797" s="679"/>
      <c r="J797" s="678"/>
      <c r="K797" s="678"/>
      <c r="L797" s="678"/>
      <c r="M797" s="678"/>
      <c r="N797" s="678"/>
      <c r="O797" s="678"/>
      <c r="P797" s="680"/>
      <c r="Q797" s="678"/>
      <c r="R797" s="678"/>
      <c r="S797" s="681"/>
      <c r="T797" s="682"/>
      <c r="U797" s="678"/>
      <c r="V797" s="678"/>
      <c r="W797" s="678"/>
      <c r="X797" s="678"/>
      <c r="Y797" s="678"/>
      <c r="AB797" s="95"/>
      <c r="AC797" s="95"/>
      <c r="AD797" s="95"/>
    </row>
    <row r="798">
      <c r="A798" s="690"/>
      <c r="B798" s="690"/>
      <c r="C798" s="691"/>
      <c r="D798" s="676"/>
      <c r="E798" s="42"/>
      <c r="F798" s="677"/>
      <c r="G798" s="678"/>
      <c r="H798" s="679"/>
      <c r="I798" s="679"/>
      <c r="J798" s="678"/>
      <c r="K798" s="678"/>
      <c r="L798" s="678"/>
      <c r="M798" s="678"/>
      <c r="N798" s="678"/>
      <c r="O798" s="678"/>
      <c r="P798" s="680"/>
      <c r="Q798" s="678"/>
      <c r="R798" s="678"/>
      <c r="S798" s="681"/>
      <c r="T798" s="682"/>
      <c r="U798" s="678"/>
      <c r="V798" s="678"/>
      <c r="W798" s="678"/>
      <c r="X798" s="678"/>
      <c r="Y798" s="678"/>
      <c r="AB798" s="95"/>
      <c r="AC798" s="95"/>
      <c r="AD798" s="95"/>
    </row>
    <row r="799">
      <c r="A799" s="690"/>
      <c r="B799" s="690"/>
      <c r="C799" s="691"/>
      <c r="D799" s="676"/>
      <c r="E799" s="42"/>
      <c r="F799" s="677"/>
      <c r="G799" s="678"/>
      <c r="H799" s="679"/>
      <c r="I799" s="679"/>
      <c r="J799" s="678"/>
      <c r="K799" s="678"/>
      <c r="L799" s="678"/>
      <c r="M799" s="678"/>
      <c r="N799" s="678"/>
      <c r="O799" s="678"/>
      <c r="P799" s="680"/>
      <c r="Q799" s="678"/>
      <c r="R799" s="678"/>
      <c r="S799" s="681"/>
      <c r="T799" s="682"/>
      <c r="U799" s="678"/>
      <c r="V799" s="678"/>
      <c r="W799" s="678"/>
      <c r="X799" s="678"/>
      <c r="Y799" s="678"/>
      <c r="AB799" s="95"/>
      <c r="AC799" s="95"/>
      <c r="AD799" s="95"/>
    </row>
    <row r="800">
      <c r="A800" s="690"/>
      <c r="B800" s="690"/>
      <c r="C800" s="691"/>
      <c r="D800" s="676"/>
      <c r="E800" s="42"/>
      <c r="F800" s="677"/>
      <c r="G800" s="678"/>
      <c r="H800" s="679"/>
      <c r="I800" s="679"/>
      <c r="J800" s="678"/>
      <c r="K800" s="678"/>
      <c r="L800" s="678"/>
      <c r="M800" s="678"/>
      <c r="N800" s="678"/>
      <c r="O800" s="678"/>
      <c r="P800" s="680"/>
      <c r="Q800" s="678"/>
      <c r="R800" s="678"/>
      <c r="S800" s="681"/>
      <c r="T800" s="682"/>
      <c r="U800" s="678"/>
      <c r="V800" s="678"/>
      <c r="W800" s="678"/>
      <c r="X800" s="678"/>
      <c r="Y800" s="678"/>
      <c r="AB800" s="95"/>
      <c r="AC800" s="95"/>
      <c r="AD800" s="95"/>
    </row>
    <row r="801">
      <c r="A801" s="690"/>
      <c r="B801" s="690"/>
      <c r="C801" s="691"/>
      <c r="D801" s="676"/>
      <c r="E801" s="42"/>
      <c r="F801" s="677"/>
      <c r="G801" s="678"/>
      <c r="H801" s="679"/>
      <c r="I801" s="679"/>
      <c r="J801" s="678"/>
      <c r="K801" s="678"/>
      <c r="L801" s="678"/>
      <c r="M801" s="678"/>
      <c r="N801" s="678"/>
      <c r="O801" s="678"/>
      <c r="P801" s="680"/>
      <c r="Q801" s="678"/>
      <c r="R801" s="678"/>
      <c r="S801" s="681"/>
      <c r="T801" s="682"/>
      <c r="U801" s="678"/>
      <c r="V801" s="678"/>
      <c r="W801" s="678"/>
      <c r="X801" s="678"/>
      <c r="Y801" s="678"/>
      <c r="AB801" s="95"/>
      <c r="AC801" s="95"/>
      <c r="AD801" s="95"/>
    </row>
    <row r="802">
      <c r="A802" s="690"/>
      <c r="B802" s="690"/>
      <c r="C802" s="691"/>
      <c r="D802" s="676"/>
      <c r="E802" s="42"/>
      <c r="F802" s="677"/>
      <c r="G802" s="678"/>
      <c r="H802" s="679"/>
      <c r="I802" s="679"/>
      <c r="J802" s="678"/>
      <c r="K802" s="678"/>
      <c r="L802" s="678"/>
      <c r="M802" s="678"/>
      <c r="N802" s="678"/>
      <c r="O802" s="678"/>
      <c r="P802" s="680"/>
      <c r="Q802" s="678"/>
      <c r="R802" s="678"/>
      <c r="S802" s="681"/>
      <c r="T802" s="682"/>
      <c r="U802" s="678"/>
      <c r="V802" s="678"/>
      <c r="W802" s="678"/>
      <c r="X802" s="678"/>
      <c r="Y802" s="678"/>
      <c r="AB802" s="95"/>
      <c r="AC802" s="95"/>
      <c r="AD802" s="95"/>
    </row>
    <row r="803">
      <c r="A803" s="690"/>
      <c r="B803" s="690"/>
      <c r="C803" s="691"/>
      <c r="D803" s="676"/>
      <c r="E803" s="42"/>
      <c r="F803" s="677"/>
      <c r="G803" s="678"/>
      <c r="H803" s="679"/>
      <c r="I803" s="679"/>
      <c r="J803" s="678"/>
      <c r="K803" s="678"/>
      <c r="L803" s="678"/>
      <c r="M803" s="678"/>
      <c r="N803" s="678"/>
      <c r="O803" s="678"/>
      <c r="P803" s="680"/>
      <c r="Q803" s="678"/>
      <c r="R803" s="678"/>
      <c r="S803" s="681"/>
      <c r="T803" s="682"/>
      <c r="U803" s="678"/>
      <c r="V803" s="678"/>
      <c r="W803" s="678"/>
      <c r="X803" s="678"/>
      <c r="Y803" s="678"/>
      <c r="AB803" s="95"/>
      <c r="AC803" s="95"/>
      <c r="AD803" s="95"/>
    </row>
    <row r="804">
      <c r="A804" s="690"/>
      <c r="B804" s="690"/>
      <c r="C804" s="691"/>
      <c r="D804" s="676"/>
      <c r="E804" s="42"/>
      <c r="F804" s="677"/>
      <c r="G804" s="678"/>
      <c r="H804" s="679"/>
      <c r="I804" s="679"/>
      <c r="J804" s="678"/>
      <c r="K804" s="678"/>
      <c r="L804" s="678"/>
      <c r="M804" s="678"/>
      <c r="N804" s="678"/>
      <c r="O804" s="678"/>
      <c r="P804" s="680"/>
      <c r="Q804" s="678"/>
      <c r="R804" s="678"/>
      <c r="S804" s="681"/>
      <c r="T804" s="682"/>
      <c r="U804" s="678"/>
      <c r="V804" s="678"/>
      <c r="W804" s="678"/>
      <c r="X804" s="678"/>
      <c r="Y804" s="678"/>
      <c r="AB804" s="95"/>
      <c r="AC804" s="95"/>
      <c r="AD804" s="95"/>
    </row>
    <row r="805">
      <c r="A805" s="690"/>
      <c r="B805" s="690"/>
      <c r="C805" s="691"/>
      <c r="D805" s="676"/>
      <c r="E805" s="42"/>
      <c r="F805" s="677"/>
      <c r="G805" s="678"/>
      <c r="H805" s="679"/>
      <c r="I805" s="679"/>
      <c r="J805" s="678"/>
      <c r="K805" s="678"/>
      <c r="L805" s="678"/>
      <c r="M805" s="678"/>
      <c r="N805" s="678"/>
      <c r="O805" s="678"/>
      <c r="P805" s="680"/>
      <c r="Q805" s="678"/>
      <c r="R805" s="678"/>
      <c r="S805" s="681"/>
      <c r="T805" s="682"/>
      <c r="U805" s="678"/>
      <c r="V805" s="678"/>
      <c r="W805" s="678"/>
      <c r="X805" s="678"/>
      <c r="Y805" s="678"/>
      <c r="AB805" s="95"/>
      <c r="AC805" s="95"/>
      <c r="AD805" s="95"/>
    </row>
    <row r="806">
      <c r="A806" s="690"/>
      <c r="B806" s="690"/>
      <c r="C806" s="691"/>
      <c r="D806" s="676"/>
      <c r="E806" s="42"/>
      <c r="F806" s="677"/>
      <c r="G806" s="678"/>
      <c r="H806" s="679"/>
      <c r="I806" s="679"/>
      <c r="J806" s="678"/>
      <c r="K806" s="678"/>
      <c r="L806" s="678"/>
      <c r="M806" s="678"/>
      <c r="N806" s="678"/>
      <c r="O806" s="678"/>
      <c r="P806" s="680"/>
      <c r="Q806" s="678"/>
      <c r="R806" s="678"/>
      <c r="S806" s="681"/>
      <c r="T806" s="682"/>
      <c r="U806" s="678"/>
      <c r="V806" s="678"/>
      <c r="W806" s="678"/>
      <c r="X806" s="678"/>
      <c r="Y806" s="678"/>
      <c r="AB806" s="95"/>
      <c r="AC806" s="95"/>
      <c r="AD806" s="95"/>
    </row>
    <row r="807">
      <c r="A807" s="690"/>
      <c r="B807" s="690"/>
      <c r="C807" s="691"/>
      <c r="D807" s="676"/>
      <c r="E807" s="42"/>
      <c r="F807" s="677"/>
      <c r="G807" s="678"/>
      <c r="H807" s="679"/>
      <c r="I807" s="679"/>
      <c r="J807" s="678"/>
      <c r="K807" s="678"/>
      <c r="L807" s="678"/>
      <c r="M807" s="678"/>
      <c r="N807" s="678"/>
      <c r="O807" s="678"/>
      <c r="P807" s="680"/>
      <c r="Q807" s="678"/>
      <c r="R807" s="678"/>
      <c r="S807" s="681"/>
      <c r="T807" s="682"/>
      <c r="U807" s="678"/>
      <c r="V807" s="678"/>
      <c r="W807" s="678"/>
      <c r="X807" s="678"/>
      <c r="Y807" s="678"/>
      <c r="AB807" s="95"/>
      <c r="AC807" s="95"/>
      <c r="AD807" s="95"/>
    </row>
    <row r="808">
      <c r="A808" s="690"/>
      <c r="B808" s="690"/>
      <c r="C808" s="691"/>
      <c r="D808" s="676"/>
      <c r="E808" s="42"/>
      <c r="F808" s="677"/>
      <c r="G808" s="678"/>
      <c r="H808" s="679"/>
      <c r="I808" s="679"/>
      <c r="J808" s="678"/>
      <c r="K808" s="678"/>
      <c r="L808" s="678"/>
      <c r="M808" s="678"/>
      <c r="N808" s="678"/>
      <c r="O808" s="678"/>
      <c r="P808" s="680"/>
      <c r="Q808" s="678"/>
      <c r="R808" s="678"/>
      <c r="S808" s="681"/>
      <c r="T808" s="682"/>
      <c r="U808" s="678"/>
      <c r="V808" s="678"/>
      <c r="W808" s="678"/>
      <c r="X808" s="678"/>
      <c r="Y808" s="678"/>
      <c r="AB808" s="95"/>
      <c r="AC808" s="95"/>
      <c r="AD808" s="95"/>
    </row>
    <row r="809">
      <c r="A809" s="690"/>
      <c r="B809" s="690"/>
      <c r="C809" s="691"/>
      <c r="D809" s="676"/>
      <c r="E809" s="42"/>
      <c r="F809" s="677"/>
      <c r="G809" s="678"/>
      <c r="H809" s="679"/>
      <c r="I809" s="679"/>
      <c r="J809" s="678"/>
      <c r="K809" s="678"/>
      <c r="L809" s="678"/>
      <c r="M809" s="678"/>
      <c r="N809" s="678"/>
      <c r="O809" s="678"/>
      <c r="P809" s="680"/>
      <c r="Q809" s="678"/>
      <c r="R809" s="678"/>
      <c r="S809" s="681"/>
      <c r="T809" s="682"/>
      <c r="U809" s="678"/>
      <c r="V809" s="678"/>
      <c r="W809" s="678"/>
      <c r="X809" s="678"/>
      <c r="Y809" s="678"/>
      <c r="AB809" s="95"/>
      <c r="AC809" s="95"/>
      <c r="AD809" s="95"/>
    </row>
    <row r="810">
      <c r="A810" s="690"/>
      <c r="B810" s="690"/>
      <c r="C810" s="691"/>
      <c r="D810" s="676"/>
      <c r="E810" s="42"/>
      <c r="F810" s="677"/>
      <c r="G810" s="678"/>
      <c r="H810" s="679"/>
      <c r="I810" s="679"/>
      <c r="J810" s="678"/>
      <c r="K810" s="678"/>
      <c r="L810" s="678"/>
      <c r="M810" s="678"/>
      <c r="N810" s="678"/>
      <c r="O810" s="678"/>
      <c r="P810" s="680"/>
      <c r="Q810" s="678"/>
      <c r="R810" s="678"/>
      <c r="S810" s="681"/>
      <c r="T810" s="682"/>
      <c r="U810" s="678"/>
      <c r="V810" s="678"/>
      <c r="W810" s="678"/>
      <c r="X810" s="678"/>
      <c r="Y810" s="678"/>
      <c r="AB810" s="95"/>
      <c r="AC810" s="95"/>
      <c r="AD810" s="95"/>
    </row>
    <row r="811">
      <c r="A811" s="690"/>
      <c r="B811" s="690"/>
      <c r="C811" s="691"/>
      <c r="D811" s="676"/>
      <c r="E811" s="42"/>
      <c r="F811" s="677"/>
      <c r="G811" s="678"/>
      <c r="H811" s="679"/>
      <c r="I811" s="679"/>
      <c r="J811" s="678"/>
      <c r="K811" s="678"/>
      <c r="L811" s="678"/>
      <c r="M811" s="678"/>
      <c r="N811" s="678"/>
      <c r="O811" s="678"/>
      <c r="P811" s="680"/>
      <c r="Q811" s="678"/>
      <c r="R811" s="678"/>
      <c r="S811" s="681"/>
      <c r="T811" s="682"/>
      <c r="U811" s="678"/>
      <c r="V811" s="678"/>
      <c r="W811" s="678"/>
      <c r="X811" s="678"/>
      <c r="Y811" s="678"/>
      <c r="AB811" s="95"/>
      <c r="AC811" s="95"/>
      <c r="AD811" s="95"/>
    </row>
    <row r="812">
      <c r="A812" s="690"/>
      <c r="B812" s="690"/>
      <c r="C812" s="691"/>
      <c r="D812" s="676"/>
      <c r="E812" s="42"/>
      <c r="F812" s="677"/>
      <c r="G812" s="678"/>
      <c r="H812" s="679"/>
      <c r="I812" s="679"/>
      <c r="J812" s="678"/>
      <c r="K812" s="678"/>
      <c r="L812" s="678"/>
      <c r="M812" s="678"/>
      <c r="N812" s="678"/>
      <c r="O812" s="678"/>
      <c r="P812" s="680"/>
      <c r="Q812" s="678"/>
      <c r="R812" s="678"/>
      <c r="S812" s="681"/>
      <c r="T812" s="682"/>
      <c r="U812" s="678"/>
      <c r="V812" s="678"/>
      <c r="W812" s="678"/>
      <c r="X812" s="678"/>
      <c r="Y812" s="678"/>
      <c r="AB812" s="95"/>
      <c r="AC812" s="95"/>
      <c r="AD812" s="95"/>
    </row>
    <row r="813">
      <c r="A813" s="690"/>
      <c r="B813" s="690"/>
      <c r="C813" s="691"/>
      <c r="D813" s="676"/>
      <c r="E813" s="42"/>
      <c r="F813" s="677"/>
      <c r="G813" s="678"/>
      <c r="H813" s="679"/>
      <c r="I813" s="679"/>
      <c r="J813" s="678"/>
      <c r="K813" s="678"/>
      <c r="L813" s="678"/>
      <c r="M813" s="678"/>
      <c r="N813" s="678"/>
      <c r="O813" s="678"/>
      <c r="P813" s="680"/>
      <c r="Q813" s="678"/>
      <c r="R813" s="678"/>
      <c r="S813" s="681"/>
      <c r="T813" s="682"/>
      <c r="U813" s="678"/>
      <c r="V813" s="678"/>
      <c r="W813" s="678"/>
      <c r="X813" s="678"/>
      <c r="Y813" s="678"/>
      <c r="AB813" s="95"/>
      <c r="AC813" s="95"/>
      <c r="AD813" s="95"/>
    </row>
    <row r="814">
      <c r="A814" s="690"/>
      <c r="B814" s="690"/>
      <c r="C814" s="691"/>
      <c r="D814" s="676"/>
      <c r="E814" s="42"/>
      <c r="F814" s="677"/>
      <c r="G814" s="678"/>
      <c r="H814" s="679"/>
      <c r="I814" s="679"/>
      <c r="J814" s="678"/>
      <c r="K814" s="678"/>
      <c r="L814" s="678"/>
      <c r="M814" s="678"/>
      <c r="N814" s="678"/>
      <c r="O814" s="678"/>
      <c r="P814" s="680"/>
      <c r="Q814" s="678"/>
      <c r="R814" s="678"/>
      <c r="S814" s="681"/>
      <c r="T814" s="682"/>
      <c r="U814" s="678"/>
      <c r="V814" s="678"/>
      <c r="W814" s="678"/>
      <c r="X814" s="678"/>
      <c r="Y814" s="678"/>
      <c r="AB814" s="95"/>
      <c r="AC814" s="95"/>
      <c r="AD814" s="95"/>
    </row>
    <row r="815">
      <c r="A815" s="690"/>
      <c r="B815" s="690"/>
      <c r="C815" s="691"/>
      <c r="D815" s="676"/>
      <c r="E815" s="42"/>
      <c r="F815" s="677"/>
      <c r="G815" s="678"/>
      <c r="H815" s="679"/>
      <c r="I815" s="679"/>
      <c r="J815" s="678"/>
      <c r="K815" s="678"/>
      <c r="L815" s="678"/>
      <c r="M815" s="678"/>
      <c r="N815" s="678"/>
      <c r="O815" s="678"/>
      <c r="P815" s="680"/>
      <c r="Q815" s="678"/>
      <c r="R815" s="678"/>
      <c r="S815" s="681"/>
      <c r="T815" s="682"/>
      <c r="U815" s="678"/>
      <c r="V815" s="678"/>
      <c r="W815" s="678"/>
      <c r="X815" s="678"/>
      <c r="Y815" s="678"/>
      <c r="AB815" s="95"/>
      <c r="AC815" s="95"/>
      <c r="AD815" s="95"/>
    </row>
    <row r="816">
      <c r="A816" s="690"/>
      <c r="B816" s="690"/>
      <c r="C816" s="691"/>
      <c r="D816" s="676"/>
      <c r="E816" s="42"/>
      <c r="F816" s="677"/>
      <c r="G816" s="678"/>
      <c r="H816" s="679"/>
      <c r="I816" s="679"/>
      <c r="J816" s="678"/>
      <c r="K816" s="678"/>
      <c r="L816" s="678"/>
      <c r="M816" s="678"/>
      <c r="N816" s="678"/>
      <c r="O816" s="678"/>
      <c r="P816" s="680"/>
      <c r="Q816" s="678"/>
      <c r="R816" s="678"/>
      <c r="S816" s="681"/>
      <c r="T816" s="682"/>
      <c r="U816" s="678"/>
      <c r="V816" s="678"/>
      <c r="W816" s="678"/>
      <c r="X816" s="678"/>
      <c r="Y816" s="678"/>
      <c r="AB816" s="95"/>
      <c r="AC816" s="95"/>
      <c r="AD816" s="95"/>
    </row>
    <row r="817">
      <c r="A817" s="690"/>
      <c r="B817" s="690"/>
      <c r="C817" s="691"/>
      <c r="D817" s="676"/>
      <c r="E817" s="42"/>
      <c r="F817" s="677"/>
      <c r="G817" s="678"/>
      <c r="H817" s="679"/>
      <c r="I817" s="679"/>
      <c r="J817" s="678"/>
      <c r="K817" s="678"/>
      <c r="L817" s="678"/>
      <c r="M817" s="678"/>
      <c r="N817" s="678"/>
      <c r="O817" s="678"/>
      <c r="P817" s="680"/>
      <c r="Q817" s="678"/>
      <c r="R817" s="678"/>
      <c r="S817" s="681"/>
      <c r="T817" s="682"/>
      <c r="U817" s="678"/>
      <c r="V817" s="678"/>
      <c r="W817" s="678"/>
      <c r="X817" s="678"/>
      <c r="Y817" s="678"/>
      <c r="AB817" s="95"/>
      <c r="AC817" s="95"/>
      <c r="AD817" s="95"/>
    </row>
    <row r="818">
      <c r="A818" s="690"/>
      <c r="B818" s="690"/>
      <c r="C818" s="691"/>
      <c r="D818" s="676"/>
      <c r="E818" s="42"/>
      <c r="F818" s="677"/>
      <c r="G818" s="678"/>
      <c r="H818" s="679"/>
      <c r="I818" s="679"/>
      <c r="J818" s="678"/>
      <c r="K818" s="678"/>
      <c r="L818" s="678"/>
      <c r="M818" s="678"/>
      <c r="N818" s="678"/>
      <c r="O818" s="678"/>
      <c r="P818" s="680"/>
      <c r="Q818" s="678"/>
      <c r="R818" s="678"/>
      <c r="S818" s="681"/>
      <c r="T818" s="682"/>
      <c r="U818" s="678"/>
      <c r="V818" s="678"/>
      <c r="W818" s="678"/>
      <c r="X818" s="678"/>
      <c r="Y818" s="678"/>
      <c r="AB818" s="95"/>
      <c r="AC818" s="95"/>
      <c r="AD818" s="95"/>
    </row>
    <row r="819">
      <c r="A819" s="690"/>
      <c r="B819" s="690"/>
      <c r="C819" s="691"/>
      <c r="D819" s="676"/>
      <c r="E819" s="42"/>
      <c r="F819" s="677"/>
      <c r="G819" s="678"/>
      <c r="H819" s="679"/>
      <c r="I819" s="679"/>
      <c r="J819" s="678"/>
      <c r="K819" s="678"/>
      <c r="L819" s="678"/>
      <c r="M819" s="678"/>
      <c r="N819" s="678"/>
      <c r="O819" s="678"/>
      <c r="P819" s="680"/>
      <c r="Q819" s="678"/>
      <c r="R819" s="678"/>
      <c r="S819" s="681"/>
      <c r="T819" s="682"/>
      <c r="U819" s="678"/>
      <c r="V819" s="678"/>
      <c r="W819" s="678"/>
      <c r="X819" s="678"/>
      <c r="Y819" s="678"/>
      <c r="AB819" s="95"/>
      <c r="AC819" s="95"/>
      <c r="AD819" s="95"/>
    </row>
    <row r="820">
      <c r="A820" s="690"/>
      <c r="B820" s="690"/>
      <c r="C820" s="691"/>
      <c r="D820" s="676"/>
      <c r="E820" s="42"/>
      <c r="F820" s="677"/>
      <c r="G820" s="678"/>
      <c r="H820" s="679"/>
      <c r="I820" s="679"/>
      <c r="J820" s="678"/>
      <c r="K820" s="678"/>
      <c r="L820" s="678"/>
      <c r="M820" s="678"/>
      <c r="N820" s="678"/>
      <c r="O820" s="678"/>
      <c r="P820" s="680"/>
      <c r="Q820" s="678"/>
      <c r="R820" s="678"/>
      <c r="S820" s="681"/>
      <c r="T820" s="682"/>
      <c r="U820" s="678"/>
      <c r="V820" s="678"/>
      <c r="W820" s="678"/>
      <c r="X820" s="678"/>
      <c r="Y820" s="678"/>
      <c r="AB820" s="95"/>
      <c r="AC820" s="95"/>
      <c r="AD820" s="95"/>
    </row>
    <row r="821">
      <c r="A821" s="690"/>
      <c r="B821" s="690"/>
      <c r="C821" s="691"/>
      <c r="D821" s="676"/>
      <c r="E821" s="42"/>
      <c r="F821" s="677"/>
      <c r="G821" s="678"/>
      <c r="H821" s="679"/>
      <c r="I821" s="679"/>
      <c r="J821" s="678"/>
      <c r="K821" s="678"/>
      <c r="L821" s="678"/>
      <c r="M821" s="678"/>
      <c r="N821" s="678"/>
      <c r="O821" s="678"/>
      <c r="P821" s="680"/>
      <c r="Q821" s="678"/>
      <c r="R821" s="678"/>
      <c r="S821" s="681"/>
      <c r="T821" s="682"/>
      <c r="U821" s="678"/>
      <c r="V821" s="678"/>
      <c r="W821" s="678"/>
      <c r="X821" s="678"/>
      <c r="Y821" s="678"/>
      <c r="AB821" s="95"/>
      <c r="AC821" s="95"/>
      <c r="AD821" s="95"/>
    </row>
    <row r="822">
      <c r="A822" s="690"/>
      <c r="B822" s="690"/>
      <c r="C822" s="691"/>
      <c r="D822" s="676"/>
      <c r="E822" s="42"/>
      <c r="F822" s="677"/>
      <c r="G822" s="678"/>
      <c r="H822" s="679"/>
      <c r="I822" s="679"/>
      <c r="J822" s="678"/>
      <c r="K822" s="678"/>
      <c r="L822" s="678"/>
      <c r="M822" s="678"/>
      <c r="N822" s="678"/>
      <c r="O822" s="678"/>
      <c r="P822" s="680"/>
      <c r="Q822" s="678"/>
      <c r="R822" s="678"/>
      <c r="S822" s="681"/>
      <c r="T822" s="682"/>
      <c r="U822" s="678"/>
      <c r="V822" s="678"/>
      <c r="W822" s="678"/>
      <c r="X822" s="678"/>
      <c r="Y822" s="678"/>
      <c r="AB822" s="95"/>
      <c r="AC822" s="95"/>
      <c r="AD822" s="95"/>
    </row>
    <row r="823">
      <c r="A823" s="690"/>
      <c r="B823" s="690"/>
      <c r="C823" s="691"/>
      <c r="D823" s="676"/>
      <c r="E823" s="42"/>
      <c r="F823" s="677"/>
      <c r="G823" s="678"/>
      <c r="H823" s="679"/>
      <c r="I823" s="679"/>
      <c r="J823" s="678"/>
      <c r="K823" s="678"/>
      <c r="L823" s="678"/>
      <c r="M823" s="678"/>
      <c r="N823" s="678"/>
      <c r="O823" s="678"/>
      <c r="P823" s="680"/>
      <c r="Q823" s="678"/>
      <c r="R823" s="678"/>
      <c r="S823" s="681"/>
      <c r="T823" s="682"/>
      <c r="U823" s="678"/>
      <c r="V823" s="678"/>
      <c r="W823" s="678"/>
      <c r="X823" s="678"/>
      <c r="Y823" s="678"/>
      <c r="AB823" s="95"/>
      <c r="AC823" s="95"/>
      <c r="AD823" s="95"/>
    </row>
    <row r="824">
      <c r="A824" s="690"/>
      <c r="B824" s="690"/>
      <c r="C824" s="691"/>
      <c r="D824" s="676"/>
      <c r="E824" s="42"/>
      <c r="F824" s="677"/>
      <c r="G824" s="678"/>
      <c r="H824" s="679"/>
      <c r="I824" s="679"/>
      <c r="J824" s="678"/>
      <c r="K824" s="678"/>
      <c r="L824" s="678"/>
      <c r="M824" s="678"/>
      <c r="N824" s="678"/>
      <c r="O824" s="678"/>
      <c r="P824" s="680"/>
      <c r="Q824" s="678"/>
      <c r="R824" s="678"/>
      <c r="S824" s="681"/>
      <c r="T824" s="682"/>
      <c r="U824" s="678"/>
      <c r="V824" s="678"/>
      <c r="W824" s="678"/>
      <c r="X824" s="678"/>
      <c r="Y824" s="678"/>
      <c r="AB824" s="95"/>
      <c r="AC824" s="95"/>
      <c r="AD824" s="95"/>
    </row>
    <row r="825">
      <c r="A825" s="690"/>
      <c r="B825" s="690"/>
      <c r="C825" s="691"/>
      <c r="D825" s="676"/>
      <c r="E825" s="42"/>
      <c r="F825" s="677"/>
      <c r="G825" s="678"/>
      <c r="H825" s="679"/>
      <c r="I825" s="679"/>
      <c r="J825" s="678"/>
      <c r="K825" s="678"/>
      <c r="L825" s="678"/>
      <c r="M825" s="678"/>
      <c r="N825" s="678"/>
      <c r="O825" s="678"/>
      <c r="P825" s="680"/>
      <c r="Q825" s="678"/>
      <c r="R825" s="678"/>
      <c r="S825" s="681"/>
      <c r="T825" s="682"/>
      <c r="U825" s="678"/>
      <c r="V825" s="678"/>
      <c r="W825" s="678"/>
      <c r="X825" s="678"/>
      <c r="Y825" s="678"/>
      <c r="AB825" s="95"/>
      <c r="AC825" s="95"/>
      <c r="AD825" s="95"/>
    </row>
    <row r="826">
      <c r="A826" s="690"/>
      <c r="B826" s="690"/>
      <c r="C826" s="691"/>
      <c r="D826" s="676"/>
      <c r="E826" s="42"/>
      <c r="F826" s="677"/>
      <c r="G826" s="678"/>
      <c r="H826" s="679"/>
      <c r="I826" s="679"/>
      <c r="J826" s="678"/>
      <c r="K826" s="678"/>
      <c r="L826" s="678"/>
      <c r="M826" s="678"/>
      <c r="N826" s="678"/>
      <c r="O826" s="678"/>
      <c r="P826" s="680"/>
      <c r="Q826" s="678"/>
      <c r="R826" s="678"/>
      <c r="S826" s="681"/>
      <c r="T826" s="682"/>
      <c r="U826" s="678"/>
      <c r="V826" s="678"/>
      <c r="W826" s="678"/>
      <c r="X826" s="678"/>
      <c r="Y826" s="678"/>
      <c r="AB826" s="95"/>
      <c r="AC826" s="95"/>
      <c r="AD826" s="95"/>
    </row>
    <row r="827">
      <c r="A827" s="690"/>
      <c r="B827" s="690"/>
      <c r="C827" s="691"/>
      <c r="D827" s="676"/>
      <c r="E827" s="42"/>
      <c r="F827" s="677"/>
      <c r="G827" s="678"/>
      <c r="H827" s="679"/>
      <c r="I827" s="679"/>
      <c r="J827" s="678"/>
      <c r="K827" s="678"/>
      <c r="L827" s="678"/>
      <c r="M827" s="678"/>
      <c r="N827" s="678"/>
      <c r="O827" s="678"/>
      <c r="P827" s="680"/>
      <c r="Q827" s="678"/>
      <c r="R827" s="678"/>
      <c r="S827" s="681"/>
      <c r="T827" s="682"/>
      <c r="U827" s="678"/>
      <c r="V827" s="678"/>
      <c r="W827" s="678"/>
      <c r="X827" s="678"/>
      <c r="Y827" s="678"/>
      <c r="AB827" s="95"/>
      <c r="AC827" s="95"/>
      <c r="AD827" s="95"/>
    </row>
    <row r="828">
      <c r="A828" s="690"/>
      <c r="B828" s="690"/>
      <c r="C828" s="691"/>
      <c r="D828" s="676"/>
      <c r="E828" s="42"/>
      <c r="F828" s="677"/>
      <c r="G828" s="678"/>
      <c r="H828" s="679"/>
      <c r="I828" s="679"/>
      <c r="J828" s="678"/>
      <c r="K828" s="678"/>
      <c r="L828" s="678"/>
      <c r="M828" s="678"/>
      <c r="N828" s="678"/>
      <c r="O828" s="678"/>
      <c r="P828" s="680"/>
      <c r="Q828" s="678"/>
      <c r="R828" s="678"/>
      <c r="S828" s="681"/>
      <c r="T828" s="682"/>
      <c r="U828" s="678"/>
      <c r="V828" s="678"/>
      <c r="W828" s="678"/>
      <c r="X828" s="678"/>
      <c r="Y828" s="678"/>
      <c r="AB828" s="95"/>
      <c r="AC828" s="95"/>
      <c r="AD828" s="95"/>
    </row>
    <row r="829">
      <c r="A829" s="690"/>
      <c r="B829" s="690"/>
      <c r="C829" s="691"/>
      <c r="D829" s="676"/>
      <c r="E829" s="42"/>
      <c r="F829" s="677"/>
      <c r="G829" s="678"/>
      <c r="H829" s="679"/>
      <c r="I829" s="679"/>
      <c r="J829" s="678"/>
      <c r="K829" s="678"/>
      <c r="L829" s="678"/>
      <c r="M829" s="678"/>
      <c r="N829" s="678"/>
      <c r="O829" s="678"/>
      <c r="P829" s="680"/>
      <c r="Q829" s="678"/>
      <c r="R829" s="678"/>
      <c r="S829" s="681"/>
      <c r="T829" s="682"/>
      <c r="U829" s="678"/>
      <c r="V829" s="678"/>
      <c r="W829" s="678"/>
      <c r="X829" s="678"/>
      <c r="Y829" s="678"/>
      <c r="AB829" s="95"/>
      <c r="AC829" s="95"/>
      <c r="AD829" s="95"/>
    </row>
    <row r="830">
      <c r="A830" s="690"/>
      <c r="B830" s="690"/>
      <c r="C830" s="691"/>
      <c r="D830" s="676"/>
      <c r="E830" s="42"/>
      <c r="F830" s="677"/>
      <c r="G830" s="678"/>
      <c r="H830" s="679"/>
      <c r="I830" s="679"/>
      <c r="J830" s="678"/>
      <c r="K830" s="678"/>
      <c r="L830" s="678"/>
      <c r="M830" s="678"/>
      <c r="N830" s="678"/>
      <c r="O830" s="678"/>
      <c r="P830" s="680"/>
      <c r="Q830" s="678"/>
      <c r="R830" s="678"/>
      <c r="S830" s="681"/>
      <c r="T830" s="682"/>
      <c r="U830" s="678"/>
      <c r="V830" s="678"/>
      <c r="W830" s="678"/>
      <c r="X830" s="678"/>
      <c r="Y830" s="678"/>
      <c r="AB830" s="95"/>
      <c r="AC830" s="95"/>
      <c r="AD830" s="95"/>
    </row>
    <row r="831">
      <c r="A831" s="690"/>
      <c r="B831" s="690"/>
      <c r="C831" s="691"/>
      <c r="D831" s="676"/>
      <c r="E831" s="42"/>
      <c r="F831" s="677"/>
      <c r="G831" s="678"/>
      <c r="H831" s="679"/>
      <c r="I831" s="679"/>
      <c r="J831" s="678"/>
      <c r="K831" s="678"/>
      <c r="L831" s="678"/>
      <c r="M831" s="678"/>
      <c r="N831" s="678"/>
      <c r="O831" s="678"/>
      <c r="P831" s="680"/>
      <c r="Q831" s="678"/>
      <c r="R831" s="678"/>
      <c r="S831" s="681"/>
      <c r="T831" s="682"/>
      <c r="U831" s="678"/>
      <c r="V831" s="678"/>
      <c r="W831" s="678"/>
      <c r="X831" s="678"/>
      <c r="Y831" s="678"/>
      <c r="AB831" s="95"/>
      <c r="AC831" s="95"/>
      <c r="AD831" s="95"/>
    </row>
    <row r="832">
      <c r="A832" s="690"/>
      <c r="B832" s="690"/>
      <c r="C832" s="691"/>
      <c r="D832" s="676"/>
      <c r="E832" s="42"/>
      <c r="F832" s="677"/>
      <c r="G832" s="678"/>
      <c r="H832" s="679"/>
      <c r="I832" s="679"/>
      <c r="J832" s="678"/>
      <c r="K832" s="678"/>
      <c r="L832" s="678"/>
      <c r="M832" s="678"/>
      <c r="N832" s="678"/>
      <c r="O832" s="678"/>
      <c r="P832" s="680"/>
      <c r="Q832" s="678"/>
      <c r="R832" s="678"/>
      <c r="S832" s="681"/>
      <c r="T832" s="682"/>
      <c r="U832" s="678"/>
      <c r="V832" s="678"/>
      <c r="W832" s="678"/>
      <c r="X832" s="678"/>
      <c r="Y832" s="678"/>
      <c r="AB832" s="95"/>
      <c r="AC832" s="95"/>
      <c r="AD832" s="95"/>
    </row>
    <row r="833">
      <c r="A833" s="690"/>
      <c r="B833" s="690"/>
      <c r="C833" s="691"/>
      <c r="D833" s="676"/>
      <c r="E833" s="42"/>
      <c r="F833" s="677"/>
      <c r="G833" s="678"/>
      <c r="H833" s="679"/>
      <c r="I833" s="679"/>
      <c r="J833" s="678"/>
      <c r="K833" s="678"/>
      <c r="L833" s="678"/>
      <c r="M833" s="678"/>
      <c r="N833" s="678"/>
      <c r="O833" s="678"/>
      <c r="P833" s="680"/>
      <c r="Q833" s="678"/>
      <c r="R833" s="678"/>
      <c r="S833" s="681"/>
      <c r="T833" s="682"/>
      <c r="U833" s="678"/>
      <c r="V833" s="678"/>
      <c r="W833" s="678"/>
      <c r="X833" s="678"/>
      <c r="Y833" s="678"/>
      <c r="AB833" s="95"/>
      <c r="AC833" s="95"/>
      <c r="AD833" s="95"/>
    </row>
    <row r="834">
      <c r="A834" s="690"/>
      <c r="B834" s="690"/>
      <c r="C834" s="691"/>
      <c r="D834" s="676"/>
      <c r="E834" s="42"/>
      <c r="F834" s="677"/>
      <c r="G834" s="678"/>
      <c r="H834" s="679"/>
      <c r="I834" s="679"/>
      <c r="J834" s="678"/>
      <c r="K834" s="678"/>
      <c r="L834" s="678"/>
      <c r="M834" s="678"/>
      <c r="N834" s="678"/>
      <c r="O834" s="678"/>
      <c r="P834" s="680"/>
      <c r="Q834" s="678"/>
      <c r="R834" s="678"/>
      <c r="S834" s="681"/>
      <c r="T834" s="682"/>
      <c r="U834" s="678"/>
      <c r="V834" s="678"/>
      <c r="W834" s="678"/>
      <c r="X834" s="678"/>
      <c r="Y834" s="678"/>
      <c r="AB834" s="95"/>
      <c r="AC834" s="95"/>
      <c r="AD834" s="95"/>
    </row>
    <row r="835">
      <c r="A835" s="690"/>
      <c r="B835" s="690"/>
      <c r="C835" s="691"/>
      <c r="D835" s="676"/>
      <c r="E835" s="42"/>
      <c r="F835" s="677"/>
      <c r="G835" s="678"/>
      <c r="H835" s="679"/>
      <c r="I835" s="679"/>
      <c r="J835" s="678"/>
      <c r="K835" s="678"/>
      <c r="L835" s="678"/>
      <c r="M835" s="678"/>
      <c r="N835" s="678"/>
      <c r="O835" s="678"/>
      <c r="P835" s="680"/>
      <c r="Q835" s="678"/>
      <c r="R835" s="678"/>
      <c r="S835" s="681"/>
      <c r="T835" s="682"/>
      <c r="U835" s="678"/>
      <c r="V835" s="678"/>
      <c r="W835" s="678"/>
      <c r="X835" s="678"/>
      <c r="Y835" s="678"/>
      <c r="AB835" s="95"/>
      <c r="AC835" s="95"/>
      <c r="AD835" s="95"/>
    </row>
    <row r="836">
      <c r="A836" s="690"/>
      <c r="B836" s="690"/>
      <c r="C836" s="691"/>
      <c r="D836" s="676"/>
      <c r="E836" s="42"/>
      <c r="F836" s="677"/>
      <c r="G836" s="678"/>
      <c r="H836" s="679"/>
      <c r="I836" s="679"/>
      <c r="J836" s="678"/>
      <c r="K836" s="678"/>
      <c r="L836" s="678"/>
      <c r="M836" s="678"/>
      <c r="N836" s="678"/>
      <c r="O836" s="678"/>
      <c r="P836" s="680"/>
      <c r="Q836" s="678"/>
      <c r="R836" s="678"/>
      <c r="S836" s="681"/>
      <c r="T836" s="682"/>
      <c r="U836" s="678"/>
      <c r="V836" s="678"/>
      <c r="W836" s="678"/>
      <c r="X836" s="678"/>
      <c r="Y836" s="678"/>
      <c r="AB836" s="95"/>
      <c r="AC836" s="95"/>
      <c r="AD836" s="95"/>
    </row>
    <row r="837">
      <c r="A837" s="731"/>
      <c r="B837" s="731"/>
      <c r="C837" s="732"/>
      <c r="D837" s="733"/>
      <c r="E837" s="344"/>
      <c r="F837" s="734"/>
      <c r="G837" s="735"/>
      <c r="H837" s="736"/>
      <c r="I837" s="736"/>
      <c r="J837" s="737"/>
      <c r="K837" s="737"/>
      <c r="L837" s="737"/>
      <c r="M837" s="737"/>
      <c r="N837" s="737"/>
      <c r="O837" s="737"/>
      <c r="P837" s="738"/>
      <c r="Q837" s="737"/>
      <c r="R837" s="737"/>
      <c r="S837" s="739"/>
      <c r="T837" s="740"/>
      <c r="U837" s="735"/>
      <c r="V837" s="735"/>
      <c r="W837" s="735"/>
      <c r="X837" s="735"/>
      <c r="Y837" s="735"/>
      <c r="Z837" s="95"/>
      <c r="AA837" s="95"/>
      <c r="AB837" s="95"/>
      <c r="AC837" s="95"/>
      <c r="AD837" s="95"/>
    </row>
    <row r="838">
      <c r="A838" s="731"/>
      <c r="B838" s="731"/>
      <c r="C838" s="732"/>
      <c r="D838" s="733"/>
      <c r="E838" s="344"/>
      <c r="F838" s="734"/>
      <c r="G838" s="735"/>
      <c r="H838" s="736"/>
      <c r="I838" s="736"/>
      <c r="J838" s="737"/>
      <c r="K838" s="737"/>
      <c r="L838" s="737"/>
      <c r="M838" s="737"/>
      <c r="N838" s="737"/>
      <c r="O838" s="737"/>
      <c r="P838" s="738"/>
      <c r="Q838" s="737"/>
      <c r="R838" s="737"/>
      <c r="S838" s="739"/>
      <c r="T838" s="740"/>
      <c r="U838" s="735"/>
      <c r="V838" s="735"/>
      <c r="W838" s="735"/>
      <c r="X838" s="735"/>
      <c r="Y838" s="735"/>
      <c r="Z838" s="95"/>
      <c r="AA838" s="95"/>
      <c r="AB838" s="95"/>
      <c r="AC838" s="95"/>
      <c r="AD838" s="95"/>
    </row>
    <row r="839">
      <c r="A839" s="731"/>
      <c r="B839" s="731"/>
      <c r="C839" s="732"/>
      <c r="D839" s="733"/>
      <c r="E839" s="344"/>
      <c r="F839" s="734"/>
      <c r="G839" s="735"/>
      <c r="H839" s="736"/>
      <c r="I839" s="736"/>
      <c r="J839" s="737"/>
      <c r="K839" s="737"/>
      <c r="L839" s="737"/>
      <c r="M839" s="737"/>
      <c r="N839" s="737"/>
      <c r="O839" s="737"/>
      <c r="P839" s="738"/>
      <c r="Q839" s="737"/>
      <c r="R839" s="737"/>
      <c r="S839" s="739"/>
      <c r="T839" s="740"/>
      <c r="U839" s="735"/>
      <c r="V839" s="735"/>
      <c r="W839" s="735"/>
      <c r="X839" s="735"/>
      <c r="Y839" s="735"/>
      <c r="Z839" s="95"/>
      <c r="AA839" s="95"/>
      <c r="AB839" s="95"/>
      <c r="AC839" s="95"/>
      <c r="AD839" s="95"/>
    </row>
    <row r="840">
      <c r="A840" s="731"/>
      <c r="B840" s="731"/>
      <c r="C840" s="732"/>
      <c r="D840" s="733"/>
      <c r="E840" s="344"/>
      <c r="F840" s="734"/>
      <c r="G840" s="735"/>
      <c r="H840" s="736"/>
      <c r="I840" s="736"/>
      <c r="J840" s="737"/>
      <c r="K840" s="737"/>
      <c r="L840" s="737"/>
      <c r="M840" s="737"/>
      <c r="N840" s="737"/>
      <c r="O840" s="737"/>
      <c r="P840" s="738"/>
      <c r="Q840" s="737"/>
      <c r="R840" s="737"/>
      <c r="S840" s="739"/>
      <c r="T840" s="740"/>
      <c r="U840" s="735"/>
      <c r="V840" s="735"/>
      <c r="W840" s="735"/>
      <c r="X840" s="735"/>
      <c r="Y840" s="735"/>
      <c r="Z840" s="95"/>
      <c r="AA840" s="95"/>
      <c r="AB840" s="95"/>
      <c r="AC840" s="95"/>
      <c r="AD840" s="95"/>
    </row>
    <row r="841">
      <c r="A841" s="731"/>
      <c r="B841" s="731"/>
      <c r="C841" s="732"/>
      <c r="D841" s="733"/>
      <c r="E841" s="344"/>
      <c r="F841" s="734"/>
      <c r="G841" s="735"/>
      <c r="H841" s="736"/>
      <c r="I841" s="736"/>
      <c r="J841" s="737"/>
      <c r="K841" s="737"/>
      <c r="L841" s="737"/>
      <c r="M841" s="737"/>
      <c r="N841" s="737"/>
      <c r="O841" s="737"/>
      <c r="P841" s="738"/>
      <c r="Q841" s="737"/>
      <c r="R841" s="737"/>
      <c r="S841" s="739"/>
      <c r="T841" s="740"/>
      <c r="U841" s="735"/>
      <c r="V841" s="735"/>
      <c r="W841" s="735"/>
      <c r="X841" s="735"/>
      <c r="Y841" s="735"/>
      <c r="Z841" s="95"/>
      <c r="AA841" s="95"/>
      <c r="AB841" s="95"/>
      <c r="AC841" s="95"/>
      <c r="AD841" s="95"/>
    </row>
    <row r="842">
      <c r="A842" s="731"/>
      <c r="B842" s="731"/>
      <c r="C842" s="732"/>
      <c r="D842" s="733"/>
      <c r="E842" s="344"/>
      <c r="F842" s="734"/>
      <c r="G842" s="735"/>
      <c r="H842" s="736"/>
      <c r="I842" s="736"/>
      <c r="J842" s="737"/>
      <c r="K842" s="737"/>
      <c r="L842" s="737"/>
      <c r="M842" s="737"/>
      <c r="N842" s="737"/>
      <c r="O842" s="737"/>
      <c r="P842" s="738"/>
      <c r="Q842" s="737"/>
      <c r="R842" s="737"/>
      <c r="S842" s="739"/>
      <c r="T842" s="740"/>
      <c r="U842" s="735"/>
      <c r="V842" s="735"/>
      <c r="W842" s="735"/>
      <c r="X842" s="735"/>
      <c r="Y842" s="735"/>
      <c r="Z842" s="95"/>
      <c r="AA842" s="95"/>
      <c r="AB842" s="95"/>
      <c r="AC842" s="95"/>
      <c r="AD842" s="95"/>
    </row>
    <row r="843">
      <c r="A843" s="731"/>
      <c r="B843" s="731"/>
      <c r="C843" s="732"/>
      <c r="D843" s="733"/>
      <c r="E843" s="344"/>
      <c r="F843" s="734"/>
      <c r="G843" s="735"/>
      <c r="H843" s="736"/>
      <c r="I843" s="736"/>
      <c r="J843" s="737"/>
      <c r="K843" s="737"/>
      <c r="L843" s="737"/>
      <c r="M843" s="737"/>
      <c r="N843" s="737"/>
      <c r="O843" s="737"/>
      <c r="P843" s="738"/>
      <c r="Q843" s="737"/>
      <c r="R843" s="737"/>
      <c r="S843" s="739"/>
      <c r="T843" s="740"/>
      <c r="U843" s="735"/>
      <c r="V843" s="735"/>
      <c r="W843" s="735"/>
      <c r="X843" s="735"/>
      <c r="Y843" s="735"/>
      <c r="Z843" s="95"/>
      <c r="AA843" s="95"/>
      <c r="AB843" s="95"/>
      <c r="AC843" s="95"/>
      <c r="AD843" s="95"/>
    </row>
    <row r="844">
      <c r="A844" s="731"/>
      <c r="B844" s="731"/>
      <c r="C844" s="732"/>
      <c r="D844" s="733"/>
      <c r="E844" s="344"/>
      <c r="F844" s="734"/>
      <c r="G844" s="735"/>
      <c r="H844" s="736"/>
      <c r="I844" s="736"/>
      <c r="J844" s="737"/>
      <c r="K844" s="737"/>
      <c r="L844" s="737"/>
      <c r="M844" s="737"/>
      <c r="N844" s="737"/>
      <c r="O844" s="737"/>
      <c r="P844" s="738"/>
      <c r="Q844" s="737"/>
      <c r="R844" s="737"/>
      <c r="S844" s="739"/>
      <c r="T844" s="740"/>
      <c r="U844" s="735"/>
      <c r="V844" s="735"/>
      <c r="W844" s="735"/>
      <c r="X844" s="735"/>
      <c r="Y844" s="735"/>
      <c r="Z844" s="95"/>
      <c r="AA844" s="95"/>
      <c r="AB844" s="95"/>
      <c r="AC844" s="95"/>
      <c r="AD844" s="95"/>
    </row>
    <row r="845">
      <c r="A845" s="731"/>
      <c r="B845" s="731"/>
      <c r="C845" s="732"/>
      <c r="D845" s="733"/>
      <c r="E845" s="344"/>
      <c r="F845" s="734"/>
      <c r="G845" s="735"/>
      <c r="H845" s="736"/>
      <c r="I845" s="736"/>
      <c r="J845" s="737"/>
      <c r="K845" s="737"/>
      <c r="L845" s="737"/>
      <c r="M845" s="737"/>
      <c r="N845" s="737"/>
      <c r="O845" s="737"/>
      <c r="P845" s="738"/>
      <c r="Q845" s="737"/>
      <c r="R845" s="737"/>
      <c r="S845" s="739"/>
      <c r="T845" s="740"/>
      <c r="U845" s="735"/>
      <c r="V845" s="735"/>
      <c r="W845" s="735"/>
      <c r="X845" s="735"/>
      <c r="Y845" s="735"/>
      <c r="Z845" s="95"/>
      <c r="AA845" s="95"/>
      <c r="AB845" s="95"/>
      <c r="AC845" s="95"/>
      <c r="AD845" s="95"/>
    </row>
    <row r="846">
      <c r="A846" s="731"/>
      <c r="B846" s="731"/>
      <c r="C846" s="732"/>
      <c r="D846" s="733"/>
      <c r="E846" s="344"/>
      <c r="F846" s="734"/>
      <c r="G846" s="735"/>
      <c r="H846" s="736"/>
      <c r="I846" s="736"/>
      <c r="J846" s="737"/>
      <c r="K846" s="737"/>
      <c r="L846" s="737"/>
      <c r="M846" s="737"/>
      <c r="N846" s="737"/>
      <c r="O846" s="737"/>
      <c r="P846" s="738"/>
      <c r="Q846" s="737"/>
      <c r="R846" s="737"/>
      <c r="S846" s="739"/>
      <c r="T846" s="740"/>
      <c r="U846" s="735"/>
      <c r="V846" s="735"/>
      <c r="W846" s="735"/>
      <c r="X846" s="735"/>
      <c r="Y846" s="735"/>
      <c r="Z846" s="95"/>
      <c r="AA846" s="95"/>
      <c r="AB846" s="95"/>
      <c r="AC846" s="95"/>
      <c r="AD846" s="95"/>
    </row>
    <row r="847">
      <c r="A847" s="731"/>
      <c r="B847" s="731"/>
      <c r="C847" s="732"/>
      <c r="D847" s="733"/>
      <c r="E847" s="344"/>
      <c r="F847" s="734"/>
      <c r="G847" s="735"/>
      <c r="H847" s="736"/>
      <c r="I847" s="736"/>
      <c r="J847" s="737"/>
      <c r="K847" s="737"/>
      <c r="L847" s="737"/>
      <c r="M847" s="737"/>
      <c r="N847" s="737"/>
      <c r="O847" s="737"/>
      <c r="P847" s="738"/>
      <c r="Q847" s="737"/>
      <c r="R847" s="737"/>
      <c r="S847" s="739"/>
      <c r="T847" s="740"/>
      <c r="U847" s="735"/>
      <c r="V847" s="735"/>
      <c r="W847" s="735"/>
      <c r="X847" s="735"/>
      <c r="Y847" s="735"/>
      <c r="Z847" s="95"/>
      <c r="AA847" s="95"/>
      <c r="AB847" s="95"/>
      <c r="AC847" s="95"/>
      <c r="AD847" s="95"/>
    </row>
    <row r="848">
      <c r="A848" s="731"/>
      <c r="B848" s="731"/>
      <c r="C848" s="732"/>
      <c r="D848" s="733"/>
      <c r="E848" s="344"/>
      <c r="F848" s="734"/>
      <c r="G848" s="735"/>
      <c r="H848" s="736"/>
      <c r="I848" s="736"/>
      <c r="J848" s="737"/>
      <c r="K848" s="737"/>
      <c r="L848" s="737"/>
      <c r="M848" s="737"/>
      <c r="N848" s="737"/>
      <c r="O848" s="737"/>
      <c r="P848" s="738"/>
      <c r="Q848" s="737"/>
      <c r="R848" s="737"/>
      <c r="S848" s="739"/>
      <c r="T848" s="740"/>
      <c r="U848" s="735"/>
      <c r="V848" s="735"/>
      <c r="W848" s="735"/>
      <c r="X848" s="735"/>
      <c r="Y848" s="735"/>
      <c r="Z848" s="95"/>
      <c r="AA848" s="95"/>
      <c r="AB848" s="95"/>
      <c r="AC848" s="95"/>
      <c r="AD848" s="95"/>
    </row>
    <row r="849">
      <c r="A849" s="731"/>
      <c r="B849" s="731"/>
      <c r="C849" s="732"/>
      <c r="D849" s="733"/>
      <c r="E849" s="344"/>
      <c r="F849" s="734"/>
      <c r="G849" s="735"/>
      <c r="H849" s="736"/>
      <c r="I849" s="736"/>
      <c r="J849" s="737"/>
      <c r="K849" s="737"/>
      <c r="L849" s="737"/>
      <c r="M849" s="737"/>
      <c r="N849" s="737"/>
      <c r="O849" s="737"/>
      <c r="P849" s="738"/>
      <c r="Q849" s="737"/>
      <c r="R849" s="737"/>
      <c r="S849" s="739"/>
      <c r="T849" s="740"/>
      <c r="U849" s="735"/>
      <c r="V849" s="735"/>
      <c r="W849" s="735"/>
      <c r="X849" s="735"/>
      <c r="Y849" s="735"/>
      <c r="Z849" s="95"/>
      <c r="AA849" s="95"/>
      <c r="AB849" s="95"/>
      <c r="AC849" s="95"/>
      <c r="AD849" s="95"/>
    </row>
    <row r="850">
      <c r="A850" s="731"/>
      <c r="B850" s="731"/>
      <c r="C850" s="732"/>
      <c r="D850" s="733"/>
      <c r="E850" s="344"/>
      <c r="F850" s="734"/>
      <c r="G850" s="735"/>
      <c r="H850" s="736"/>
      <c r="I850" s="736"/>
      <c r="J850" s="737"/>
      <c r="K850" s="737"/>
      <c r="L850" s="737"/>
      <c r="M850" s="737"/>
      <c r="N850" s="737"/>
      <c r="O850" s="737"/>
      <c r="P850" s="738"/>
      <c r="Q850" s="737"/>
      <c r="R850" s="737"/>
      <c r="S850" s="739"/>
      <c r="T850" s="740"/>
      <c r="U850" s="735"/>
      <c r="V850" s="735"/>
      <c r="W850" s="735"/>
      <c r="X850" s="735"/>
      <c r="Y850" s="735"/>
      <c r="Z850" s="95"/>
      <c r="AA850" s="95"/>
      <c r="AB850" s="95"/>
      <c r="AC850" s="95"/>
      <c r="AD850" s="95"/>
    </row>
    <row r="851">
      <c r="A851" s="731"/>
      <c r="B851" s="731"/>
      <c r="C851" s="732"/>
      <c r="D851" s="733"/>
      <c r="E851" s="344"/>
      <c r="F851" s="734"/>
      <c r="G851" s="735"/>
      <c r="H851" s="736"/>
      <c r="I851" s="736"/>
      <c r="J851" s="737"/>
      <c r="K851" s="737"/>
      <c r="L851" s="737"/>
      <c r="M851" s="737"/>
      <c r="N851" s="737"/>
      <c r="O851" s="737"/>
      <c r="P851" s="738"/>
      <c r="Q851" s="737"/>
      <c r="R851" s="737"/>
      <c r="S851" s="739"/>
      <c r="T851" s="740"/>
      <c r="U851" s="735"/>
      <c r="V851" s="735"/>
      <c r="W851" s="735"/>
      <c r="X851" s="735"/>
      <c r="Y851" s="735"/>
      <c r="Z851" s="95"/>
      <c r="AA851" s="95"/>
      <c r="AB851" s="95"/>
      <c r="AC851" s="95"/>
      <c r="AD851" s="95"/>
    </row>
    <row r="852">
      <c r="A852" s="731"/>
      <c r="B852" s="731"/>
      <c r="C852" s="732"/>
      <c r="D852" s="733"/>
      <c r="E852" s="344"/>
      <c r="F852" s="734"/>
      <c r="G852" s="735"/>
      <c r="H852" s="736"/>
      <c r="I852" s="736"/>
      <c r="J852" s="737"/>
      <c r="K852" s="737"/>
      <c r="L852" s="737"/>
      <c r="M852" s="737"/>
      <c r="N852" s="737"/>
      <c r="O852" s="737"/>
      <c r="P852" s="738"/>
      <c r="Q852" s="737"/>
      <c r="R852" s="737"/>
      <c r="S852" s="739"/>
      <c r="T852" s="740"/>
      <c r="U852" s="735"/>
      <c r="V852" s="735"/>
      <c r="W852" s="735"/>
      <c r="X852" s="735"/>
      <c r="Y852" s="735"/>
      <c r="Z852" s="95"/>
      <c r="AA852" s="95"/>
      <c r="AB852" s="95"/>
      <c r="AC852" s="95"/>
      <c r="AD852" s="95"/>
    </row>
    <row r="853">
      <c r="A853" s="731"/>
      <c r="B853" s="731"/>
      <c r="C853" s="732"/>
      <c r="D853" s="733"/>
      <c r="E853" s="344"/>
      <c r="F853" s="734"/>
      <c r="G853" s="735"/>
      <c r="H853" s="736"/>
      <c r="I853" s="736"/>
      <c r="J853" s="737"/>
      <c r="K853" s="737"/>
      <c r="L853" s="737"/>
      <c r="M853" s="737"/>
      <c r="N853" s="737"/>
      <c r="O853" s="737"/>
      <c r="P853" s="738"/>
      <c r="Q853" s="737"/>
      <c r="R853" s="737"/>
      <c r="S853" s="739"/>
      <c r="T853" s="740"/>
      <c r="U853" s="735"/>
      <c r="V853" s="735"/>
      <c r="W853" s="735"/>
      <c r="X853" s="735"/>
      <c r="Y853" s="735"/>
      <c r="Z853" s="95"/>
      <c r="AA853" s="95"/>
      <c r="AB853" s="95"/>
      <c r="AC853" s="95"/>
      <c r="AD853" s="95"/>
    </row>
    <row r="854">
      <c r="A854" s="731"/>
      <c r="B854" s="731"/>
      <c r="C854" s="732"/>
      <c r="D854" s="733"/>
      <c r="E854" s="344"/>
      <c r="F854" s="734"/>
      <c r="G854" s="735"/>
      <c r="H854" s="736"/>
      <c r="I854" s="736"/>
      <c r="J854" s="737"/>
      <c r="K854" s="737"/>
      <c r="L854" s="737"/>
      <c r="M854" s="737"/>
      <c r="N854" s="737"/>
      <c r="O854" s="737"/>
      <c r="P854" s="738"/>
      <c r="Q854" s="737"/>
      <c r="R854" s="737"/>
      <c r="S854" s="739"/>
      <c r="T854" s="740"/>
      <c r="U854" s="735"/>
      <c r="V854" s="735"/>
      <c r="W854" s="735"/>
      <c r="X854" s="735"/>
      <c r="Y854" s="735"/>
      <c r="Z854" s="95"/>
      <c r="AA854" s="95"/>
      <c r="AB854" s="95"/>
      <c r="AC854" s="95"/>
      <c r="AD854" s="95"/>
    </row>
    <row r="855">
      <c r="A855" s="731"/>
      <c r="B855" s="731"/>
      <c r="C855" s="732"/>
      <c r="D855" s="733"/>
      <c r="E855" s="344"/>
      <c r="F855" s="734"/>
      <c r="G855" s="735"/>
      <c r="H855" s="736"/>
      <c r="I855" s="736"/>
      <c r="J855" s="737"/>
      <c r="K855" s="737"/>
      <c r="L855" s="737"/>
      <c r="M855" s="737"/>
      <c r="N855" s="737"/>
      <c r="O855" s="737"/>
      <c r="P855" s="738"/>
      <c r="Q855" s="737"/>
      <c r="R855" s="737"/>
      <c r="S855" s="739"/>
      <c r="T855" s="740"/>
      <c r="U855" s="735"/>
      <c r="V855" s="735"/>
      <c r="W855" s="735"/>
      <c r="X855" s="735"/>
      <c r="Y855" s="735"/>
      <c r="Z855" s="95"/>
      <c r="AA855" s="95"/>
      <c r="AB855" s="95"/>
      <c r="AC855" s="95"/>
      <c r="AD855" s="95"/>
    </row>
    <row r="856">
      <c r="A856" s="731"/>
      <c r="B856" s="731"/>
      <c r="C856" s="732"/>
      <c r="D856" s="733"/>
      <c r="E856" s="344"/>
      <c r="F856" s="734"/>
      <c r="G856" s="735"/>
      <c r="H856" s="736"/>
      <c r="I856" s="736"/>
      <c r="J856" s="737"/>
      <c r="K856" s="737"/>
      <c r="L856" s="737"/>
      <c r="M856" s="737"/>
      <c r="N856" s="737"/>
      <c r="O856" s="737"/>
      <c r="P856" s="738"/>
      <c r="Q856" s="737"/>
      <c r="R856" s="737"/>
      <c r="S856" s="739"/>
      <c r="T856" s="740"/>
      <c r="U856" s="735"/>
      <c r="V856" s="735"/>
      <c r="W856" s="735"/>
      <c r="X856" s="735"/>
      <c r="Y856" s="735"/>
      <c r="Z856" s="95"/>
      <c r="AA856" s="95"/>
      <c r="AB856" s="95"/>
      <c r="AC856" s="95"/>
      <c r="AD856" s="95"/>
    </row>
    <row r="857">
      <c r="A857" s="731"/>
      <c r="B857" s="731"/>
      <c r="C857" s="732"/>
      <c r="D857" s="733"/>
      <c r="E857" s="344"/>
      <c r="F857" s="734"/>
      <c r="G857" s="735"/>
      <c r="H857" s="736"/>
      <c r="I857" s="736"/>
      <c r="J857" s="737"/>
      <c r="K857" s="737"/>
      <c r="L857" s="737"/>
      <c r="M857" s="737"/>
      <c r="N857" s="737"/>
      <c r="O857" s="737"/>
      <c r="P857" s="738"/>
      <c r="Q857" s="737"/>
      <c r="R857" s="737"/>
      <c r="S857" s="739"/>
      <c r="T857" s="740"/>
      <c r="U857" s="735"/>
      <c r="V857" s="735"/>
      <c r="W857" s="735"/>
      <c r="X857" s="735"/>
      <c r="Y857" s="735"/>
      <c r="Z857" s="95"/>
      <c r="AA857" s="95"/>
      <c r="AB857" s="95"/>
      <c r="AC857" s="95"/>
      <c r="AD857" s="95"/>
    </row>
    <row r="858">
      <c r="A858" s="731"/>
      <c r="B858" s="731"/>
      <c r="C858" s="732"/>
      <c r="D858" s="733"/>
      <c r="E858" s="344"/>
      <c r="F858" s="734"/>
      <c r="G858" s="735"/>
      <c r="H858" s="736"/>
      <c r="I858" s="736"/>
      <c r="J858" s="737"/>
      <c r="K858" s="737"/>
      <c r="L858" s="737"/>
      <c r="M858" s="737"/>
      <c r="N858" s="737"/>
      <c r="O858" s="737"/>
      <c r="P858" s="738"/>
      <c r="Q858" s="737"/>
      <c r="R858" s="737"/>
      <c r="S858" s="739"/>
      <c r="T858" s="740"/>
      <c r="U858" s="735"/>
      <c r="V858" s="735"/>
      <c r="W858" s="735"/>
      <c r="X858" s="735"/>
      <c r="Y858" s="735"/>
      <c r="Z858" s="95"/>
      <c r="AA858" s="95"/>
      <c r="AB858" s="95"/>
      <c r="AC858" s="95"/>
      <c r="AD858" s="95"/>
    </row>
    <row r="859">
      <c r="A859" s="731"/>
      <c r="B859" s="731"/>
      <c r="C859" s="732"/>
      <c r="D859" s="733"/>
      <c r="E859" s="344"/>
      <c r="F859" s="734"/>
      <c r="G859" s="735"/>
      <c r="H859" s="736"/>
      <c r="I859" s="736"/>
      <c r="J859" s="737"/>
      <c r="K859" s="737"/>
      <c r="L859" s="737"/>
      <c r="M859" s="737"/>
      <c r="N859" s="737"/>
      <c r="O859" s="737"/>
      <c r="P859" s="738"/>
      <c r="Q859" s="737"/>
      <c r="R859" s="737"/>
      <c r="S859" s="739"/>
      <c r="T859" s="740"/>
      <c r="U859" s="735"/>
      <c r="V859" s="735"/>
      <c r="W859" s="735"/>
      <c r="X859" s="735"/>
      <c r="Y859" s="735"/>
      <c r="Z859" s="95"/>
      <c r="AA859" s="95"/>
      <c r="AB859" s="95"/>
      <c r="AC859" s="95"/>
      <c r="AD859" s="95"/>
    </row>
    <row r="860">
      <c r="A860" s="731"/>
      <c r="B860" s="731"/>
      <c r="C860" s="732"/>
      <c r="D860" s="733"/>
      <c r="E860" s="344"/>
      <c r="F860" s="734"/>
      <c r="G860" s="735"/>
      <c r="H860" s="736"/>
      <c r="I860" s="736"/>
      <c r="J860" s="737"/>
      <c r="K860" s="737"/>
      <c r="L860" s="737"/>
      <c r="M860" s="737"/>
      <c r="N860" s="737"/>
      <c r="O860" s="737"/>
      <c r="P860" s="738"/>
      <c r="Q860" s="737"/>
      <c r="R860" s="737"/>
      <c r="S860" s="739"/>
      <c r="T860" s="740"/>
      <c r="U860" s="735"/>
      <c r="V860" s="735"/>
      <c r="W860" s="735"/>
      <c r="X860" s="735"/>
      <c r="Y860" s="735"/>
      <c r="Z860" s="95"/>
      <c r="AA860" s="95"/>
      <c r="AB860" s="95"/>
      <c r="AC860" s="95"/>
      <c r="AD860" s="95"/>
    </row>
    <row r="861">
      <c r="A861" s="731"/>
      <c r="B861" s="731"/>
      <c r="C861" s="732"/>
      <c r="D861" s="733"/>
      <c r="E861" s="344"/>
      <c r="F861" s="734"/>
      <c r="G861" s="735"/>
      <c r="H861" s="736"/>
      <c r="I861" s="736"/>
      <c r="J861" s="737"/>
      <c r="K861" s="737"/>
      <c r="L861" s="737"/>
      <c r="M861" s="737"/>
      <c r="N861" s="737"/>
      <c r="O861" s="737"/>
      <c r="P861" s="738"/>
      <c r="Q861" s="737"/>
      <c r="R861" s="737"/>
      <c r="S861" s="739"/>
      <c r="T861" s="740"/>
      <c r="U861" s="735"/>
      <c r="V861" s="735"/>
      <c r="W861" s="735"/>
      <c r="X861" s="735"/>
      <c r="Y861" s="735"/>
      <c r="Z861" s="95"/>
      <c r="AA861" s="95"/>
      <c r="AB861" s="95"/>
      <c r="AC861" s="95"/>
      <c r="AD861" s="95"/>
    </row>
    <row r="862">
      <c r="A862" s="731"/>
      <c r="B862" s="731"/>
      <c r="C862" s="732"/>
      <c r="D862" s="733"/>
      <c r="E862" s="344"/>
      <c r="F862" s="734"/>
      <c r="G862" s="735"/>
      <c r="H862" s="736"/>
      <c r="I862" s="736"/>
      <c r="J862" s="737"/>
      <c r="K862" s="737"/>
      <c r="L862" s="737"/>
      <c r="M862" s="737"/>
      <c r="N862" s="737"/>
      <c r="O862" s="737"/>
      <c r="P862" s="738"/>
      <c r="Q862" s="737"/>
      <c r="R862" s="737"/>
      <c r="S862" s="739"/>
      <c r="T862" s="740"/>
      <c r="U862" s="735"/>
      <c r="V862" s="735"/>
      <c r="W862" s="735"/>
      <c r="X862" s="735"/>
      <c r="Y862" s="735"/>
      <c r="Z862" s="95"/>
      <c r="AA862" s="95"/>
      <c r="AB862" s="95"/>
      <c r="AC862" s="95"/>
      <c r="AD862" s="95"/>
    </row>
    <row r="863">
      <c r="A863" s="731"/>
      <c r="B863" s="731"/>
      <c r="C863" s="732"/>
      <c r="D863" s="733"/>
      <c r="E863" s="344"/>
      <c r="F863" s="734"/>
      <c r="G863" s="735"/>
      <c r="H863" s="736"/>
      <c r="I863" s="736"/>
      <c r="J863" s="737"/>
      <c r="K863" s="737"/>
      <c r="L863" s="737"/>
      <c r="M863" s="737"/>
      <c r="N863" s="737"/>
      <c r="O863" s="737"/>
      <c r="P863" s="738"/>
      <c r="Q863" s="737"/>
      <c r="R863" s="737"/>
      <c r="S863" s="739"/>
      <c r="T863" s="740"/>
      <c r="U863" s="735"/>
      <c r="V863" s="735"/>
      <c r="W863" s="735"/>
      <c r="X863" s="735"/>
      <c r="Y863" s="735"/>
      <c r="Z863" s="95"/>
      <c r="AA863" s="95"/>
      <c r="AB863" s="95"/>
      <c r="AC863" s="95"/>
      <c r="AD863" s="95"/>
    </row>
    <row r="864">
      <c r="A864" s="731"/>
      <c r="B864" s="731"/>
      <c r="C864" s="732"/>
      <c r="D864" s="733"/>
      <c r="E864" s="344"/>
      <c r="F864" s="734"/>
      <c r="G864" s="735"/>
      <c r="H864" s="736"/>
      <c r="I864" s="736"/>
      <c r="J864" s="737"/>
      <c r="K864" s="737"/>
      <c r="L864" s="737"/>
      <c r="M864" s="737"/>
      <c r="N864" s="737"/>
      <c r="O864" s="737"/>
      <c r="P864" s="738"/>
      <c r="Q864" s="737"/>
      <c r="R864" s="737"/>
      <c r="S864" s="739"/>
      <c r="T864" s="740"/>
      <c r="U864" s="735"/>
      <c r="V864" s="735"/>
      <c r="W864" s="735"/>
      <c r="X864" s="735"/>
      <c r="Y864" s="735"/>
      <c r="Z864" s="95"/>
      <c r="AA864" s="95"/>
      <c r="AB864" s="95"/>
      <c r="AC864" s="95"/>
      <c r="AD864" s="95"/>
    </row>
    <row r="865">
      <c r="A865" s="731"/>
      <c r="B865" s="731"/>
      <c r="C865" s="732"/>
      <c r="D865" s="733"/>
      <c r="E865" s="344"/>
      <c r="F865" s="734"/>
      <c r="G865" s="735"/>
      <c r="H865" s="736"/>
      <c r="I865" s="736"/>
      <c r="J865" s="737"/>
      <c r="K865" s="737"/>
      <c r="L865" s="737"/>
      <c r="M865" s="737"/>
      <c r="N865" s="737"/>
      <c r="O865" s="737"/>
      <c r="P865" s="738"/>
      <c r="Q865" s="737"/>
      <c r="R865" s="737"/>
      <c r="S865" s="739"/>
      <c r="T865" s="740"/>
      <c r="U865" s="735"/>
      <c r="V865" s="735"/>
      <c r="W865" s="735"/>
      <c r="X865" s="735"/>
      <c r="Y865" s="735"/>
      <c r="Z865" s="95"/>
      <c r="AA865" s="95"/>
      <c r="AB865" s="95"/>
      <c r="AC865" s="95"/>
      <c r="AD865" s="95"/>
    </row>
    <row r="866">
      <c r="A866" s="731"/>
      <c r="B866" s="731"/>
      <c r="C866" s="732"/>
      <c r="D866" s="733"/>
      <c r="E866" s="344"/>
      <c r="F866" s="734"/>
      <c r="G866" s="735"/>
      <c r="H866" s="736"/>
      <c r="I866" s="736"/>
      <c r="J866" s="737"/>
      <c r="K866" s="737"/>
      <c r="L866" s="737"/>
      <c r="M866" s="737"/>
      <c r="N866" s="737"/>
      <c r="O866" s="737"/>
      <c r="P866" s="738"/>
      <c r="Q866" s="737"/>
      <c r="R866" s="737"/>
      <c r="S866" s="739"/>
      <c r="T866" s="740"/>
      <c r="U866" s="735"/>
      <c r="V866" s="735"/>
      <c r="W866" s="735"/>
      <c r="X866" s="735"/>
      <c r="Y866" s="735"/>
      <c r="Z866" s="95"/>
      <c r="AA866" s="95"/>
      <c r="AB866" s="95"/>
      <c r="AC866" s="95"/>
      <c r="AD866" s="95"/>
    </row>
    <row r="867">
      <c r="A867" s="731"/>
      <c r="B867" s="731"/>
      <c r="C867" s="732"/>
      <c r="D867" s="733"/>
      <c r="E867" s="344"/>
      <c r="F867" s="734"/>
      <c r="G867" s="735"/>
      <c r="H867" s="736"/>
      <c r="I867" s="736"/>
      <c r="J867" s="737"/>
      <c r="K867" s="737"/>
      <c r="L867" s="737"/>
      <c r="M867" s="737"/>
      <c r="N867" s="737"/>
      <c r="O867" s="737"/>
      <c r="P867" s="738"/>
      <c r="Q867" s="737"/>
      <c r="R867" s="737"/>
      <c r="S867" s="739"/>
      <c r="T867" s="740"/>
      <c r="U867" s="735"/>
      <c r="V867" s="735"/>
      <c r="W867" s="735"/>
      <c r="X867" s="735"/>
      <c r="Y867" s="735"/>
      <c r="Z867" s="95"/>
      <c r="AA867" s="95"/>
      <c r="AB867" s="95"/>
      <c r="AC867" s="95"/>
      <c r="AD867" s="95"/>
    </row>
    <row r="868">
      <c r="A868" s="731"/>
      <c r="B868" s="731"/>
      <c r="C868" s="732"/>
      <c r="D868" s="733"/>
      <c r="E868" s="344"/>
      <c r="F868" s="734"/>
      <c r="G868" s="735"/>
      <c r="H868" s="736"/>
      <c r="I868" s="736"/>
      <c r="J868" s="737"/>
      <c r="K868" s="737"/>
      <c r="L868" s="737"/>
      <c r="M868" s="737"/>
      <c r="N868" s="737"/>
      <c r="O868" s="737"/>
      <c r="P868" s="738"/>
      <c r="Q868" s="737"/>
      <c r="R868" s="737"/>
      <c r="S868" s="739"/>
      <c r="T868" s="740"/>
      <c r="U868" s="735"/>
      <c r="V868" s="735"/>
      <c r="W868" s="735"/>
      <c r="X868" s="735"/>
      <c r="Y868" s="735"/>
      <c r="Z868" s="95"/>
      <c r="AA868" s="95"/>
      <c r="AB868" s="95"/>
      <c r="AC868" s="95"/>
      <c r="AD868" s="95"/>
    </row>
    <row r="869">
      <c r="A869" s="731"/>
      <c r="B869" s="731"/>
      <c r="C869" s="732"/>
      <c r="D869" s="733"/>
      <c r="E869" s="344"/>
      <c r="F869" s="734"/>
      <c r="G869" s="735"/>
      <c r="H869" s="736"/>
      <c r="I869" s="736"/>
      <c r="J869" s="737"/>
      <c r="K869" s="737"/>
      <c r="L869" s="737"/>
      <c r="M869" s="737"/>
      <c r="N869" s="737"/>
      <c r="O869" s="737"/>
      <c r="P869" s="738"/>
      <c r="Q869" s="737"/>
      <c r="R869" s="737"/>
      <c r="S869" s="739"/>
      <c r="T869" s="740"/>
      <c r="U869" s="735"/>
      <c r="V869" s="735"/>
      <c r="W869" s="735"/>
      <c r="X869" s="735"/>
      <c r="Y869" s="735"/>
      <c r="Z869" s="95"/>
      <c r="AA869" s="95"/>
      <c r="AB869" s="95"/>
      <c r="AC869" s="95"/>
      <c r="AD869" s="95"/>
    </row>
    <row r="870">
      <c r="A870" s="731"/>
      <c r="B870" s="731"/>
      <c r="C870" s="732"/>
      <c r="D870" s="733"/>
      <c r="E870" s="344"/>
      <c r="F870" s="734"/>
      <c r="G870" s="735"/>
      <c r="H870" s="736"/>
      <c r="I870" s="736"/>
      <c r="J870" s="737"/>
      <c r="K870" s="737"/>
      <c r="L870" s="737"/>
      <c r="M870" s="737"/>
      <c r="N870" s="737"/>
      <c r="O870" s="737"/>
      <c r="P870" s="738"/>
      <c r="Q870" s="737"/>
      <c r="R870" s="737"/>
      <c r="S870" s="739"/>
      <c r="T870" s="740"/>
      <c r="U870" s="735"/>
      <c r="V870" s="735"/>
      <c r="W870" s="735"/>
      <c r="X870" s="735"/>
      <c r="Y870" s="735"/>
      <c r="Z870" s="95"/>
      <c r="AA870" s="95"/>
      <c r="AB870" s="95"/>
      <c r="AC870" s="95"/>
      <c r="AD870" s="95"/>
    </row>
    <row r="871">
      <c r="A871" s="731"/>
      <c r="B871" s="731"/>
      <c r="C871" s="732"/>
      <c r="D871" s="733"/>
      <c r="E871" s="344"/>
      <c r="F871" s="734"/>
      <c r="G871" s="735"/>
      <c r="H871" s="736"/>
      <c r="I871" s="736"/>
      <c r="J871" s="737"/>
      <c r="K871" s="737"/>
      <c r="L871" s="737"/>
      <c r="M871" s="737"/>
      <c r="N871" s="737"/>
      <c r="O871" s="737"/>
      <c r="P871" s="738"/>
      <c r="Q871" s="737"/>
      <c r="R871" s="737"/>
      <c r="S871" s="739"/>
      <c r="T871" s="740"/>
      <c r="U871" s="735"/>
      <c r="V871" s="735"/>
      <c r="W871" s="735"/>
      <c r="X871" s="735"/>
      <c r="Y871" s="735"/>
      <c r="Z871" s="95"/>
      <c r="AA871" s="95"/>
      <c r="AB871" s="95"/>
      <c r="AC871" s="95"/>
      <c r="AD871" s="95"/>
    </row>
    <row r="872">
      <c r="A872" s="731"/>
      <c r="B872" s="731"/>
      <c r="C872" s="732"/>
      <c r="D872" s="733"/>
      <c r="E872" s="344"/>
      <c r="F872" s="734"/>
      <c r="G872" s="735"/>
      <c r="H872" s="736"/>
      <c r="I872" s="736"/>
      <c r="J872" s="737"/>
      <c r="K872" s="737"/>
      <c r="L872" s="737"/>
      <c r="M872" s="737"/>
      <c r="N872" s="737"/>
      <c r="O872" s="737"/>
      <c r="P872" s="738"/>
      <c r="Q872" s="737"/>
      <c r="R872" s="737"/>
      <c r="S872" s="739"/>
      <c r="T872" s="740"/>
      <c r="U872" s="735"/>
      <c r="V872" s="735"/>
      <c r="W872" s="735"/>
      <c r="X872" s="735"/>
      <c r="Y872" s="735"/>
      <c r="Z872" s="95"/>
      <c r="AA872" s="95"/>
      <c r="AB872" s="95"/>
      <c r="AC872" s="95"/>
      <c r="AD872" s="95"/>
    </row>
    <row r="873">
      <c r="A873" s="731"/>
      <c r="B873" s="731"/>
      <c r="C873" s="732"/>
      <c r="D873" s="733"/>
      <c r="E873" s="344"/>
      <c r="F873" s="734"/>
      <c r="G873" s="735"/>
      <c r="H873" s="736"/>
      <c r="I873" s="736"/>
      <c r="J873" s="737"/>
      <c r="K873" s="737"/>
      <c r="L873" s="737"/>
      <c r="M873" s="737"/>
      <c r="N873" s="737"/>
      <c r="O873" s="737"/>
      <c r="P873" s="738"/>
      <c r="Q873" s="737"/>
      <c r="R873" s="737"/>
      <c r="S873" s="739"/>
      <c r="T873" s="740"/>
      <c r="U873" s="735"/>
      <c r="V873" s="735"/>
      <c r="W873" s="735"/>
      <c r="X873" s="735"/>
      <c r="Y873" s="735"/>
      <c r="Z873" s="95"/>
      <c r="AA873" s="95"/>
      <c r="AB873" s="95"/>
      <c r="AC873" s="95"/>
      <c r="AD873" s="95"/>
    </row>
    <row r="874">
      <c r="A874" s="731"/>
      <c r="B874" s="731"/>
      <c r="C874" s="732"/>
      <c r="D874" s="733"/>
      <c r="E874" s="344"/>
      <c r="F874" s="734"/>
      <c r="G874" s="735"/>
      <c r="H874" s="736"/>
      <c r="I874" s="736"/>
      <c r="J874" s="737"/>
      <c r="K874" s="737"/>
      <c r="L874" s="737"/>
      <c r="M874" s="737"/>
      <c r="N874" s="737"/>
      <c r="O874" s="737"/>
      <c r="P874" s="738"/>
      <c r="Q874" s="737"/>
      <c r="R874" s="737"/>
      <c r="S874" s="739"/>
      <c r="T874" s="740"/>
      <c r="U874" s="735"/>
      <c r="V874" s="735"/>
      <c r="W874" s="735"/>
      <c r="X874" s="735"/>
      <c r="Y874" s="735"/>
      <c r="Z874" s="95"/>
      <c r="AA874" s="95"/>
      <c r="AB874" s="95"/>
      <c r="AC874" s="95"/>
      <c r="AD874" s="95"/>
    </row>
    <row r="875">
      <c r="A875" s="731"/>
      <c r="B875" s="731"/>
      <c r="C875" s="732"/>
      <c r="D875" s="733"/>
      <c r="E875" s="344"/>
      <c r="F875" s="734"/>
      <c r="G875" s="735"/>
      <c r="H875" s="736"/>
      <c r="I875" s="736"/>
      <c r="J875" s="737"/>
      <c r="K875" s="737"/>
      <c r="L875" s="737"/>
      <c r="M875" s="737"/>
      <c r="N875" s="737"/>
      <c r="O875" s="737"/>
      <c r="P875" s="738"/>
      <c r="Q875" s="737"/>
      <c r="R875" s="737"/>
      <c r="S875" s="739"/>
      <c r="T875" s="740"/>
      <c r="U875" s="735"/>
      <c r="V875" s="735"/>
      <c r="W875" s="735"/>
      <c r="X875" s="735"/>
      <c r="Y875" s="735"/>
      <c r="Z875" s="95"/>
      <c r="AA875" s="95"/>
      <c r="AB875" s="95"/>
      <c r="AC875" s="95"/>
      <c r="AD875" s="95"/>
    </row>
    <row r="876">
      <c r="A876" s="731"/>
      <c r="B876" s="731"/>
      <c r="C876" s="732"/>
      <c r="D876" s="733"/>
      <c r="E876" s="344"/>
      <c r="F876" s="734"/>
      <c r="G876" s="735"/>
      <c r="H876" s="736"/>
      <c r="I876" s="736"/>
      <c r="J876" s="737"/>
      <c r="K876" s="737"/>
      <c r="L876" s="737"/>
      <c r="M876" s="737"/>
      <c r="N876" s="737"/>
      <c r="O876" s="737"/>
      <c r="P876" s="738"/>
      <c r="Q876" s="737"/>
      <c r="R876" s="737"/>
      <c r="S876" s="739"/>
      <c r="T876" s="740"/>
      <c r="U876" s="735"/>
      <c r="V876" s="735"/>
      <c r="W876" s="735"/>
      <c r="X876" s="735"/>
      <c r="Y876" s="735"/>
      <c r="Z876" s="95"/>
      <c r="AA876" s="95"/>
      <c r="AB876" s="95"/>
      <c r="AC876" s="95"/>
      <c r="AD876" s="95"/>
    </row>
    <row r="877">
      <c r="A877" s="731"/>
      <c r="B877" s="731"/>
      <c r="C877" s="732"/>
      <c r="D877" s="733"/>
      <c r="E877" s="344"/>
      <c r="F877" s="734"/>
      <c r="G877" s="735"/>
      <c r="H877" s="736"/>
      <c r="I877" s="736"/>
      <c r="J877" s="737"/>
      <c r="K877" s="737"/>
      <c r="L877" s="737"/>
      <c r="M877" s="737"/>
      <c r="N877" s="737"/>
      <c r="O877" s="737"/>
      <c r="P877" s="738"/>
      <c r="Q877" s="737"/>
      <c r="R877" s="737"/>
      <c r="S877" s="739"/>
      <c r="T877" s="740"/>
      <c r="U877" s="735"/>
      <c r="V877" s="735"/>
      <c r="W877" s="735"/>
      <c r="X877" s="735"/>
      <c r="Y877" s="735"/>
      <c r="Z877" s="95"/>
      <c r="AA877" s="95"/>
      <c r="AB877" s="95"/>
      <c r="AC877" s="95"/>
      <c r="AD877" s="95"/>
    </row>
    <row r="878">
      <c r="A878" s="731"/>
      <c r="B878" s="731"/>
      <c r="C878" s="732"/>
      <c r="D878" s="733"/>
      <c r="E878" s="344"/>
      <c r="F878" s="734"/>
      <c r="G878" s="735"/>
      <c r="H878" s="736"/>
      <c r="I878" s="736"/>
      <c r="J878" s="737"/>
      <c r="K878" s="737"/>
      <c r="L878" s="737"/>
      <c r="M878" s="737"/>
      <c r="N878" s="737"/>
      <c r="O878" s="737"/>
      <c r="P878" s="738"/>
      <c r="Q878" s="737"/>
      <c r="R878" s="737"/>
      <c r="S878" s="739"/>
      <c r="T878" s="740"/>
      <c r="U878" s="735"/>
      <c r="V878" s="735"/>
      <c r="W878" s="735"/>
      <c r="X878" s="735"/>
      <c r="Y878" s="735"/>
      <c r="Z878" s="95"/>
      <c r="AA878" s="95"/>
      <c r="AB878" s="95"/>
      <c r="AC878" s="95"/>
      <c r="AD878" s="95"/>
    </row>
    <row r="879">
      <c r="A879" s="731"/>
      <c r="B879" s="731"/>
      <c r="C879" s="732"/>
      <c r="D879" s="733"/>
      <c r="E879" s="344"/>
      <c r="F879" s="734"/>
      <c r="G879" s="735"/>
      <c r="H879" s="736"/>
      <c r="I879" s="736"/>
      <c r="J879" s="737"/>
      <c r="K879" s="737"/>
      <c r="L879" s="737"/>
      <c r="M879" s="737"/>
      <c r="N879" s="737"/>
      <c r="O879" s="737"/>
      <c r="P879" s="738"/>
      <c r="Q879" s="737"/>
      <c r="R879" s="737"/>
      <c r="S879" s="739"/>
      <c r="T879" s="740"/>
      <c r="U879" s="735"/>
      <c r="V879" s="735"/>
      <c r="W879" s="735"/>
      <c r="X879" s="735"/>
      <c r="Y879" s="735"/>
      <c r="Z879" s="95"/>
      <c r="AA879" s="95"/>
      <c r="AB879" s="95"/>
      <c r="AC879" s="95"/>
      <c r="AD879" s="95"/>
    </row>
    <row r="880">
      <c r="A880" s="731"/>
      <c r="B880" s="731"/>
      <c r="C880" s="732"/>
      <c r="D880" s="733"/>
      <c r="E880" s="344"/>
      <c r="F880" s="734"/>
      <c r="G880" s="735"/>
      <c r="H880" s="736"/>
      <c r="I880" s="736"/>
      <c r="J880" s="737"/>
      <c r="K880" s="737"/>
      <c r="L880" s="737"/>
      <c r="M880" s="737"/>
      <c r="N880" s="737"/>
      <c r="O880" s="737"/>
      <c r="P880" s="738"/>
      <c r="Q880" s="737"/>
      <c r="R880" s="737"/>
      <c r="S880" s="739"/>
      <c r="T880" s="740"/>
      <c r="U880" s="735"/>
      <c r="V880" s="735"/>
      <c r="W880" s="735"/>
      <c r="X880" s="735"/>
      <c r="Y880" s="735"/>
      <c r="Z880" s="95"/>
      <c r="AA880" s="95"/>
      <c r="AB880" s="95"/>
      <c r="AC880" s="95"/>
      <c r="AD880" s="95"/>
    </row>
    <row r="881">
      <c r="A881" s="731"/>
      <c r="B881" s="731"/>
      <c r="C881" s="732"/>
      <c r="D881" s="733"/>
      <c r="E881" s="344"/>
      <c r="F881" s="734"/>
      <c r="G881" s="735"/>
      <c r="H881" s="736"/>
      <c r="I881" s="736"/>
      <c r="J881" s="737"/>
      <c r="K881" s="737"/>
      <c r="L881" s="737"/>
      <c r="M881" s="737"/>
      <c r="N881" s="737"/>
      <c r="O881" s="737"/>
      <c r="P881" s="738"/>
      <c r="Q881" s="737"/>
      <c r="R881" s="737"/>
      <c r="S881" s="739"/>
      <c r="T881" s="740"/>
      <c r="U881" s="735"/>
      <c r="V881" s="735"/>
      <c r="W881" s="735"/>
      <c r="X881" s="735"/>
      <c r="Y881" s="735"/>
      <c r="Z881" s="95"/>
      <c r="AA881" s="95"/>
      <c r="AB881" s="95"/>
      <c r="AC881" s="95"/>
      <c r="AD881" s="95"/>
    </row>
    <row r="882">
      <c r="A882" s="731"/>
      <c r="B882" s="731"/>
      <c r="C882" s="732"/>
      <c r="D882" s="733"/>
      <c r="E882" s="344"/>
      <c r="F882" s="734"/>
      <c r="G882" s="735"/>
      <c r="H882" s="736"/>
      <c r="I882" s="736"/>
      <c r="J882" s="737"/>
      <c r="K882" s="737"/>
      <c r="L882" s="737"/>
      <c r="M882" s="737"/>
      <c r="N882" s="737"/>
      <c r="O882" s="737"/>
      <c r="P882" s="738"/>
      <c r="Q882" s="737"/>
      <c r="R882" s="737"/>
      <c r="S882" s="739"/>
      <c r="T882" s="740"/>
      <c r="U882" s="735"/>
      <c r="V882" s="735"/>
      <c r="W882" s="735"/>
      <c r="X882" s="735"/>
      <c r="Y882" s="735"/>
      <c r="Z882" s="95"/>
      <c r="AA882" s="95"/>
      <c r="AB882" s="95"/>
      <c r="AC882" s="95"/>
      <c r="AD882" s="95"/>
    </row>
    <row r="883">
      <c r="A883" s="731"/>
      <c r="B883" s="731"/>
      <c r="C883" s="732"/>
      <c r="D883" s="733"/>
      <c r="E883" s="344"/>
      <c r="F883" s="734"/>
      <c r="G883" s="735"/>
      <c r="H883" s="736"/>
      <c r="I883" s="736"/>
      <c r="J883" s="737"/>
      <c r="K883" s="737"/>
      <c r="L883" s="737"/>
      <c r="M883" s="737"/>
      <c r="N883" s="737"/>
      <c r="O883" s="737"/>
      <c r="P883" s="738"/>
      <c r="Q883" s="737"/>
      <c r="R883" s="737"/>
      <c r="S883" s="739"/>
      <c r="T883" s="740"/>
      <c r="U883" s="735"/>
      <c r="V883" s="735"/>
      <c r="W883" s="735"/>
      <c r="X883" s="735"/>
      <c r="Y883" s="735"/>
      <c r="Z883" s="95"/>
      <c r="AA883" s="95"/>
      <c r="AB883" s="95"/>
      <c r="AC883" s="95"/>
      <c r="AD883" s="95"/>
    </row>
    <row r="884">
      <c r="A884" s="731"/>
      <c r="B884" s="731"/>
      <c r="C884" s="732"/>
      <c r="D884" s="733"/>
      <c r="E884" s="344"/>
      <c r="F884" s="734"/>
      <c r="G884" s="735"/>
      <c r="H884" s="736"/>
      <c r="I884" s="736"/>
      <c r="J884" s="737"/>
      <c r="K884" s="737"/>
      <c r="L884" s="737"/>
      <c r="M884" s="737"/>
      <c r="N884" s="737"/>
      <c r="O884" s="737"/>
      <c r="P884" s="738"/>
      <c r="Q884" s="737"/>
      <c r="R884" s="737"/>
      <c r="S884" s="739"/>
      <c r="T884" s="740"/>
      <c r="U884" s="735"/>
      <c r="V884" s="735"/>
      <c r="W884" s="735"/>
      <c r="X884" s="735"/>
      <c r="Y884" s="735"/>
      <c r="Z884" s="95"/>
      <c r="AA884" s="95"/>
      <c r="AB884" s="95"/>
      <c r="AC884" s="95"/>
      <c r="AD884" s="95"/>
    </row>
    <row r="885">
      <c r="A885" s="731"/>
      <c r="B885" s="731"/>
      <c r="C885" s="732"/>
      <c r="D885" s="733"/>
      <c r="E885" s="344"/>
      <c r="F885" s="734"/>
      <c r="G885" s="735"/>
      <c r="H885" s="736"/>
      <c r="I885" s="736"/>
      <c r="J885" s="737"/>
      <c r="K885" s="737"/>
      <c r="L885" s="737"/>
      <c r="M885" s="737"/>
      <c r="N885" s="737"/>
      <c r="O885" s="737"/>
      <c r="P885" s="738"/>
      <c r="Q885" s="737"/>
      <c r="R885" s="737"/>
      <c r="S885" s="739"/>
      <c r="T885" s="740"/>
      <c r="U885" s="735"/>
      <c r="V885" s="735"/>
      <c r="W885" s="735"/>
      <c r="X885" s="735"/>
      <c r="Y885" s="735"/>
      <c r="Z885" s="95"/>
      <c r="AA885" s="95"/>
      <c r="AB885" s="95"/>
      <c r="AC885" s="95"/>
      <c r="AD885" s="95"/>
    </row>
    <row r="886">
      <c r="A886" s="731"/>
      <c r="B886" s="731"/>
      <c r="C886" s="732"/>
      <c r="D886" s="733"/>
      <c r="E886" s="344"/>
      <c r="F886" s="734"/>
      <c r="G886" s="735"/>
      <c r="H886" s="736"/>
      <c r="I886" s="736"/>
      <c r="J886" s="737"/>
      <c r="K886" s="737"/>
      <c r="L886" s="737"/>
      <c r="M886" s="737"/>
      <c r="N886" s="737"/>
      <c r="O886" s="737"/>
      <c r="P886" s="738"/>
      <c r="Q886" s="737"/>
      <c r="R886" s="737"/>
      <c r="S886" s="739"/>
      <c r="T886" s="740"/>
      <c r="U886" s="735"/>
      <c r="V886" s="735"/>
      <c r="W886" s="735"/>
      <c r="X886" s="735"/>
      <c r="Y886" s="735"/>
      <c r="Z886" s="95"/>
      <c r="AA886" s="95"/>
      <c r="AB886" s="95"/>
      <c r="AC886" s="95"/>
      <c r="AD886" s="95"/>
    </row>
    <row r="887">
      <c r="A887" s="731"/>
      <c r="B887" s="731"/>
      <c r="C887" s="732"/>
      <c r="D887" s="733"/>
      <c r="E887" s="344"/>
      <c r="F887" s="734"/>
      <c r="G887" s="735"/>
      <c r="H887" s="736"/>
      <c r="I887" s="736"/>
      <c r="J887" s="737"/>
      <c r="K887" s="737"/>
      <c r="L887" s="737"/>
      <c r="M887" s="737"/>
      <c r="N887" s="737"/>
      <c r="O887" s="737"/>
      <c r="P887" s="738"/>
      <c r="Q887" s="737"/>
      <c r="R887" s="737"/>
      <c r="S887" s="739"/>
      <c r="T887" s="740"/>
      <c r="U887" s="735"/>
      <c r="V887" s="735"/>
      <c r="W887" s="735"/>
      <c r="X887" s="735"/>
      <c r="Y887" s="735"/>
      <c r="Z887" s="95"/>
      <c r="AA887" s="95"/>
      <c r="AB887" s="95"/>
      <c r="AC887" s="95"/>
      <c r="AD887" s="95"/>
    </row>
    <row r="888">
      <c r="A888" s="731"/>
      <c r="B888" s="731"/>
      <c r="C888" s="732"/>
      <c r="D888" s="733"/>
      <c r="E888" s="344"/>
      <c r="F888" s="734"/>
      <c r="G888" s="735"/>
      <c r="H888" s="736"/>
      <c r="I888" s="736"/>
      <c r="J888" s="737"/>
      <c r="K888" s="737"/>
      <c r="L888" s="737"/>
      <c r="M888" s="737"/>
      <c r="N888" s="737"/>
      <c r="O888" s="737"/>
      <c r="P888" s="738"/>
      <c r="Q888" s="737"/>
      <c r="R888" s="737"/>
      <c r="S888" s="739"/>
      <c r="T888" s="740"/>
      <c r="U888" s="735"/>
      <c r="V888" s="735"/>
      <c r="W888" s="735"/>
      <c r="X888" s="735"/>
      <c r="Y888" s="735"/>
      <c r="Z888" s="95"/>
      <c r="AA888" s="95"/>
      <c r="AB888" s="95"/>
      <c r="AC888" s="95"/>
      <c r="AD888" s="95"/>
    </row>
    <row r="889">
      <c r="A889" s="731"/>
      <c r="B889" s="731"/>
      <c r="C889" s="732"/>
      <c r="D889" s="733"/>
      <c r="E889" s="344"/>
      <c r="F889" s="734"/>
      <c r="G889" s="735"/>
      <c r="H889" s="736"/>
      <c r="I889" s="736"/>
      <c r="J889" s="737"/>
      <c r="K889" s="737"/>
      <c r="L889" s="737"/>
      <c r="M889" s="737"/>
      <c r="N889" s="737"/>
      <c r="O889" s="737"/>
      <c r="P889" s="738"/>
      <c r="Q889" s="737"/>
      <c r="R889" s="737"/>
      <c r="S889" s="739"/>
      <c r="T889" s="740"/>
      <c r="U889" s="735"/>
      <c r="V889" s="735"/>
      <c r="W889" s="735"/>
      <c r="X889" s="735"/>
      <c r="Y889" s="735"/>
      <c r="Z889" s="95"/>
      <c r="AA889" s="95"/>
      <c r="AB889" s="95"/>
      <c r="AC889" s="95"/>
      <c r="AD889" s="95"/>
    </row>
    <row r="890">
      <c r="A890" s="731"/>
      <c r="B890" s="731"/>
      <c r="C890" s="732"/>
      <c r="D890" s="733"/>
      <c r="E890" s="344"/>
      <c r="F890" s="734"/>
      <c r="G890" s="735"/>
      <c r="H890" s="736"/>
      <c r="I890" s="736"/>
      <c r="J890" s="737"/>
      <c r="K890" s="737"/>
      <c r="L890" s="737"/>
      <c r="M890" s="737"/>
      <c r="N890" s="737"/>
      <c r="O890" s="737"/>
      <c r="P890" s="738"/>
      <c r="Q890" s="737"/>
      <c r="R890" s="737"/>
      <c r="S890" s="739"/>
      <c r="T890" s="740"/>
      <c r="U890" s="735"/>
      <c r="V890" s="735"/>
      <c r="W890" s="735"/>
      <c r="X890" s="735"/>
      <c r="Y890" s="735"/>
      <c r="Z890" s="95"/>
      <c r="AA890" s="95"/>
      <c r="AB890" s="95"/>
      <c r="AC890" s="95"/>
      <c r="AD890" s="95"/>
    </row>
    <row r="891">
      <c r="A891" s="731"/>
      <c r="B891" s="731"/>
      <c r="C891" s="732"/>
      <c r="D891" s="733"/>
      <c r="E891" s="344"/>
      <c r="F891" s="734"/>
      <c r="G891" s="735"/>
      <c r="H891" s="736"/>
      <c r="I891" s="736"/>
      <c r="J891" s="737"/>
      <c r="K891" s="737"/>
      <c r="L891" s="737"/>
      <c r="M891" s="737"/>
      <c r="N891" s="737"/>
      <c r="O891" s="737"/>
      <c r="P891" s="738"/>
      <c r="Q891" s="737"/>
      <c r="R891" s="737"/>
      <c r="S891" s="739"/>
      <c r="T891" s="740"/>
      <c r="U891" s="735"/>
      <c r="V891" s="735"/>
      <c r="W891" s="735"/>
      <c r="X891" s="735"/>
      <c r="Y891" s="735"/>
      <c r="Z891" s="95"/>
      <c r="AA891" s="95"/>
      <c r="AB891" s="95"/>
      <c r="AC891" s="95"/>
      <c r="AD891" s="95"/>
    </row>
    <row r="892">
      <c r="A892" s="731"/>
      <c r="B892" s="731"/>
      <c r="C892" s="732"/>
      <c r="D892" s="733"/>
      <c r="E892" s="344"/>
      <c r="F892" s="734"/>
      <c r="G892" s="735"/>
      <c r="H892" s="736"/>
      <c r="I892" s="736"/>
      <c r="J892" s="737"/>
      <c r="K892" s="737"/>
      <c r="L892" s="737"/>
      <c r="M892" s="737"/>
      <c r="N892" s="737"/>
      <c r="O892" s="737"/>
      <c r="P892" s="738"/>
      <c r="Q892" s="737"/>
      <c r="R892" s="737"/>
      <c r="S892" s="739"/>
      <c r="T892" s="740"/>
      <c r="U892" s="735"/>
      <c r="V892" s="735"/>
      <c r="W892" s="735"/>
      <c r="X892" s="735"/>
      <c r="Y892" s="735"/>
      <c r="Z892" s="95"/>
      <c r="AA892" s="95"/>
      <c r="AB892" s="95"/>
      <c r="AC892" s="95"/>
      <c r="AD892" s="95"/>
    </row>
    <row r="893">
      <c r="A893" s="731"/>
      <c r="B893" s="731"/>
      <c r="C893" s="732"/>
      <c r="D893" s="733"/>
      <c r="E893" s="344"/>
      <c r="F893" s="734"/>
      <c r="G893" s="735"/>
      <c r="H893" s="736"/>
      <c r="I893" s="736"/>
      <c r="J893" s="737"/>
      <c r="K893" s="737"/>
      <c r="L893" s="737"/>
      <c r="M893" s="737"/>
      <c r="N893" s="737"/>
      <c r="O893" s="737"/>
      <c r="P893" s="738"/>
      <c r="Q893" s="737"/>
      <c r="R893" s="737"/>
      <c r="S893" s="739"/>
      <c r="T893" s="740"/>
      <c r="U893" s="735"/>
      <c r="V893" s="735"/>
      <c r="W893" s="735"/>
      <c r="X893" s="735"/>
      <c r="Y893" s="735"/>
      <c r="Z893" s="95"/>
      <c r="AA893" s="95"/>
      <c r="AB893" s="95"/>
      <c r="AC893" s="95"/>
      <c r="AD893" s="95"/>
    </row>
    <row r="894">
      <c r="A894" s="731"/>
      <c r="B894" s="731"/>
      <c r="C894" s="732"/>
      <c r="D894" s="733"/>
      <c r="E894" s="344"/>
      <c r="F894" s="734"/>
      <c r="G894" s="735"/>
      <c r="H894" s="736"/>
      <c r="I894" s="736"/>
      <c r="J894" s="737"/>
      <c r="K894" s="737"/>
      <c r="L894" s="737"/>
      <c r="M894" s="737"/>
      <c r="N894" s="737"/>
      <c r="O894" s="737"/>
      <c r="P894" s="738"/>
      <c r="Q894" s="737"/>
      <c r="R894" s="737"/>
      <c r="S894" s="739"/>
      <c r="T894" s="740"/>
      <c r="U894" s="735"/>
      <c r="V894" s="735"/>
      <c r="W894" s="735"/>
      <c r="X894" s="735"/>
      <c r="Y894" s="735"/>
      <c r="Z894" s="95"/>
      <c r="AA894" s="95"/>
      <c r="AB894" s="95"/>
      <c r="AC894" s="95"/>
      <c r="AD894" s="95"/>
    </row>
    <row r="895">
      <c r="A895" s="731"/>
      <c r="B895" s="731"/>
      <c r="C895" s="732"/>
      <c r="D895" s="733"/>
      <c r="E895" s="344"/>
      <c r="F895" s="734"/>
      <c r="G895" s="735"/>
      <c r="H895" s="736"/>
      <c r="I895" s="736"/>
      <c r="J895" s="737"/>
      <c r="K895" s="737"/>
      <c r="L895" s="737"/>
      <c r="M895" s="737"/>
      <c r="N895" s="737"/>
      <c r="O895" s="737"/>
      <c r="P895" s="738"/>
      <c r="Q895" s="737"/>
      <c r="R895" s="737"/>
      <c r="S895" s="739"/>
      <c r="T895" s="740"/>
      <c r="U895" s="735"/>
      <c r="V895" s="735"/>
      <c r="W895" s="735"/>
      <c r="X895" s="735"/>
      <c r="Y895" s="735"/>
      <c r="Z895" s="95"/>
      <c r="AA895" s="95"/>
      <c r="AB895" s="95"/>
      <c r="AC895" s="95"/>
      <c r="AD895" s="95"/>
    </row>
    <row r="896">
      <c r="A896" s="731"/>
      <c r="B896" s="731"/>
      <c r="C896" s="732"/>
      <c r="D896" s="733"/>
      <c r="E896" s="344"/>
      <c r="F896" s="734"/>
      <c r="G896" s="735"/>
      <c r="H896" s="736"/>
      <c r="I896" s="736"/>
      <c r="J896" s="737"/>
      <c r="K896" s="737"/>
      <c r="L896" s="737"/>
      <c r="M896" s="737"/>
      <c r="N896" s="737"/>
      <c r="O896" s="737"/>
      <c r="P896" s="738"/>
      <c r="Q896" s="737"/>
      <c r="R896" s="737"/>
      <c r="S896" s="739"/>
      <c r="T896" s="740"/>
      <c r="U896" s="735"/>
      <c r="V896" s="735"/>
      <c r="W896" s="735"/>
      <c r="X896" s="735"/>
      <c r="Y896" s="735"/>
      <c r="Z896" s="95"/>
      <c r="AA896" s="95"/>
      <c r="AB896" s="95"/>
      <c r="AC896" s="95"/>
      <c r="AD896" s="95"/>
    </row>
    <row r="897">
      <c r="A897" s="731"/>
      <c r="B897" s="731"/>
      <c r="C897" s="732"/>
      <c r="D897" s="733"/>
      <c r="E897" s="344"/>
      <c r="F897" s="734"/>
      <c r="G897" s="735"/>
      <c r="H897" s="736"/>
      <c r="I897" s="736"/>
      <c r="J897" s="737"/>
      <c r="K897" s="737"/>
      <c r="L897" s="737"/>
      <c r="M897" s="737"/>
      <c r="N897" s="737"/>
      <c r="O897" s="737"/>
      <c r="P897" s="738"/>
      <c r="Q897" s="737"/>
      <c r="R897" s="737"/>
      <c r="S897" s="739"/>
      <c r="T897" s="740"/>
      <c r="U897" s="735"/>
      <c r="V897" s="735"/>
      <c r="W897" s="735"/>
      <c r="X897" s="735"/>
      <c r="Y897" s="735"/>
      <c r="Z897" s="95"/>
      <c r="AA897" s="95"/>
      <c r="AB897" s="95"/>
      <c r="AC897" s="95"/>
      <c r="AD897" s="95"/>
    </row>
    <row r="898">
      <c r="A898" s="731"/>
      <c r="B898" s="731"/>
      <c r="C898" s="732"/>
      <c r="D898" s="733"/>
      <c r="E898" s="344"/>
      <c r="F898" s="734"/>
      <c r="G898" s="735"/>
      <c r="H898" s="736"/>
      <c r="I898" s="736"/>
      <c r="J898" s="737"/>
      <c r="K898" s="737"/>
      <c r="L898" s="737"/>
      <c r="M898" s="737"/>
      <c r="N898" s="737"/>
      <c r="O898" s="737"/>
      <c r="P898" s="738"/>
      <c r="Q898" s="737"/>
      <c r="R898" s="737"/>
      <c r="S898" s="739"/>
      <c r="T898" s="740"/>
      <c r="U898" s="735"/>
      <c r="V898" s="735"/>
      <c r="W898" s="735"/>
      <c r="X898" s="735"/>
      <c r="Y898" s="735"/>
      <c r="Z898" s="95"/>
      <c r="AA898" s="95"/>
      <c r="AB898" s="95"/>
      <c r="AC898" s="95"/>
      <c r="AD898" s="95"/>
    </row>
    <row r="899">
      <c r="A899" s="731"/>
      <c r="B899" s="731"/>
      <c r="C899" s="732"/>
      <c r="D899" s="733"/>
      <c r="E899" s="344"/>
      <c r="F899" s="734"/>
      <c r="G899" s="735"/>
      <c r="H899" s="736"/>
      <c r="I899" s="736"/>
      <c r="J899" s="737"/>
      <c r="K899" s="737"/>
      <c r="L899" s="737"/>
      <c r="M899" s="737"/>
      <c r="N899" s="737"/>
      <c r="O899" s="737"/>
      <c r="P899" s="738"/>
      <c r="Q899" s="737"/>
      <c r="R899" s="737"/>
      <c r="S899" s="739"/>
      <c r="T899" s="740"/>
      <c r="U899" s="735"/>
      <c r="V899" s="735"/>
      <c r="W899" s="735"/>
      <c r="X899" s="735"/>
      <c r="Y899" s="735"/>
      <c r="Z899" s="95"/>
      <c r="AA899" s="95"/>
      <c r="AB899" s="95"/>
      <c r="AC899" s="95"/>
      <c r="AD899" s="95"/>
    </row>
    <row r="900">
      <c r="A900" s="731"/>
      <c r="B900" s="731"/>
      <c r="C900" s="732"/>
      <c r="D900" s="733"/>
      <c r="E900" s="344"/>
      <c r="F900" s="734"/>
      <c r="G900" s="735"/>
      <c r="H900" s="736"/>
      <c r="I900" s="736"/>
      <c r="J900" s="737"/>
      <c r="K900" s="737"/>
      <c r="L900" s="737"/>
      <c r="M900" s="737"/>
      <c r="N900" s="737"/>
      <c r="O900" s="737"/>
      <c r="P900" s="738"/>
      <c r="Q900" s="737"/>
      <c r="R900" s="737"/>
      <c r="S900" s="739"/>
      <c r="T900" s="740"/>
      <c r="U900" s="735"/>
      <c r="V900" s="735"/>
      <c r="W900" s="735"/>
      <c r="X900" s="735"/>
      <c r="Y900" s="735"/>
      <c r="Z900" s="95"/>
      <c r="AA900" s="95"/>
      <c r="AB900" s="95"/>
      <c r="AC900" s="95"/>
      <c r="AD900" s="95"/>
    </row>
    <row r="901">
      <c r="A901" s="731"/>
      <c r="B901" s="731"/>
      <c r="C901" s="732"/>
      <c r="D901" s="733"/>
      <c r="E901" s="344"/>
      <c r="F901" s="734"/>
      <c r="G901" s="735"/>
      <c r="H901" s="736"/>
      <c r="I901" s="736"/>
      <c r="J901" s="737"/>
      <c r="K901" s="737"/>
      <c r="L901" s="737"/>
      <c r="M901" s="737"/>
      <c r="N901" s="737"/>
      <c r="O901" s="737"/>
      <c r="P901" s="738"/>
      <c r="Q901" s="737"/>
      <c r="R901" s="737"/>
      <c r="S901" s="739"/>
      <c r="T901" s="740"/>
      <c r="U901" s="735"/>
      <c r="V901" s="735"/>
      <c r="W901" s="735"/>
      <c r="X901" s="735"/>
      <c r="Y901" s="735"/>
      <c r="Z901" s="95"/>
      <c r="AA901" s="95"/>
      <c r="AB901" s="95"/>
      <c r="AC901" s="95"/>
      <c r="AD901" s="95"/>
    </row>
    <row r="902">
      <c r="A902" s="731"/>
      <c r="B902" s="731"/>
      <c r="C902" s="732"/>
      <c r="D902" s="733"/>
      <c r="E902" s="344"/>
      <c r="F902" s="734"/>
      <c r="G902" s="735"/>
      <c r="H902" s="736"/>
      <c r="I902" s="736"/>
      <c r="J902" s="737"/>
      <c r="K902" s="737"/>
      <c r="L902" s="737"/>
      <c r="M902" s="737"/>
      <c r="N902" s="737"/>
      <c r="O902" s="737"/>
      <c r="P902" s="738"/>
      <c r="Q902" s="737"/>
      <c r="R902" s="737"/>
      <c r="S902" s="739"/>
      <c r="T902" s="740"/>
      <c r="U902" s="735"/>
      <c r="V902" s="735"/>
      <c r="W902" s="735"/>
      <c r="X902" s="735"/>
      <c r="Y902" s="735"/>
      <c r="Z902" s="95"/>
      <c r="AA902" s="95"/>
      <c r="AB902" s="95"/>
      <c r="AC902" s="95"/>
      <c r="AD902" s="95"/>
    </row>
    <row r="903">
      <c r="A903" s="731"/>
      <c r="B903" s="731"/>
      <c r="C903" s="732"/>
      <c r="D903" s="733"/>
      <c r="E903" s="344"/>
      <c r="F903" s="734"/>
      <c r="G903" s="735"/>
      <c r="H903" s="736"/>
      <c r="I903" s="736"/>
      <c r="J903" s="737"/>
      <c r="K903" s="737"/>
      <c r="L903" s="737"/>
      <c r="M903" s="737"/>
      <c r="N903" s="737"/>
      <c r="O903" s="737"/>
      <c r="P903" s="738"/>
      <c r="Q903" s="737"/>
      <c r="R903" s="737"/>
      <c r="S903" s="739"/>
      <c r="T903" s="740"/>
      <c r="U903" s="735"/>
      <c r="V903" s="735"/>
      <c r="W903" s="735"/>
      <c r="X903" s="735"/>
      <c r="Y903" s="735"/>
      <c r="Z903" s="95"/>
      <c r="AA903" s="95"/>
      <c r="AB903" s="95"/>
      <c r="AC903" s="95"/>
      <c r="AD903" s="95"/>
    </row>
    <row r="904">
      <c r="A904" s="731"/>
      <c r="B904" s="731"/>
      <c r="C904" s="732"/>
      <c r="D904" s="733"/>
      <c r="E904" s="344"/>
      <c r="F904" s="734"/>
      <c r="G904" s="735"/>
      <c r="H904" s="736"/>
      <c r="I904" s="736"/>
      <c r="J904" s="737"/>
      <c r="K904" s="737"/>
      <c r="L904" s="737"/>
      <c r="M904" s="737"/>
      <c r="N904" s="737"/>
      <c r="O904" s="737"/>
      <c r="P904" s="738"/>
      <c r="Q904" s="737"/>
      <c r="R904" s="737"/>
      <c r="S904" s="739"/>
      <c r="T904" s="740"/>
      <c r="U904" s="735"/>
      <c r="V904" s="735"/>
      <c r="W904" s="735"/>
      <c r="X904" s="735"/>
      <c r="Y904" s="735"/>
      <c r="Z904" s="95"/>
      <c r="AA904" s="95"/>
      <c r="AB904" s="95"/>
      <c r="AC904" s="95"/>
      <c r="AD904" s="95"/>
    </row>
    <row r="905">
      <c r="A905" s="731"/>
      <c r="B905" s="731"/>
      <c r="C905" s="732"/>
      <c r="D905" s="733"/>
      <c r="E905" s="344"/>
      <c r="F905" s="734"/>
      <c r="G905" s="735"/>
      <c r="H905" s="736"/>
      <c r="I905" s="736"/>
      <c r="J905" s="737"/>
      <c r="K905" s="737"/>
      <c r="L905" s="737"/>
      <c r="M905" s="737"/>
      <c r="N905" s="737"/>
      <c r="O905" s="737"/>
      <c r="P905" s="738"/>
      <c r="Q905" s="737"/>
      <c r="R905" s="737"/>
      <c r="S905" s="739"/>
      <c r="T905" s="740"/>
      <c r="U905" s="735"/>
      <c r="V905" s="735"/>
      <c r="W905" s="735"/>
      <c r="X905" s="735"/>
      <c r="Y905" s="735"/>
      <c r="Z905" s="95"/>
      <c r="AA905" s="95"/>
      <c r="AB905" s="95"/>
      <c r="AC905" s="95"/>
      <c r="AD905" s="95"/>
    </row>
    <row r="906">
      <c r="A906" s="731"/>
      <c r="B906" s="731"/>
      <c r="C906" s="732"/>
      <c r="D906" s="733"/>
      <c r="E906" s="344"/>
      <c r="F906" s="734"/>
      <c r="G906" s="735"/>
      <c r="H906" s="736"/>
      <c r="I906" s="736"/>
      <c r="J906" s="737"/>
      <c r="K906" s="737"/>
      <c r="L906" s="737"/>
      <c r="M906" s="737"/>
      <c r="N906" s="737"/>
      <c r="O906" s="737"/>
      <c r="P906" s="738"/>
      <c r="Q906" s="737"/>
      <c r="R906" s="737"/>
      <c r="S906" s="739"/>
      <c r="T906" s="740"/>
      <c r="U906" s="735"/>
      <c r="V906" s="735"/>
      <c r="W906" s="735"/>
      <c r="X906" s="735"/>
      <c r="Y906" s="735"/>
      <c r="Z906" s="95"/>
      <c r="AA906" s="95"/>
      <c r="AB906" s="95"/>
      <c r="AC906" s="95"/>
      <c r="AD906" s="95"/>
    </row>
    <row r="907">
      <c r="A907" s="731"/>
      <c r="B907" s="731"/>
      <c r="C907" s="732"/>
      <c r="D907" s="733"/>
      <c r="E907" s="344"/>
      <c r="F907" s="734"/>
      <c r="G907" s="735"/>
      <c r="H907" s="736"/>
      <c r="I907" s="736"/>
      <c r="J907" s="737"/>
      <c r="K907" s="737"/>
      <c r="L907" s="737"/>
      <c r="M907" s="737"/>
      <c r="N907" s="737"/>
      <c r="O907" s="737"/>
      <c r="P907" s="738"/>
      <c r="Q907" s="737"/>
      <c r="R907" s="737"/>
      <c r="S907" s="739"/>
      <c r="T907" s="740"/>
      <c r="U907" s="735"/>
      <c r="V907" s="735"/>
      <c r="W907" s="735"/>
      <c r="X907" s="735"/>
      <c r="Y907" s="735"/>
      <c r="Z907" s="95"/>
      <c r="AA907" s="95"/>
      <c r="AB907" s="95"/>
      <c r="AC907" s="95"/>
      <c r="AD907" s="95"/>
    </row>
    <row r="908">
      <c r="A908" s="731"/>
      <c r="B908" s="731"/>
      <c r="C908" s="732"/>
      <c r="D908" s="733"/>
      <c r="E908" s="344"/>
      <c r="F908" s="734"/>
      <c r="G908" s="735"/>
      <c r="H908" s="736"/>
      <c r="I908" s="736"/>
      <c r="J908" s="737"/>
      <c r="K908" s="737"/>
      <c r="L908" s="737"/>
      <c r="M908" s="737"/>
      <c r="N908" s="737"/>
      <c r="O908" s="737"/>
      <c r="P908" s="738"/>
      <c r="Q908" s="737"/>
      <c r="R908" s="737"/>
      <c r="S908" s="739"/>
      <c r="T908" s="740"/>
      <c r="U908" s="735"/>
      <c r="V908" s="735"/>
      <c r="W908" s="735"/>
      <c r="X908" s="735"/>
      <c r="Y908" s="735"/>
      <c r="Z908" s="95"/>
      <c r="AA908" s="95"/>
      <c r="AB908" s="95"/>
      <c r="AC908" s="95"/>
      <c r="AD908" s="95"/>
    </row>
    <row r="909">
      <c r="A909" s="731"/>
      <c r="B909" s="731"/>
      <c r="C909" s="732"/>
      <c r="D909" s="733"/>
      <c r="E909" s="344"/>
      <c r="F909" s="734"/>
      <c r="G909" s="735"/>
      <c r="H909" s="736"/>
      <c r="I909" s="736"/>
      <c r="J909" s="737"/>
      <c r="K909" s="737"/>
      <c r="L909" s="737"/>
      <c r="M909" s="737"/>
      <c r="N909" s="737"/>
      <c r="O909" s="737"/>
      <c r="P909" s="738"/>
      <c r="Q909" s="737"/>
      <c r="R909" s="737"/>
      <c r="S909" s="739"/>
      <c r="T909" s="740"/>
      <c r="U909" s="735"/>
      <c r="V909" s="735"/>
      <c r="W909" s="735"/>
      <c r="X909" s="735"/>
      <c r="Y909" s="735"/>
      <c r="Z909" s="95"/>
      <c r="AA909" s="95"/>
      <c r="AB909" s="95"/>
      <c r="AC909" s="95"/>
      <c r="AD909" s="95"/>
    </row>
    <row r="910">
      <c r="A910" s="731"/>
      <c r="B910" s="731"/>
      <c r="C910" s="732"/>
      <c r="D910" s="733"/>
      <c r="E910" s="344"/>
      <c r="F910" s="734"/>
      <c r="G910" s="735"/>
      <c r="H910" s="736"/>
      <c r="I910" s="736"/>
      <c r="J910" s="737"/>
      <c r="K910" s="737"/>
      <c r="L910" s="737"/>
      <c r="M910" s="737"/>
      <c r="N910" s="737"/>
      <c r="O910" s="737"/>
      <c r="P910" s="738"/>
      <c r="Q910" s="737"/>
      <c r="R910" s="737"/>
      <c r="S910" s="739"/>
      <c r="T910" s="740"/>
      <c r="U910" s="735"/>
      <c r="V910" s="735"/>
      <c r="W910" s="735"/>
      <c r="X910" s="735"/>
      <c r="Y910" s="735"/>
      <c r="Z910" s="95"/>
      <c r="AA910" s="95"/>
      <c r="AB910" s="95"/>
      <c r="AC910" s="95"/>
      <c r="AD910" s="95"/>
    </row>
    <row r="911">
      <c r="A911" s="731"/>
      <c r="B911" s="731"/>
      <c r="C911" s="732"/>
      <c r="D911" s="733"/>
      <c r="E911" s="344"/>
      <c r="F911" s="734"/>
      <c r="G911" s="735"/>
      <c r="H911" s="736"/>
      <c r="I911" s="736"/>
      <c r="J911" s="737"/>
      <c r="K911" s="737"/>
      <c r="L911" s="737"/>
      <c r="M911" s="737"/>
      <c r="N911" s="737"/>
      <c r="O911" s="737"/>
      <c r="P911" s="738"/>
      <c r="Q911" s="737"/>
      <c r="R911" s="737"/>
      <c r="S911" s="739"/>
      <c r="T911" s="740"/>
      <c r="U911" s="735"/>
      <c r="V911" s="735"/>
      <c r="W911" s="735"/>
      <c r="X911" s="735"/>
      <c r="Y911" s="735"/>
      <c r="Z911" s="95"/>
      <c r="AA911" s="95"/>
      <c r="AB911" s="95"/>
      <c r="AC911" s="95"/>
      <c r="AD911" s="95"/>
    </row>
    <row r="912">
      <c r="A912" s="731"/>
      <c r="B912" s="731"/>
      <c r="C912" s="732"/>
      <c r="D912" s="733"/>
      <c r="E912" s="344"/>
      <c r="F912" s="734"/>
      <c r="G912" s="735"/>
      <c r="H912" s="736"/>
      <c r="I912" s="736"/>
      <c r="J912" s="737"/>
      <c r="K912" s="737"/>
      <c r="L912" s="737"/>
      <c r="M912" s="737"/>
      <c r="N912" s="737"/>
      <c r="O912" s="737"/>
      <c r="P912" s="738"/>
      <c r="Q912" s="737"/>
      <c r="R912" s="737"/>
      <c r="S912" s="739"/>
      <c r="T912" s="740"/>
      <c r="U912" s="735"/>
      <c r="V912" s="735"/>
      <c r="W912" s="735"/>
      <c r="X912" s="735"/>
      <c r="Y912" s="735"/>
      <c r="Z912" s="95"/>
      <c r="AA912" s="95"/>
      <c r="AB912" s="95"/>
      <c r="AC912" s="95"/>
      <c r="AD912" s="95"/>
    </row>
    <row r="913">
      <c r="A913" s="731"/>
      <c r="B913" s="731"/>
      <c r="C913" s="732"/>
      <c r="D913" s="733"/>
      <c r="E913" s="344"/>
      <c r="F913" s="734"/>
      <c r="G913" s="735"/>
      <c r="H913" s="736"/>
      <c r="I913" s="736"/>
      <c r="J913" s="737"/>
      <c r="K913" s="737"/>
      <c r="L913" s="737"/>
      <c r="M913" s="737"/>
      <c r="N913" s="737"/>
      <c r="O913" s="737"/>
      <c r="P913" s="738"/>
      <c r="Q913" s="737"/>
      <c r="R913" s="737"/>
      <c r="S913" s="739"/>
      <c r="T913" s="740"/>
      <c r="U913" s="735"/>
      <c r="V913" s="735"/>
      <c r="W913" s="735"/>
      <c r="X913" s="735"/>
      <c r="Y913" s="735"/>
      <c r="Z913" s="95"/>
      <c r="AA913" s="95"/>
      <c r="AB913" s="95"/>
      <c r="AC913" s="95"/>
      <c r="AD913" s="95"/>
    </row>
    <row r="914">
      <c r="A914" s="731"/>
      <c r="B914" s="731"/>
      <c r="C914" s="732"/>
      <c r="D914" s="733"/>
      <c r="E914" s="344"/>
      <c r="F914" s="734"/>
      <c r="G914" s="735"/>
      <c r="H914" s="736"/>
      <c r="I914" s="736"/>
      <c r="J914" s="737"/>
      <c r="K914" s="737"/>
      <c r="L914" s="737"/>
      <c r="M914" s="737"/>
      <c r="N914" s="737"/>
      <c r="O914" s="737"/>
      <c r="P914" s="738"/>
      <c r="Q914" s="737"/>
      <c r="R914" s="737"/>
      <c r="S914" s="739"/>
      <c r="T914" s="740"/>
      <c r="U914" s="735"/>
      <c r="V914" s="735"/>
      <c r="W914" s="735"/>
      <c r="X914" s="735"/>
      <c r="Y914" s="735"/>
      <c r="Z914" s="95"/>
      <c r="AA914" s="95"/>
      <c r="AB914" s="95"/>
      <c r="AC914" s="95"/>
      <c r="AD914" s="95"/>
    </row>
    <row r="915">
      <c r="A915" s="731"/>
      <c r="B915" s="731"/>
      <c r="C915" s="732"/>
      <c r="D915" s="733"/>
      <c r="E915" s="344"/>
      <c r="F915" s="734"/>
      <c r="G915" s="735"/>
      <c r="H915" s="736"/>
      <c r="I915" s="736"/>
      <c r="J915" s="737"/>
      <c r="K915" s="737"/>
      <c r="L915" s="737"/>
      <c r="M915" s="737"/>
      <c r="N915" s="737"/>
      <c r="O915" s="737"/>
      <c r="P915" s="738"/>
      <c r="Q915" s="737"/>
      <c r="R915" s="737"/>
      <c r="S915" s="739"/>
      <c r="T915" s="740"/>
      <c r="U915" s="735"/>
      <c r="V915" s="735"/>
      <c r="W915" s="735"/>
      <c r="X915" s="735"/>
      <c r="Y915" s="735"/>
      <c r="Z915" s="95"/>
      <c r="AA915" s="95"/>
      <c r="AB915" s="95"/>
      <c r="AC915" s="95"/>
      <c r="AD915" s="95"/>
    </row>
    <row r="916">
      <c r="A916" s="731"/>
      <c r="B916" s="731"/>
      <c r="C916" s="732"/>
      <c r="D916" s="733"/>
      <c r="E916" s="344"/>
      <c r="F916" s="734"/>
      <c r="G916" s="735"/>
      <c r="H916" s="736"/>
      <c r="I916" s="736"/>
      <c r="J916" s="737"/>
      <c r="K916" s="737"/>
      <c r="L916" s="737"/>
      <c r="M916" s="737"/>
      <c r="N916" s="737"/>
      <c r="O916" s="737"/>
      <c r="P916" s="738"/>
      <c r="Q916" s="737"/>
      <c r="R916" s="737"/>
      <c r="S916" s="739"/>
      <c r="T916" s="740"/>
      <c r="U916" s="735"/>
      <c r="V916" s="735"/>
      <c r="W916" s="735"/>
      <c r="X916" s="735"/>
      <c r="Y916" s="735"/>
      <c r="Z916" s="95"/>
      <c r="AA916" s="95"/>
      <c r="AB916" s="95"/>
      <c r="AC916" s="95"/>
      <c r="AD916" s="95"/>
    </row>
    <row r="917">
      <c r="A917" s="731"/>
      <c r="B917" s="731"/>
      <c r="C917" s="732"/>
      <c r="D917" s="733"/>
      <c r="E917" s="344"/>
      <c r="F917" s="734"/>
      <c r="G917" s="735"/>
      <c r="H917" s="736"/>
      <c r="I917" s="736"/>
      <c r="J917" s="737"/>
      <c r="K917" s="737"/>
      <c r="L917" s="737"/>
      <c r="M917" s="737"/>
      <c r="N917" s="737"/>
      <c r="O917" s="737"/>
      <c r="P917" s="738"/>
      <c r="Q917" s="737"/>
      <c r="R917" s="737"/>
      <c r="S917" s="739"/>
      <c r="T917" s="740"/>
      <c r="U917" s="735"/>
      <c r="V917" s="735"/>
      <c r="W917" s="735"/>
      <c r="X917" s="735"/>
      <c r="Y917" s="735"/>
      <c r="Z917" s="95"/>
      <c r="AA917" s="95"/>
      <c r="AB917" s="95"/>
      <c r="AC917" s="95"/>
      <c r="AD917" s="95"/>
    </row>
    <row r="918">
      <c r="A918" s="731"/>
      <c r="B918" s="731"/>
      <c r="C918" s="732"/>
      <c r="D918" s="733"/>
      <c r="E918" s="344"/>
      <c r="F918" s="734"/>
      <c r="G918" s="735"/>
      <c r="H918" s="736"/>
      <c r="I918" s="736"/>
      <c r="J918" s="737"/>
      <c r="K918" s="737"/>
      <c r="L918" s="737"/>
      <c r="M918" s="737"/>
      <c r="N918" s="737"/>
      <c r="O918" s="737"/>
      <c r="P918" s="738"/>
      <c r="Q918" s="737"/>
      <c r="R918" s="737"/>
      <c r="S918" s="739"/>
      <c r="T918" s="740"/>
      <c r="U918" s="735"/>
      <c r="V918" s="735"/>
      <c r="W918" s="735"/>
      <c r="X918" s="735"/>
      <c r="Y918" s="735"/>
      <c r="Z918" s="95"/>
      <c r="AA918" s="95"/>
      <c r="AB918" s="95"/>
      <c r="AC918" s="95"/>
      <c r="AD918" s="95"/>
    </row>
    <row r="919">
      <c r="A919" s="731"/>
      <c r="B919" s="731"/>
      <c r="C919" s="732"/>
      <c r="D919" s="733"/>
      <c r="E919" s="344"/>
      <c r="F919" s="734"/>
      <c r="G919" s="735"/>
      <c r="H919" s="736"/>
      <c r="I919" s="736"/>
      <c r="J919" s="737"/>
      <c r="K919" s="737"/>
      <c r="L919" s="737"/>
      <c r="M919" s="737"/>
      <c r="N919" s="737"/>
      <c r="O919" s="737"/>
      <c r="P919" s="738"/>
      <c r="Q919" s="737"/>
      <c r="R919" s="737"/>
      <c r="S919" s="739"/>
      <c r="T919" s="740"/>
      <c r="U919" s="735"/>
      <c r="V919" s="735"/>
      <c r="W919" s="735"/>
      <c r="X919" s="735"/>
      <c r="Y919" s="735"/>
      <c r="Z919" s="95"/>
      <c r="AA919" s="95"/>
      <c r="AB919" s="95"/>
      <c r="AC919" s="95"/>
      <c r="AD919" s="95"/>
    </row>
    <row r="920">
      <c r="A920" s="731"/>
      <c r="B920" s="731"/>
      <c r="C920" s="732"/>
      <c r="D920" s="733"/>
      <c r="E920" s="344"/>
      <c r="F920" s="734"/>
      <c r="G920" s="735"/>
      <c r="H920" s="736"/>
      <c r="I920" s="736"/>
      <c r="J920" s="737"/>
      <c r="K920" s="737"/>
      <c r="L920" s="737"/>
      <c r="M920" s="737"/>
      <c r="N920" s="737"/>
      <c r="O920" s="737"/>
      <c r="P920" s="738"/>
      <c r="Q920" s="737"/>
      <c r="R920" s="737"/>
      <c r="S920" s="739"/>
      <c r="T920" s="740"/>
      <c r="U920" s="735"/>
      <c r="V920" s="735"/>
      <c r="W920" s="735"/>
      <c r="X920" s="735"/>
      <c r="Y920" s="735"/>
      <c r="Z920" s="95"/>
      <c r="AA920" s="95"/>
      <c r="AB920" s="95"/>
      <c r="AC920" s="95"/>
      <c r="AD920" s="95"/>
    </row>
    <row r="921">
      <c r="A921" s="731"/>
      <c r="B921" s="731"/>
      <c r="C921" s="732"/>
      <c r="D921" s="733"/>
      <c r="E921" s="344"/>
      <c r="F921" s="734"/>
      <c r="G921" s="735"/>
      <c r="H921" s="736"/>
      <c r="I921" s="736"/>
      <c r="J921" s="737"/>
      <c r="K921" s="737"/>
      <c r="L921" s="737"/>
      <c r="M921" s="737"/>
      <c r="N921" s="737"/>
      <c r="O921" s="737"/>
      <c r="P921" s="738"/>
      <c r="Q921" s="737"/>
      <c r="R921" s="737"/>
      <c r="S921" s="739"/>
      <c r="T921" s="740"/>
      <c r="U921" s="735"/>
      <c r="V921" s="735"/>
      <c r="W921" s="735"/>
      <c r="X921" s="735"/>
      <c r="Y921" s="735"/>
      <c r="Z921" s="95"/>
      <c r="AA921" s="95"/>
      <c r="AB921" s="95"/>
      <c r="AC921" s="95"/>
      <c r="AD921" s="95"/>
    </row>
    <row r="922">
      <c r="A922" s="731"/>
      <c r="B922" s="731"/>
      <c r="C922" s="732"/>
      <c r="D922" s="733"/>
      <c r="E922" s="344"/>
      <c r="F922" s="734"/>
      <c r="G922" s="735"/>
      <c r="H922" s="736"/>
      <c r="I922" s="736"/>
      <c r="J922" s="737"/>
      <c r="K922" s="737"/>
      <c r="L922" s="737"/>
      <c r="M922" s="737"/>
      <c r="N922" s="737"/>
      <c r="O922" s="737"/>
      <c r="P922" s="738"/>
      <c r="Q922" s="737"/>
      <c r="R922" s="737"/>
      <c r="S922" s="739"/>
      <c r="T922" s="740"/>
      <c r="U922" s="735"/>
      <c r="V922" s="735"/>
      <c r="W922" s="735"/>
      <c r="X922" s="735"/>
      <c r="Y922" s="735"/>
      <c r="Z922" s="95"/>
      <c r="AA922" s="95"/>
      <c r="AB922" s="95"/>
      <c r="AC922" s="95"/>
      <c r="AD922" s="95"/>
    </row>
    <row r="923">
      <c r="A923" s="731"/>
      <c r="B923" s="731"/>
      <c r="C923" s="732"/>
      <c r="D923" s="733"/>
      <c r="E923" s="344"/>
      <c r="F923" s="734"/>
      <c r="G923" s="735"/>
      <c r="H923" s="736"/>
      <c r="I923" s="736"/>
      <c r="J923" s="737"/>
      <c r="K923" s="737"/>
      <c r="L923" s="737"/>
      <c r="M923" s="737"/>
      <c r="N923" s="737"/>
      <c r="O923" s="737"/>
      <c r="P923" s="738"/>
      <c r="Q923" s="737"/>
      <c r="R923" s="737"/>
      <c r="S923" s="739"/>
      <c r="T923" s="740"/>
      <c r="U923" s="735"/>
      <c r="V923" s="735"/>
      <c r="W923" s="735"/>
      <c r="X923" s="735"/>
      <c r="Y923" s="735"/>
      <c r="Z923" s="95"/>
      <c r="AA923" s="95"/>
      <c r="AB923" s="95"/>
      <c r="AC923" s="95"/>
      <c r="AD923" s="95"/>
    </row>
    <row r="924">
      <c r="A924" s="731"/>
      <c r="B924" s="731"/>
      <c r="C924" s="732"/>
      <c r="D924" s="733"/>
      <c r="E924" s="344"/>
      <c r="F924" s="734"/>
      <c r="G924" s="735"/>
      <c r="H924" s="736"/>
      <c r="I924" s="736"/>
      <c r="J924" s="737"/>
      <c r="K924" s="737"/>
      <c r="L924" s="737"/>
      <c r="M924" s="737"/>
      <c r="N924" s="737"/>
      <c r="O924" s="737"/>
      <c r="P924" s="738"/>
      <c r="Q924" s="737"/>
      <c r="R924" s="737"/>
      <c r="S924" s="739"/>
      <c r="T924" s="740"/>
      <c r="U924" s="735"/>
      <c r="V924" s="735"/>
      <c r="W924" s="735"/>
      <c r="X924" s="735"/>
      <c r="Y924" s="735"/>
      <c r="Z924" s="95"/>
      <c r="AA924" s="95"/>
      <c r="AB924" s="95"/>
      <c r="AC924" s="95"/>
      <c r="AD924" s="95"/>
    </row>
    <row r="925">
      <c r="A925" s="731"/>
      <c r="B925" s="731"/>
      <c r="C925" s="732"/>
      <c r="D925" s="733"/>
      <c r="E925" s="344"/>
      <c r="F925" s="734"/>
      <c r="G925" s="735"/>
      <c r="H925" s="736"/>
      <c r="I925" s="736"/>
      <c r="J925" s="737"/>
      <c r="K925" s="737"/>
      <c r="L925" s="737"/>
      <c r="M925" s="737"/>
      <c r="N925" s="737"/>
      <c r="O925" s="737"/>
      <c r="P925" s="738"/>
      <c r="Q925" s="737"/>
      <c r="R925" s="737"/>
      <c r="S925" s="739"/>
      <c r="T925" s="740"/>
      <c r="U925" s="735"/>
      <c r="V925" s="735"/>
      <c r="W925" s="735"/>
      <c r="X925" s="735"/>
      <c r="Y925" s="735"/>
      <c r="Z925" s="95"/>
      <c r="AA925" s="95"/>
      <c r="AB925" s="95"/>
      <c r="AC925" s="95"/>
      <c r="AD925" s="95"/>
    </row>
    <row r="926">
      <c r="A926" s="731"/>
      <c r="B926" s="731"/>
      <c r="C926" s="732"/>
      <c r="D926" s="733"/>
      <c r="E926" s="344"/>
      <c r="F926" s="734"/>
      <c r="G926" s="735"/>
      <c r="H926" s="736"/>
      <c r="I926" s="736"/>
      <c r="J926" s="737"/>
      <c r="K926" s="737"/>
      <c r="L926" s="737"/>
      <c r="M926" s="737"/>
      <c r="N926" s="737"/>
      <c r="O926" s="737"/>
      <c r="P926" s="738"/>
      <c r="Q926" s="737"/>
      <c r="R926" s="737"/>
      <c r="S926" s="739"/>
      <c r="T926" s="740"/>
      <c r="U926" s="735"/>
      <c r="V926" s="735"/>
      <c r="W926" s="735"/>
      <c r="X926" s="735"/>
      <c r="Y926" s="735"/>
      <c r="Z926" s="95"/>
      <c r="AA926" s="95"/>
      <c r="AB926" s="95"/>
      <c r="AC926" s="95"/>
      <c r="AD926" s="95"/>
    </row>
    <row r="927">
      <c r="A927" s="731"/>
      <c r="B927" s="731"/>
      <c r="C927" s="732"/>
      <c r="D927" s="733"/>
      <c r="E927" s="344"/>
      <c r="F927" s="734"/>
      <c r="G927" s="735"/>
      <c r="H927" s="736"/>
      <c r="I927" s="736"/>
      <c r="J927" s="737"/>
      <c r="K927" s="737"/>
      <c r="L927" s="737"/>
      <c r="M927" s="737"/>
      <c r="N927" s="737"/>
      <c r="O927" s="737"/>
      <c r="P927" s="738"/>
      <c r="Q927" s="737"/>
      <c r="R927" s="737"/>
      <c r="S927" s="739"/>
      <c r="T927" s="740"/>
      <c r="U927" s="735"/>
      <c r="V927" s="735"/>
      <c r="W927" s="735"/>
      <c r="X927" s="735"/>
      <c r="Y927" s="735"/>
      <c r="Z927" s="95"/>
      <c r="AA927" s="95"/>
      <c r="AB927" s="95"/>
      <c r="AC927" s="95"/>
      <c r="AD927" s="95"/>
    </row>
    <row r="928">
      <c r="A928" s="731"/>
      <c r="B928" s="731"/>
      <c r="C928" s="732"/>
      <c r="D928" s="733"/>
      <c r="E928" s="344"/>
      <c r="F928" s="734"/>
      <c r="G928" s="735"/>
      <c r="H928" s="736"/>
      <c r="I928" s="736"/>
      <c r="J928" s="737"/>
      <c r="K928" s="737"/>
      <c r="L928" s="737"/>
      <c r="M928" s="737"/>
      <c r="N928" s="737"/>
      <c r="O928" s="737"/>
      <c r="P928" s="738"/>
      <c r="Q928" s="737"/>
      <c r="R928" s="737"/>
      <c r="S928" s="739"/>
      <c r="T928" s="740"/>
      <c r="U928" s="735"/>
      <c r="V928" s="735"/>
      <c r="W928" s="735"/>
      <c r="X928" s="735"/>
      <c r="Y928" s="735"/>
      <c r="Z928" s="95"/>
      <c r="AA928" s="95"/>
      <c r="AB928" s="95"/>
      <c r="AC928" s="95"/>
      <c r="AD928" s="95"/>
    </row>
    <row r="929">
      <c r="A929" s="731"/>
      <c r="B929" s="731"/>
      <c r="C929" s="732"/>
      <c r="D929" s="733"/>
      <c r="E929" s="344"/>
      <c r="F929" s="734"/>
      <c r="G929" s="735"/>
      <c r="H929" s="736"/>
      <c r="I929" s="736"/>
      <c r="J929" s="737"/>
      <c r="K929" s="737"/>
      <c r="L929" s="737"/>
      <c r="M929" s="737"/>
      <c r="N929" s="737"/>
      <c r="O929" s="737"/>
      <c r="P929" s="738"/>
      <c r="Q929" s="737"/>
      <c r="R929" s="737"/>
      <c r="S929" s="739"/>
      <c r="T929" s="740"/>
      <c r="U929" s="735"/>
      <c r="V929" s="735"/>
      <c r="W929" s="735"/>
      <c r="X929" s="735"/>
      <c r="Y929" s="735"/>
      <c r="Z929" s="95"/>
      <c r="AA929" s="95"/>
      <c r="AB929" s="95"/>
      <c r="AC929" s="95"/>
      <c r="AD929" s="95"/>
    </row>
    <row r="930">
      <c r="A930" s="731"/>
      <c r="B930" s="731"/>
      <c r="C930" s="732"/>
      <c r="D930" s="733"/>
      <c r="E930" s="344"/>
      <c r="F930" s="734"/>
      <c r="G930" s="735"/>
      <c r="H930" s="736"/>
      <c r="I930" s="736"/>
      <c r="J930" s="737"/>
      <c r="K930" s="737"/>
      <c r="L930" s="737"/>
      <c r="M930" s="737"/>
      <c r="N930" s="737"/>
      <c r="O930" s="737"/>
      <c r="P930" s="738"/>
      <c r="Q930" s="737"/>
      <c r="R930" s="737"/>
      <c r="S930" s="739"/>
      <c r="T930" s="740"/>
      <c r="U930" s="735"/>
      <c r="V930" s="735"/>
      <c r="W930" s="735"/>
      <c r="X930" s="735"/>
      <c r="Y930" s="735"/>
      <c r="Z930" s="95"/>
      <c r="AA930" s="95"/>
      <c r="AB930" s="95"/>
      <c r="AC930" s="95"/>
      <c r="AD930" s="95"/>
    </row>
    <row r="931">
      <c r="A931" s="731"/>
      <c r="B931" s="731"/>
      <c r="C931" s="732"/>
      <c r="D931" s="733"/>
      <c r="E931" s="344"/>
      <c r="F931" s="734"/>
      <c r="G931" s="735"/>
      <c r="H931" s="736"/>
      <c r="I931" s="736"/>
      <c r="J931" s="737"/>
      <c r="K931" s="737"/>
      <c r="L931" s="737"/>
      <c r="M931" s="737"/>
      <c r="N931" s="737"/>
      <c r="O931" s="737"/>
      <c r="P931" s="738"/>
      <c r="Q931" s="737"/>
      <c r="R931" s="737"/>
      <c r="S931" s="739"/>
      <c r="T931" s="740"/>
      <c r="U931" s="735"/>
      <c r="V931" s="735"/>
      <c r="W931" s="735"/>
      <c r="X931" s="735"/>
      <c r="Y931" s="735"/>
      <c r="Z931" s="95"/>
      <c r="AA931" s="95"/>
      <c r="AB931" s="95"/>
      <c r="AC931" s="95"/>
      <c r="AD931" s="95"/>
    </row>
    <row r="932">
      <c r="A932" s="731"/>
      <c r="B932" s="731"/>
      <c r="C932" s="732"/>
      <c r="D932" s="733"/>
      <c r="E932" s="344"/>
      <c r="F932" s="734"/>
      <c r="G932" s="735"/>
      <c r="H932" s="736"/>
      <c r="I932" s="736"/>
      <c r="J932" s="737"/>
      <c r="K932" s="737"/>
      <c r="L932" s="737"/>
      <c r="M932" s="737"/>
      <c r="N932" s="737"/>
      <c r="O932" s="737"/>
      <c r="P932" s="738"/>
      <c r="Q932" s="737"/>
      <c r="R932" s="737"/>
      <c r="S932" s="739"/>
      <c r="T932" s="740"/>
      <c r="U932" s="735"/>
      <c r="V932" s="735"/>
      <c r="W932" s="735"/>
      <c r="X932" s="735"/>
      <c r="Y932" s="735"/>
      <c r="Z932" s="95"/>
      <c r="AA932" s="95"/>
      <c r="AB932" s="95"/>
      <c r="AC932" s="95"/>
      <c r="AD932" s="95"/>
    </row>
    <row r="933">
      <c r="A933" s="731"/>
      <c r="B933" s="731"/>
      <c r="C933" s="732"/>
      <c r="D933" s="733"/>
      <c r="E933" s="344"/>
      <c r="F933" s="734"/>
      <c r="G933" s="735"/>
      <c r="H933" s="736"/>
      <c r="I933" s="736"/>
      <c r="J933" s="737"/>
      <c r="K933" s="737"/>
      <c r="L933" s="737"/>
      <c r="M933" s="737"/>
      <c r="N933" s="737"/>
      <c r="O933" s="737"/>
      <c r="P933" s="738"/>
      <c r="Q933" s="737"/>
      <c r="R933" s="737"/>
      <c r="S933" s="739"/>
      <c r="T933" s="740"/>
      <c r="U933" s="735"/>
      <c r="V933" s="735"/>
      <c r="W933" s="735"/>
      <c r="X933" s="735"/>
      <c r="Y933" s="735"/>
      <c r="Z933" s="95"/>
      <c r="AA933" s="95"/>
      <c r="AB933" s="95"/>
      <c r="AC933" s="95"/>
      <c r="AD933" s="95"/>
    </row>
    <row r="934">
      <c r="A934" s="731"/>
      <c r="B934" s="731"/>
      <c r="C934" s="732"/>
      <c r="D934" s="733"/>
      <c r="E934" s="344"/>
      <c r="F934" s="734"/>
      <c r="G934" s="735"/>
      <c r="H934" s="736"/>
      <c r="I934" s="736"/>
      <c r="J934" s="737"/>
      <c r="K934" s="737"/>
      <c r="L934" s="737"/>
      <c r="M934" s="737"/>
      <c r="N934" s="737"/>
      <c r="O934" s="737"/>
      <c r="P934" s="738"/>
      <c r="Q934" s="737"/>
      <c r="R934" s="737"/>
      <c r="S934" s="739"/>
      <c r="T934" s="740"/>
      <c r="U934" s="735"/>
      <c r="V934" s="735"/>
      <c r="W934" s="735"/>
      <c r="X934" s="735"/>
      <c r="Y934" s="735"/>
      <c r="Z934" s="95"/>
      <c r="AA934" s="95"/>
      <c r="AB934" s="95"/>
      <c r="AC934" s="95"/>
      <c r="AD934" s="95"/>
    </row>
    <row r="935">
      <c r="A935" s="731"/>
      <c r="B935" s="731"/>
      <c r="C935" s="732"/>
      <c r="D935" s="733"/>
      <c r="E935" s="344"/>
      <c r="F935" s="734"/>
      <c r="G935" s="735"/>
      <c r="H935" s="736"/>
      <c r="I935" s="736"/>
      <c r="J935" s="737"/>
      <c r="K935" s="737"/>
      <c r="L935" s="737"/>
      <c r="M935" s="737"/>
      <c r="N935" s="737"/>
      <c r="O935" s="737"/>
      <c r="P935" s="738"/>
      <c r="Q935" s="737"/>
      <c r="R935" s="737"/>
      <c r="S935" s="739"/>
      <c r="T935" s="740"/>
      <c r="U935" s="735"/>
      <c r="V935" s="735"/>
      <c r="W935" s="735"/>
      <c r="X935" s="735"/>
      <c r="Y935" s="735"/>
      <c r="Z935" s="95"/>
      <c r="AA935" s="95"/>
      <c r="AB935" s="95"/>
      <c r="AC935" s="95"/>
      <c r="AD935" s="95"/>
    </row>
    <row r="936">
      <c r="A936" s="731"/>
      <c r="B936" s="731"/>
      <c r="C936" s="732"/>
      <c r="D936" s="733"/>
      <c r="E936" s="344"/>
      <c r="F936" s="734"/>
      <c r="G936" s="735"/>
      <c r="H936" s="736"/>
      <c r="I936" s="736"/>
      <c r="J936" s="737"/>
      <c r="K936" s="737"/>
      <c r="L936" s="737"/>
      <c r="M936" s="737"/>
      <c r="N936" s="737"/>
      <c r="O936" s="737"/>
      <c r="P936" s="738"/>
      <c r="Q936" s="737"/>
      <c r="R936" s="737"/>
      <c r="S936" s="739"/>
      <c r="T936" s="740"/>
      <c r="U936" s="735"/>
      <c r="V936" s="735"/>
      <c r="W936" s="735"/>
      <c r="X936" s="735"/>
      <c r="Y936" s="735"/>
      <c r="Z936" s="95"/>
      <c r="AA936" s="95"/>
      <c r="AB936" s="95"/>
      <c r="AC936" s="95"/>
      <c r="AD936" s="95"/>
    </row>
    <row r="937">
      <c r="A937" s="731"/>
      <c r="B937" s="731"/>
      <c r="C937" s="732"/>
      <c r="D937" s="733"/>
      <c r="E937" s="344"/>
      <c r="F937" s="734"/>
      <c r="G937" s="735"/>
      <c r="H937" s="736"/>
      <c r="I937" s="736"/>
      <c r="J937" s="737"/>
      <c r="K937" s="737"/>
      <c r="L937" s="737"/>
      <c r="M937" s="737"/>
      <c r="N937" s="737"/>
      <c r="O937" s="737"/>
      <c r="P937" s="738"/>
      <c r="Q937" s="737"/>
      <c r="R937" s="737"/>
      <c r="S937" s="739"/>
      <c r="T937" s="740"/>
      <c r="U937" s="735"/>
      <c r="V937" s="735"/>
      <c r="W937" s="735"/>
      <c r="X937" s="735"/>
      <c r="Y937" s="735"/>
      <c r="Z937" s="95"/>
      <c r="AA937" s="95"/>
      <c r="AB937" s="95"/>
      <c r="AC937" s="95"/>
      <c r="AD937" s="95"/>
    </row>
    <row r="938">
      <c r="A938" s="731"/>
      <c r="B938" s="731"/>
      <c r="C938" s="732"/>
      <c r="D938" s="733"/>
      <c r="E938" s="344"/>
      <c r="F938" s="734"/>
      <c r="G938" s="735"/>
      <c r="H938" s="736"/>
      <c r="I938" s="736"/>
      <c r="J938" s="737"/>
      <c r="K938" s="737"/>
      <c r="L938" s="737"/>
      <c r="M938" s="737"/>
      <c r="N938" s="737"/>
      <c r="O938" s="737"/>
      <c r="P938" s="738"/>
      <c r="Q938" s="737"/>
      <c r="R938" s="737"/>
      <c r="S938" s="739"/>
      <c r="T938" s="740"/>
      <c r="U938" s="735"/>
      <c r="V938" s="735"/>
      <c r="W938" s="735"/>
      <c r="X938" s="735"/>
      <c r="Y938" s="735"/>
      <c r="Z938" s="95"/>
      <c r="AA938" s="95"/>
      <c r="AB938" s="95"/>
      <c r="AC938" s="95"/>
      <c r="AD938" s="95"/>
    </row>
    <row r="939">
      <c r="A939" s="731"/>
      <c r="B939" s="731"/>
      <c r="C939" s="732"/>
      <c r="D939" s="733"/>
      <c r="E939" s="344"/>
      <c r="F939" s="734"/>
      <c r="G939" s="735"/>
      <c r="H939" s="736"/>
      <c r="I939" s="736"/>
      <c r="J939" s="737"/>
      <c r="K939" s="737"/>
      <c r="L939" s="737"/>
      <c r="M939" s="737"/>
      <c r="N939" s="737"/>
      <c r="O939" s="737"/>
      <c r="P939" s="738"/>
      <c r="Q939" s="737"/>
      <c r="R939" s="737"/>
      <c r="S939" s="739"/>
      <c r="T939" s="740"/>
      <c r="U939" s="735"/>
      <c r="V939" s="735"/>
      <c r="W939" s="735"/>
      <c r="X939" s="735"/>
      <c r="Y939" s="735"/>
      <c r="Z939" s="95"/>
      <c r="AA939" s="95"/>
      <c r="AB939" s="95"/>
      <c r="AC939" s="95"/>
      <c r="AD939" s="95"/>
    </row>
    <row r="940">
      <c r="A940" s="731"/>
      <c r="B940" s="731"/>
      <c r="C940" s="732"/>
      <c r="D940" s="733"/>
      <c r="E940" s="344"/>
      <c r="F940" s="734"/>
      <c r="G940" s="735"/>
      <c r="H940" s="736"/>
      <c r="I940" s="736"/>
      <c r="J940" s="737"/>
      <c r="K940" s="737"/>
      <c r="L940" s="737"/>
      <c r="M940" s="737"/>
      <c r="N940" s="737"/>
      <c r="O940" s="737"/>
      <c r="P940" s="738"/>
      <c r="Q940" s="737"/>
      <c r="R940" s="737"/>
      <c r="S940" s="739"/>
      <c r="T940" s="740"/>
      <c r="U940" s="735"/>
      <c r="V940" s="735"/>
      <c r="W940" s="735"/>
      <c r="X940" s="735"/>
      <c r="Y940" s="735"/>
      <c r="Z940" s="95"/>
      <c r="AA940" s="95"/>
      <c r="AB940" s="95"/>
      <c r="AC940" s="95"/>
      <c r="AD940" s="95"/>
    </row>
    <row r="941">
      <c r="A941" s="731"/>
      <c r="B941" s="731"/>
      <c r="C941" s="732"/>
      <c r="D941" s="733"/>
      <c r="E941" s="344"/>
      <c r="F941" s="734"/>
      <c r="G941" s="735"/>
      <c r="H941" s="736"/>
      <c r="I941" s="736"/>
      <c r="J941" s="737"/>
      <c r="K941" s="737"/>
      <c r="L941" s="737"/>
      <c r="M941" s="737"/>
      <c r="N941" s="737"/>
      <c r="O941" s="737"/>
      <c r="P941" s="738"/>
      <c r="Q941" s="737"/>
      <c r="R941" s="737"/>
      <c r="S941" s="739"/>
      <c r="T941" s="740"/>
      <c r="U941" s="735"/>
      <c r="V941" s="735"/>
      <c r="W941" s="735"/>
      <c r="X941" s="735"/>
      <c r="Y941" s="735"/>
      <c r="Z941" s="95"/>
      <c r="AA941" s="95"/>
      <c r="AB941" s="95"/>
      <c r="AC941" s="95"/>
      <c r="AD941" s="95"/>
    </row>
    <row r="942">
      <c r="A942" s="731"/>
      <c r="B942" s="731"/>
      <c r="C942" s="732"/>
      <c r="D942" s="733"/>
      <c r="E942" s="344"/>
      <c r="F942" s="734"/>
      <c r="G942" s="735"/>
      <c r="H942" s="736"/>
      <c r="I942" s="736"/>
      <c r="J942" s="737"/>
      <c r="K942" s="737"/>
      <c r="L942" s="737"/>
      <c r="M942" s="737"/>
      <c r="N942" s="737"/>
      <c r="O942" s="737"/>
      <c r="P942" s="738"/>
      <c r="Q942" s="737"/>
      <c r="R942" s="737"/>
      <c r="S942" s="739"/>
      <c r="T942" s="740"/>
      <c r="U942" s="735"/>
      <c r="V942" s="735"/>
      <c r="W942" s="735"/>
      <c r="X942" s="735"/>
      <c r="Y942" s="735"/>
      <c r="Z942" s="95"/>
      <c r="AA942" s="95"/>
      <c r="AB942" s="95"/>
      <c r="AC942" s="95"/>
      <c r="AD942" s="95"/>
    </row>
    <row r="943">
      <c r="A943" s="731"/>
      <c r="B943" s="731"/>
      <c r="C943" s="732"/>
      <c r="D943" s="733"/>
      <c r="E943" s="344"/>
      <c r="F943" s="734"/>
      <c r="G943" s="735"/>
      <c r="H943" s="736"/>
      <c r="I943" s="736"/>
      <c r="J943" s="737"/>
      <c r="K943" s="737"/>
      <c r="L943" s="737"/>
      <c r="M943" s="737"/>
      <c r="N943" s="737"/>
      <c r="O943" s="737"/>
      <c r="P943" s="738"/>
      <c r="Q943" s="737"/>
      <c r="R943" s="737"/>
      <c r="S943" s="739"/>
      <c r="T943" s="740"/>
      <c r="U943" s="735"/>
      <c r="V943" s="735"/>
      <c r="W943" s="735"/>
      <c r="X943" s="735"/>
      <c r="Y943" s="735"/>
      <c r="Z943" s="95"/>
      <c r="AA943" s="95"/>
      <c r="AB943" s="95"/>
      <c r="AC943" s="95"/>
      <c r="AD943" s="95"/>
    </row>
    <row r="944">
      <c r="A944" s="731"/>
      <c r="B944" s="731"/>
      <c r="C944" s="732"/>
      <c r="D944" s="733"/>
      <c r="E944" s="344"/>
      <c r="F944" s="734"/>
      <c r="G944" s="735"/>
      <c r="H944" s="736"/>
      <c r="I944" s="736"/>
      <c r="J944" s="737"/>
      <c r="K944" s="737"/>
      <c r="L944" s="737"/>
      <c r="M944" s="737"/>
      <c r="N944" s="737"/>
      <c r="O944" s="737"/>
      <c r="P944" s="738"/>
      <c r="Q944" s="737"/>
      <c r="R944" s="737"/>
      <c r="S944" s="739"/>
      <c r="T944" s="740"/>
      <c r="U944" s="735"/>
      <c r="V944" s="735"/>
      <c r="W944" s="735"/>
      <c r="X944" s="735"/>
      <c r="Y944" s="735"/>
      <c r="Z944" s="95"/>
      <c r="AA944" s="95"/>
      <c r="AB944" s="95"/>
      <c r="AC944" s="95"/>
      <c r="AD944" s="95"/>
    </row>
    <row r="945">
      <c r="A945" s="731"/>
      <c r="B945" s="731"/>
      <c r="C945" s="732"/>
      <c r="D945" s="733"/>
      <c r="E945" s="344"/>
      <c r="F945" s="734"/>
      <c r="G945" s="735"/>
      <c r="H945" s="736"/>
      <c r="I945" s="736"/>
      <c r="J945" s="737"/>
      <c r="K945" s="737"/>
      <c r="L945" s="737"/>
      <c r="M945" s="737"/>
      <c r="N945" s="737"/>
      <c r="O945" s="737"/>
      <c r="P945" s="738"/>
      <c r="Q945" s="737"/>
      <c r="R945" s="737"/>
      <c r="S945" s="739"/>
      <c r="T945" s="740"/>
      <c r="U945" s="735"/>
      <c r="V945" s="735"/>
      <c r="W945" s="735"/>
      <c r="X945" s="735"/>
      <c r="Y945" s="735"/>
      <c r="Z945" s="95"/>
      <c r="AA945" s="95"/>
      <c r="AB945" s="95"/>
      <c r="AC945" s="95"/>
      <c r="AD945" s="95"/>
    </row>
    <row r="946">
      <c r="A946" s="731"/>
      <c r="B946" s="731"/>
      <c r="C946" s="732"/>
      <c r="D946" s="733"/>
      <c r="E946" s="344"/>
      <c r="F946" s="734"/>
      <c r="G946" s="735"/>
      <c r="H946" s="736"/>
      <c r="I946" s="736"/>
      <c r="J946" s="737"/>
      <c r="K946" s="737"/>
      <c r="L946" s="737"/>
      <c r="M946" s="737"/>
      <c r="N946" s="737"/>
      <c r="O946" s="737"/>
      <c r="P946" s="738"/>
      <c r="Q946" s="737"/>
      <c r="R946" s="737"/>
      <c r="S946" s="739"/>
      <c r="T946" s="740"/>
      <c r="U946" s="735"/>
      <c r="V946" s="735"/>
      <c r="W946" s="735"/>
      <c r="X946" s="735"/>
      <c r="Y946" s="735"/>
      <c r="Z946" s="95"/>
      <c r="AA946" s="95"/>
      <c r="AB946" s="95"/>
      <c r="AC946" s="95"/>
      <c r="AD946" s="95"/>
    </row>
    <row r="947">
      <c r="A947" s="731"/>
      <c r="B947" s="731"/>
      <c r="C947" s="732"/>
      <c r="D947" s="733"/>
      <c r="E947" s="344"/>
      <c r="F947" s="734"/>
      <c r="G947" s="735"/>
      <c r="H947" s="736"/>
      <c r="I947" s="736"/>
      <c r="J947" s="737"/>
      <c r="K947" s="737"/>
      <c r="L947" s="737"/>
      <c r="M947" s="737"/>
      <c r="N947" s="737"/>
      <c r="O947" s="737"/>
      <c r="P947" s="738"/>
      <c r="Q947" s="737"/>
      <c r="R947" s="737"/>
      <c r="S947" s="739"/>
      <c r="T947" s="740"/>
      <c r="U947" s="735"/>
      <c r="V947" s="735"/>
      <c r="W947" s="735"/>
      <c r="X947" s="735"/>
      <c r="Y947" s="735"/>
      <c r="Z947" s="95"/>
      <c r="AA947" s="95"/>
      <c r="AB947" s="95"/>
      <c r="AC947" s="95"/>
      <c r="AD947" s="95"/>
    </row>
    <row r="948">
      <c r="A948" s="731"/>
      <c r="B948" s="731"/>
      <c r="C948" s="732"/>
      <c r="D948" s="733"/>
      <c r="E948" s="344"/>
      <c r="F948" s="734"/>
      <c r="G948" s="735"/>
      <c r="H948" s="736"/>
      <c r="I948" s="736"/>
      <c r="J948" s="737"/>
      <c r="K948" s="737"/>
      <c r="L948" s="737"/>
      <c r="M948" s="737"/>
      <c r="N948" s="737"/>
      <c r="O948" s="737"/>
      <c r="P948" s="738"/>
      <c r="Q948" s="737"/>
      <c r="R948" s="737"/>
      <c r="S948" s="739"/>
      <c r="T948" s="740"/>
      <c r="U948" s="735"/>
      <c r="V948" s="735"/>
      <c r="W948" s="735"/>
      <c r="X948" s="735"/>
      <c r="Y948" s="735"/>
      <c r="Z948" s="95"/>
      <c r="AA948" s="95"/>
      <c r="AB948" s="95"/>
      <c r="AC948" s="95"/>
      <c r="AD948" s="95"/>
    </row>
    <row r="949">
      <c r="A949" s="731"/>
      <c r="B949" s="731"/>
      <c r="C949" s="732"/>
      <c r="D949" s="733"/>
      <c r="E949" s="344"/>
      <c r="F949" s="734"/>
      <c r="G949" s="735"/>
      <c r="H949" s="736"/>
      <c r="I949" s="736"/>
      <c r="J949" s="737"/>
      <c r="K949" s="737"/>
      <c r="L949" s="737"/>
      <c r="M949" s="737"/>
      <c r="N949" s="737"/>
      <c r="O949" s="737"/>
      <c r="P949" s="738"/>
      <c r="Q949" s="737"/>
      <c r="R949" s="737"/>
      <c r="S949" s="739"/>
      <c r="T949" s="740"/>
      <c r="U949" s="735"/>
      <c r="V949" s="735"/>
      <c r="W949" s="735"/>
      <c r="X949" s="735"/>
      <c r="Y949" s="735"/>
      <c r="Z949" s="95"/>
      <c r="AA949" s="95"/>
      <c r="AB949" s="95"/>
      <c r="AC949" s="95"/>
      <c r="AD949" s="95"/>
    </row>
    <row r="950">
      <c r="A950" s="731"/>
      <c r="B950" s="731"/>
      <c r="C950" s="732"/>
      <c r="D950" s="733"/>
      <c r="E950" s="344"/>
      <c r="F950" s="734"/>
      <c r="G950" s="735"/>
      <c r="H950" s="736"/>
      <c r="I950" s="736"/>
      <c r="J950" s="737"/>
      <c r="K950" s="737"/>
      <c r="L950" s="737"/>
      <c r="M950" s="737"/>
      <c r="N950" s="737"/>
      <c r="O950" s="737"/>
      <c r="P950" s="738"/>
      <c r="Q950" s="737"/>
      <c r="R950" s="737"/>
      <c r="S950" s="739"/>
      <c r="T950" s="740"/>
      <c r="U950" s="735"/>
      <c r="V950" s="735"/>
      <c r="W950" s="735"/>
      <c r="X950" s="735"/>
      <c r="Y950" s="735"/>
      <c r="Z950" s="95"/>
      <c r="AA950" s="95"/>
      <c r="AB950" s="95"/>
      <c r="AC950" s="95"/>
      <c r="AD950" s="95"/>
    </row>
    <row r="951">
      <c r="A951" s="731"/>
      <c r="B951" s="731"/>
      <c r="C951" s="732"/>
      <c r="D951" s="733"/>
      <c r="E951" s="344"/>
      <c r="F951" s="734"/>
      <c r="G951" s="735"/>
      <c r="H951" s="736"/>
      <c r="I951" s="736"/>
      <c r="J951" s="737"/>
      <c r="K951" s="737"/>
      <c r="L951" s="737"/>
      <c r="M951" s="737"/>
      <c r="N951" s="737"/>
      <c r="O951" s="737"/>
      <c r="P951" s="738"/>
      <c r="Q951" s="737"/>
      <c r="R951" s="737"/>
      <c r="S951" s="739"/>
      <c r="T951" s="740"/>
      <c r="U951" s="735"/>
      <c r="V951" s="735"/>
      <c r="W951" s="735"/>
      <c r="X951" s="735"/>
      <c r="Y951" s="735"/>
      <c r="Z951" s="95"/>
      <c r="AA951" s="95"/>
      <c r="AB951" s="95"/>
      <c r="AC951" s="95"/>
      <c r="AD951" s="95"/>
    </row>
    <row r="952">
      <c r="A952" s="731"/>
      <c r="B952" s="731"/>
      <c r="C952" s="732"/>
      <c r="D952" s="733"/>
      <c r="E952" s="344"/>
      <c r="F952" s="734"/>
      <c r="G952" s="735"/>
      <c r="H952" s="736"/>
      <c r="I952" s="736"/>
      <c r="J952" s="737"/>
      <c r="K952" s="737"/>
      <c r="L952" s="737"/>
      <c r="M952" s="737"/>
      <c r="N952" s="737"/>
      <c r="O952" s="737"/>
      <c r="P952" s="738"/>
      <c r="Q952" s="737"/>
      <c r="R952" s="737"/>
      <c r="S952" s="739"/>
      <c r="T952" s="740"/>
      <c r="U952" s="735"/>
      <c r="V952" s="735"/>
      <c r="W952" s="735"/>
      <c r="X952" s="735"/>
      <c r="Y952" s="735"/>
      <c r="Z952" s="95"/>
      <c r="AA952" s="95"/>
      <c r="AB952" s="95"/>
      <c r="AC952" s="95"/>
      <c r="AD952" s="95"/>
    </row>
    <row r="953">
      <c r="A953" s="731"/>
      <c r="B953" s="731"/>
      <c r="C953" s="732"/>
      <c r="D953" s="733"/>
      <c r="E953" s="344"/>
      <c r="F953" s="734"/>
      <c r="G953" s="735"/>
      <c r="H953" s="736"/>
      <c r="I953" s="736"/>
      <c r="J953" s="737"/>
      <c r="K953" s="737"/>
      <c r="L953" s="737"/>
      <c r="M953" s="737"/>
      <c r="N953" s="737"/>
      <c r="O953" s="737"/>
      <c r="P953" s="738"/>
      <c r="Q953" s="737"/>
      <c r="R953" s="737"/>
      <c r="S953" s="739"/>
      <c r="T953" s="740"/>
      <c r="U953" s="735"/>
      <c r="V953" s="735"/>
      <c r="W953" s="735"/>
      <c r="X953" s="735"/>
      <c r="Y953" s="735"/>
      <c r="Z953" s="95"/>
      <c r="AA953" s="95"/>
      <c r="AB953" s="95"/>
      <c r="AC953" s="95"/>
      <c r="AD953" s="95"/>
    </row>
    <row r="954">
      <c r="A954" s="731"/>
      <c r="B954" s="731"/>
      <c r="C954" s="732"/>
      <c r="D954" s="733"/>
      <c r="E954" s="344"/>
      <c r="F954" s="734"/>
      <c r="G954" s="735"/>
      <c r="H954" s="736"/>
      <c r="I954" s="736"/>
      <c r="J954" s="737"/>
      <c r="K954" s="737"/>
      <c r="L954" s="737"/>
      <c r="M954" s="737"/>
      <c r="N954" s="737"/>
      <c r="O954" s="737"/>
      <c r="P954" s="738"/>
      <c r="Q954" s="737"/>
      <c r="R954" s="737"/>
      <c r="S954" s="739"/>
      <c r="T954" s="740"/>
      <c r="U954" s="735"/>
      <c r="V954" s="735"/>
      <c r="W954" s="735"/>
      <c r="X954" s="735"/>
      <c r="Y954" s="735"/>
      <c r="Z954" s="95"/>
      <c r="AA954" s="95"/>
      <c r="AB954" s="95"/>
      <c r="AC954" s="95"/>
      <c r="AD954" s="95"/>
    </row>
    <row r="955">
      <c r="A955" s="731"/>
      <c r="B955" s="731"/>
      <c r="C955" s="732"/>
      <c r="D955" s="733"/>
      <c r="E955" s="344"/>
      <c r="F955" s="734"/>
      <c r="G955" s="735"/>
      <c r="H955" s="736"/>
      <c r="I955" s="736"/>
      <c r="J955" s="737"/>
      <c r="K955" s="737"/>
      <c r="L955" s="737"/>
      <c r="M955" s="737"/>
      <c r="N955" s="737"/>
      <c r="O955" s="737"/>
      <c r="P955" s="738"/>
      <c r="Q955" s="737"/>
      <c r="R955" s="737"/>
      <c r="S955" s="739"/>
      <c r="T955" s="740"/>
      <c r="U955" s="735"/>
      <c r="V955" s="735"/>
      <c r="W955" s="735"/>
      <c r="X955" s="735"/>
      <c r="Y955" s="735"/>
      <c r="Z955" s="95"/>
      <c r="AA955" s="95"/>
      <c r="AB955" s="95"/>
      <c r="AC955" s="95"/>
      <c r="AD955" s="95"/>
    </row>
    <row r="956">
      <c r="A956" s="731"/>
      <c r="B956" s="731"/>
      <c r="C956" s="732"/>
      <c r="D956" s="733"/>
      <c r="E956" s="344"/>
      <c r="F956" s="734"/>
      <c r="G956" s="735"/>
      <c r="H956" s="736"/>
      <c r="I956" s="736"/>
      <c r="J956" s="737"/>
      <c r="K956" s="737"/>
      <c r="L956" s="737"/>
      <c r="M956" s="737"/>
      <c r="N956" s="737"/>
      <c r="O956" s="737"/>
      <c r="P956" s="738"/>
      <c r="Q956" s="737"/>
      <c r="R956" s="737"/>
      <c r="S956" s="739"/>
      <c r="T956" s="740"/>
      <c r="U956" s="735"/>
      <c r="V956" s="735"/>
      <c r="W956" s="735"/>
      <c r="X956" s="735"/>
      <c r="Y956" s="735"/>
      <c r="Z956" s="95"/>
      <c r="AA956" s="95"/>
      <c r="AB956" s="95"/>
      <c r="AC956" s="95"/>
      <c r="AD956" s="95"/>
    </row>
    <row r="957">
      <c r="A957" s="731"/>
      <c r="B957" s="731"/>
      <c r="C957" s="732"/>
      <c r="D957" s="733"/>
      <c r="E957" s="344"/>
      <c r="F957" s="734"/>
      <c r="G957" s="735"/>
      <c r="H957" s="736"/>
      <c r="I957" s="736"/>
      <c r="J957" s="737"/>
      <c r="K957" s="737"/>
      <c r="L957" s="737"/>
      <c r="M957" s="737"/>
      <c r="N957" s="737"/>
      <c r="O957" s="737"/>
      <c r="P957" s="738"/>
      <c r="Q957" s="737"/>
      <c r="R957" s="737"/>
      <c r="S957" s="739"/>
      <c r="T957" s="740"/>
      <c r="U957" s="735"/>
      <c r="V957" s="735"/>
      <c r="W957" s="735"/>
      <c r="X957" s="735"/>
      <c r="Y957" s="735"/>
      <c r="Z957" s="95"/>
      <c r="AA957" s="95"/>
      <c r="AB957" s="95"/>
      <c r="AC957" s="95"/>
      <c r="AD957" s="95"/>
    </row>
    <row r="958">
      <c r="A958" s="731"/>
      <c r="B958" s="731"/>
      <c r="C958" s="732"/>
      <c r="D958" s="733"/>
      <c r="E958" s="344"/>
      <c r="F958" s="734"/>
      <c r="G958" s="735"/>
      <c r="H958" s="736"/>
      <c r="I958" s="736"/>
      <c r="J958" s="737"/>
      <c r="K958" s="737"/>
      <c r="L958" s="737"/>
      <c r="M958" s="737"/>
      <c r="N958" s="737"/>
      <c r="O958" s="737"/>
      <c r="P958" s="738"/>
      <c r="Q958" s="737"/>
      <c r="R958" s="737"/>
      <c r="S958" s="739"/>
      <c r="T958" s="740"/>
      <c r="U958" s="735"/>
      <c r="V958" s="735"/>
      <c r="W958" s="735"/>
      <c r="X958" s="735"/>
      <c r="Y958" s="735"/>
      <c r="Z958" s="95"/>
      <c r="AA958" s="95"/>
      <c r="AB958" s="95"/>
      <c r="AC958" s="95"/>
      <c r="AD958" s="95"/>
    </row>
    <row r="959">
      <c r="A959" s="731"/>
      <c r="B959" s="731"/>
      <c r="C959" s="732"/>
      <c r="D959" s="733"/>
      <c r="E959" s="344"/>
      <c r="F959" s="734"/>
      <c r="G959" s="735"/>
      <c r="H959" s="736"/>
      <c r="I959" s="736"/>
      <c r="J959" s="737"/>
      <c r="K959" s="737"/>
      <c r="L959" s="737"/>
      <c r="M959" s="737"/>
      <c r="N959" s="737"/>
      <c r="O959" s="737"/>
      <c r="P959" s="738"/>
      <c r="Q959" s="737"/>
      <c r="R959" s="737"/>
      <c r="S959" s="739"/>
      <c r="T959" s="740"/>
      <c r="U959" s="735"/>
      <c r="V959" s="735"/>
      <c r="W959" s="735"/>
      <c r="X959" s="735"/>
      <c r="Y959" s="735"/>
      <c r="Z959" s="95"/>
      <c r="AA959" s="95"/>
      <c r="AB959" s="95"/>
      <c r="AC959" s="95"/>
      <c r="AD959" s="95"/>
    </row>
    <row r="960">
      <c r="A960" s="731"/>
      <c r="B960" s="731"/>
      <c r="C960" s="732"/>
      <c r="D960" s="733"/>
      <c r="E960" s="344"/>
      <c r="F960" s="734"/>
      <c r="G960" s="735"/>
      <c r="H960" s="736"/>
      <c r="I960" s="736"/>
      <c r="J960" s="737"/>
      <c r="K960" s="737"/>
      <c r="L960" s="737"/>
      <c r="M960" s="737"/>
      <c r="N960" s="737"/>
      <c r="O960" s="737"/>
      <c r="P960" s="738"/>
      <c r="Q960" s="737"/>
      <c r="R960" s="737"/>
      <c r="S960" s="739"/>
      <c r="T960" s="740"/>
      <c r="U960" s="735"/>
      <c r="V960" s="735"/>
      <c r="W960" s="735"/>
      <c r="X960" s="735"/>
      <c r="Y960" s="735"/>
      <c r="Z960" s="95"/>
      <c r="AA960" s="95"/>
      <c r="AB960" s="95"/>
      <c r="AC960" s="95"/>
      <c r="AD960" s="95"/>
    </row>
    <row r="961">
      <c r="A961" s="731"/>
      <c r="B961" s="731"/>
      <c r="C961" s="732"/>
      <c r="D961" s="733"/>
      <c r="E961" s="344"/>
      <c r="F961" s="734"/>
      <c r="G961" s="735"/>
      <c r="H961" s="736"/>
      <c r="I961" s="736"/>
      <c r="J961" s="737"/>
      <c r="K961" s="737"/>
      <c r="L961" s="737"/>
      <c r="M961" s="737"/>
      <c r="N961" s="737"/>
      <c r="O961" s="737"/>
      <c r="P961" s="738"/>
      <c r="Q961" s="737"/>
      <c r="R961" s="737"/>
      <c r="S961" s="739"/>
      <c r="T961" s="740"/>
      <c r="U961" s="735"/>
      <c r="V961" s="735"/>
      <c r="W961" s="735"/>
      <c r="X961" s="735"/>
      <c r="Y961" s="735"/>
      <c r="Z961" s="95"/>
      <c r="AA961" s="95"/>
      <c r="AB961" s="95"/>
      <c r="AC961" s="95"/>
      <c r="AD961" s="95"/>
    </row>
    <row r="962">
      <c r="A962" s="731"/>
      <c r="B962" s="731"/>
      <c r="C962" s="732"/>
      <c r="D962" s="733"/>
      <c r="E962" s="344"/>
      <c r="F962" s="734"/>
      <c r="G962" s="735"/>
      <c r="H962" s="736"/>
      <c r="I962" s="736"/>
      <c r="J962" s="737"/>
      <c r="K962" s="737"/>
      <c r="L962" s="737"/>
      <c r="M962" s="737"/>
      <c r="N962" s="737"/>
      <c r="O962" s="737"/>
      <c r="P962" s="738"/>
      <c r="Q962" s="737"/>
      <c r="R962" s="737"/>
      <c r="S962" s="739"/>
      <c r="T962" s="740"/>
      <c r="U962" s="735"/>
      <c r="V962" s="735"/>
      <c r="W962" s="735"/>
      <c r="X962" s="735"/>
      <c r="Y962" s="735"/>
      <c r="Z962" s="95"/>
      <c r="AA962" s="95"/>
      <c r="AB962" s="95"/>
      <c r="AC962" s="95"/>
      <c r="AD962" s="95"/>
    </row>
    <row r="963">
      <c r="A963" s="731"/>
      <c r="B963" s="731"/>
      <c r="C963" s="732"/>
      <c r="D963" s="733"/>
      <c r="E963" s="344"/>
      <c r="F963" s="734"/>
      <c r="G963" s="735"/>
      <c r="H963" s="736"/>
      <c r="I963" s="736"/>
      <c r="J963" s="737"/>
      <c r="K963" s="737"/>
      <c r="L963" s="737"/>
      <c r="M963" s="737"/>
      <c r="N963" s="737"/>
      <c r="O963" s="737"/>
      <c r="P963" s="738"/>
      <c r="Q963" s="737"/>
      <c r="R963" s="737"/>
      <c r="S963" s="739"/>
      <c r="T963" s="740"/>
      <c r="U963" s="735"/>
      <c r="V963" s="735"/>
      <c r="W963" s="735"/>
      <c r="X963" s="735"/>
      <c r="Y963" s="735"/>
      <c r="Z963" s="95"/>
      <c r="AA963" s="95"/>
      <c r="AB963" s="95"/>
      <c r="AC963" s="95"/>
      <c r="AD963" s="95"/>
    </row>
    <row r="964">
      <c r="A964" s="731"/>
      <c r="B964" s="731"/>
      <c r="C964" s="732"/>
      <c r="D964" s="733"/>
      <c r="E964" s="344"/>
      <c r="F964" s="734"/>
      <c r="G964" s="735"/>
      <c r="H964" s="736"/>
      <c r="I964" s="736"/>
      <c r="J964" s="737"/>
      <c r="K964" s="737"/>
      <c r="L964" s="737"/>
      <c r="M964" s="737"/>
      <c r="N964" s="737"/>
      <c r="O964" s="737"/>
      <c r="P964" s="738"/>
      <c r="Q964" s="737"/>
      <c r="R964" s="737"/>
      <c r="S964" s="739"/>
      <c r="T964" s="740"/>
      <c r="U964" s="735"/>
      <c r="V964" s="735"/>
      <c r="W964" s="735"/>
      <c r="X964" s="735"/>
      <c r="Y964" s="735"/>
      <c r="Z964" s="95"/>
      <c r="AA964" s="95"/>
      <c r="AB964" s="95"/>
      <c r="AC964" s="95"/>
      <c r="AD964" s="95"/>
    </row>
    <row r="965">
      <c r="A965" s="731"/>
      <c r="B965" s="731"/>
      <c r="C965" s="732"/>
      <c r="D965" s="733"/>
      <c r="E965" s="344"/>
      <c r="F965" s="734"/>
      <c r="G965" s="735"/>
      <c r="H965" s="736"/>
      <c r="I965" s="736"/>
      <c r="J965" s="737"/>
      <c r="K965" s="737"/>
      <c r="L965" s="737"/>
      <c r="M965" s="737"/>
      <c r="N965" s="737"/>
      <c r="O965" s="737"/>
      <c r="P965" s="738"/>
      <c r="Q965" s="737"/>
      <c r="R965" s="737"/>
      <c r="S965" s="739"/>
      <c r="T965" s="740"/>
      <c r="U965" s="735"/>
      <c r="V965" s="735"/>
      <c r="W965" s="735"/>
      <c r="X965" s="735"/>
      <c r="Y965" s="735"/>
      <c r="Z965" s="95"/>
      <c r="AA965" s="95"/>
      <c r="AB965" s="95"/>
      <c r="AC965" s="95"/>
      <c r="AD965" s="95"/>
    </row>
    <row r="966">
      <c r="A966" s="731"/>
      <c r="B966" s="731"/>
      <c r="C966" s="732"/>
      <c r="D966" s="733"/>
      <c r="E966" s="344"/>
      <c r="F966" s="734"/>
      <c r="G966" s="735"/>
      <c r="H966" s="736"/>
      <c r="I966" s="736"/>
      <c r="J966" s="737"/>
      <c r="K966" s="737"/>
      <c r="L966" s="737"/>
      <c r="M966" s="737"/>
      <c r="N966" s="737"/>
      <c r="O966" s="737"/>
      <c r="P966" s="738"/>
      <c r="Q966" s="737"/>
      <c r="R966" s="737"/>
      <c r="S966" s="739"/>
      <c r="T966" s="740"/>
      <c r="U966" s="735"/>
      <c r="V966" s="735"/>
      <c r="W966" s="735"/>
      <c r="X966" s="735"/>
      <c r="Y966" s="735"/>
      <c r="Z966" s="95"/>
      <c r="AA966" s="95"/>
      <c r="AB966" s="95"/>
      <c r="AC966" s="95"/>
      <c r="AD966" s="95"/>
    </row>
    <row r="967">
      <c r="A967" s="731"/>
      <c r="B967" s="731"/>
      <c r="C967" s="732"/>
      <c r="D967" s="733"/>
      <c r="E967" s="344"/>
      <c r="F967" s="734"/>
      <c r="G967" s="735"/>
      <c r="H967" s="736"/>
      <c r="I967" s="736"/>
      <c r="J967" s="737"/>
      <c r="K967" s="737"/>
      <c r="L967" s="737"/>
      <c r="M967" s="737"/>
      <c r="N967" s="737"/>
      <c r="O967" s="737"/>
      <c r="P967" s="738"/>
      <c r="Q967" s="737"/>
      <c r="R967" s="737"/>
      <c r="S967" s="739"/>
      <c r="T967" s="740"/>
      <c r="U967" s="735"/>
      <c r="V967" s="735"/>
      <c r="W967" s="735"/>
      <c r="X967" s="735"/>
      <c r="Y967" s="735"/>
      <c r="Z967" s="95"/>
      <c r="AA967" s="95"/>
      <c r="AB967" s="95"/>
      <c r="AC967" s="95"/>
      <c r="AD967" s="95"/>
    </row>
    <row r="968">
      <c r="A968" s="731"/>
      <c r="B968" s="731"/>
      <c r="C968" s="732"/>
      <c r="D968" s="733"/>
      <c r="E968" s="344"/>
      <c r="F968" s="734"/>
      <c r="G968" s="735"/>
      <c r="H968" s="736"/>
      <c r="I968" s="736"/>
      <c r="J968" s="737"/>
      <c r="K968" s="737"/>
      <c r="L968" s="737"/>
      <c r="M968" s="737"/>
      <c r="N968" s="737"/>
      <c r="O968" s="737"/>
      <c r="P968" s="738"/>
      <c r="Q968" s="737"/>
      <c r="R968" s="737"/>
      <c r="S968" s="739"/>
      <c r="T968" s="740"/>
      <c r="U968" s="735"/>
      <c r="V968" s="735"/>
      <c r="W968" s="735"/>
      <c r="X968" s="735"/>
      <c r="Y968" s="735"/>
      <c r="Z968" s="95"/>
      <c r="AA968" s="95"/>
      <c r="AB968" s="95"/>
      <c r="AC968" s="95"/>
      <c r="AD968" s="95"/>
    </row>
    <row r="969">
      <c r="A969" s="731"/>
      <c r="B969" s="731"/>
      <c r="C969" s="732"/>
      <c r="D969" s="733"/>
      <c r="E969" s="344"/>
      <c r="F969" s="734"/>
      <c r="G969" s="735"/>
      <c r="H969" s="736"/>
      <c r="I969" s="736"/>
      <c r="J969" s="737"/>
      <c r="K969" s="737"/>
      <c r="L969" s="737"/>
      <c r="M969" s="737"/>
      <c r="N969" s="737"/>
      <c r="O969" s="737"/>
      <c r="P969" s="738"/>
      <c r="Q969" s="737"/>
      <c r="R969" s="737"/>
      <c r="S969" s="739"/>
      <c r="T969" s="740"/>
      <c r="U969" s="735"/>
      <c r="V969" s="735"/>
      <c r="W969" s="735"/>
      <c r="X969" s="735"/>
      <c r="Y969" s="735"/>
      <c r="Z969" s="95"/>
      <c r="AA969" s="95"/>
      <c r="AB969" s="95"/>
      <c r="AC969" s="95"/>
      <c r="AD969" s="95"/>
    </row>
    <row r="970">
      <c r="A970" s="731"/>
      <c r="B970" s="731"/>
      <c r="C970" s="732"/>
      <c r="D970" s="733"/>
      <c r="E970" s="344"/>
      <c r="F970" s="734"/>
      <c r="G970" s="735"/>
      <c r="H970" s="736"/>
      <c r="I970" s="736"/>
      <c r="J970" s="737"/>
      <c r="K970" s="737"/>
      <c r="L970" s="737"/>
      <c r="M970" s="737"/>
      <c r="N970" s="737"/>
      <c r="O970" s="737"/>
      <c r="P970" s="738"/>
      <c r="Q970" s="737"/>
      <c r="R970" s="737"/>
      <c r="S970" s="739"/>
      <c r="T970" s="740"/>
      <c r="U970" s="735"/>
      <c r="V970" s="735"/>
      <c r="W970" s="735"/>
      <c r="X970" s="735"/>
      <c r="Y970" s="735"/>
      <c r="Z970" s="95"/>
      <c r="AA970" s="95"/>
      <c r="AB970" s="95"/>
      <c r="AC970" s="95"/>
      <c r="AD970" s="95"/>
    </row>
    <row r="971">
      <c r="A971" s="731"/>
      <c r="B971" s="731"/>
      <c r="C971" s="732"/>
      <c r="D971" s="733"/>
      <c r="E971" s="344"/>
      <c r="F971" s="734"/>
      <c r="G971" s="735"/>
      <c r="H971" s="736"/>
      <c r="I971" s="736"/>
      <c r="J971" s="737"/>
      <c r="K971" s="737"/>
      <c r="L971" s="737"/>
      <c r="M971" s="737"/>
      <c r="N971" s="737"/>
      <c r="O971" s="737"/>
      <c r="P971" s="738"/>
      <c r="Q971" s="737"/>
      <c r="R971" s="737"/>
      <c r="S971" s="739"/>
      <c r="T971" s="740"/>
      <c r="U971" s="735"/>
      <c r="V971" s="735"/>
      <c r="W971" s="735"/>
      <c r="X971" s="735"/>
      <c r="Y971" s="735"/>
      <c r="Z971" s="95"/>
      <c r="AA971" s="95"/>
      <c r="AB971" s="95"/>
      <c r="AC971" s="95"/>
      <c r="AD971" s="95"/>
    </row>
    <row r="972">
      <c r="A972" s="731"/>
      <c r="B972" s="731"/>
      <c r="C972" s="732"/>
      <c r="D972" s="733"/>
      <c r="E972" s="344"/>
      <c r="F972" s="734"/>
      <c r="G972" s="735"/>
      <c r="H972" s="736"/>
      <c r="I972" s="736"/>
      <c r="J972" s="737"/>
      <c r="K972" s="737"/>
      <c r="L972" s="737"/>
      <c r="M972" s="737"/>
      <c r="N972" s="737"/>
      <c r="O972" s="737"/>
      <c r="P972" s="738"/>
      <c r="Q972" s="737"/>
      <c r="R972" s="737"/>
      <c r="S972" s="739"/>
      <c r="T972" s="740"/>
      <c r="U972" s="735"/>
      <c r="V972" s="735"/>
      <c r="W972" s="735"/>
      <c r="X972" s="735"/>
      <c r="Y972" s="735"/>
      <c r="Z972" s="95"/>
      <c r="AA972" s="95"/>
      <c r="AB972" s="95"/>
      <c r="AC972" s="95"/>
      <c r="AD972" s="95"/>
    </row>
    <row r="973">
      <c r="A973" s="731"/>
      <c r="B973" s="731"/>
      <c r="C973" s="732"/>
      <c r="D973" s="733"/>
      <c r="E973" s="344"/>
      <c r="F973" s="734"/>
      <c r="G973" s="735"/>
      <c r="H973" s="736"/>
      <c r="I973" s="736"/>
      <c r="J973" s="737"/>
      <c r="K973" s="737"/>
      <c r="L973" s="737"/>
      <c r="M973" s="737"/>
      <c r="N973" s="737"/>
      <c r="O973" s="737"/>
      <c r="P973" s="738"/>
      <c r="Q973" s="737"/>
      <c r="R973" s="737"/>
      <c r="S973" s="739"/>
      <c r="T973" s="740"/>
      <c r="U973" s="735"/>
      <c r="V973" s="735"/>
      <c r="W973" s="735"/>
      <c r="X973" s="735"/>
      <c r="Y973" s="735"/>
      <c r="Z973" s="95"/>
      <c r="AA973" s="95"/>
      <c r="AB973" s="95"/>
      <c r="AC973" s="95"/>
      <c r="AD973" s="95"/>
    </row>
    <row r="974">
      <c r="A974" s="731"/>
      <c r="B974" s="731"/>
      <c r="C974" s="732"/>
      <c r="D974" s="733"/>
      <c r="E974" s="344"/>
      <c r="F974" s="734"/>
      <c r="G974" s="735"/>
      <c r="H974" s="736"/>
      <c r="I974" s="736"/>
      <c r="J974" s="737"/>
      <c r="K974" s="737"/>
      <c r="L974" s="737"/>
      <c r="M974" s="737"/>
      <c r="N974" s="737"/>
      <c r="O974" s="737"/>
      <c r="P974" s="738"/>
      <c r="Q974" s="737"/>
      <c r="R974" s="737"/>
      <c r="S974" s="739"/>
      <c r="T974" s="740"/>
      <c r="U974" s="735"/>
      <c r="V974" s="735"/>
      <c r="W974" s="735"/>
      <c r="X974" s="735"/>
      <c r="Y974" s="735"/>
      <c r="Z974" s="95"/>
      <c r="AA974" s="95"/>
      <c r="AB974" s="95"/>
      <c r="AC974" s="95"/>
      <c r="AD974" s="95"/>
    </row>
    <row r="975">
      <c r="A975" s="731"/>
      <c r="B975" s="731"/>
      <c r="C975" s="732"/>
      <c r="D975" s="733"/>
      <c r="E975" s="344"/>
      <c r="F975" s="734"/>
      <c r="G975" s="735"/>
      <c r="H975" s="736"/>
      <c r="I975" s="736"/>
      <c r="J975" s="737"/>
      <c r="K975" s="737"/>
      <c r="L975" s="737"/>
      <c r="M975" s="737"/>
      <c r="N975" s="737"/>
      <c r="O975" s="737"/>
      <c r="P975" s="738"/>
      <c r="Q975" s="737"/>
      <c r="R975" s="737"/>
      <c r="S975" s="739"/>
      <c r="T975" s="740"/>
      <c r="U975" s="735"/>
      <c r="V975" s="735"/>
      <c r="W975" s="735"/>
      <c r="X975" s="735"/>
      <c r="Y975" s="735"/>
      <c r="Z975" s="95"/>
      <c r="AA975" s="95"/>
      <c r="AB975" s="95"/>
      <c r="AC975" s="95"/>
      <c r="AD975" s="95"/>
    </row>
    <row r="976">
      <c r="A976" s="731"/>
      <c r="B976" s="731"/>
      <c r="C976" s="732"/>
      <c r="D976" s="733"/>
      <c r="E976" s="344"/>
      <c r="F976" s="734"/>
      <c r="G976" s="735"/>
      <c r="H976" s="736"/>
      <c r="I976" s="736"/>
      <c r="J976" s="737"/>
      <c r="K976" s="737"/>
      <c r="L976" s="737"/>
      <c r="M976" s="737"/>
      <c r="N976" s="737"/>
      <c r="O976" s="737"/>
      <c r="P976" s="738"/>
      <c r="Q976" s="737"/>
      <c r="R976" s="737"/>
      <c r="S976" s="739"/>
      <c r="T976" s="740"/>
      <c r="U976" s="735"/>
      <c r="V976" s="735"/>
      <c r="W976" s="735"/>
      <c r="X976" s="735"/>
      <c r="Y976" s="735"/>
      <c r="Z976" s="95"/>
      <c r="AA976" s="95"/>
      <c r="AB976" s="95"/>
      <c r="AC976" s="95"/>
      <c r="AD976" s="95"/>
    </row>
    <row r="977">
      <c r="A977" s="731"/>
      <c r="B977" s="731"/>
      <c r="C977" s="732"/>
      <c r="D977" s="733"/>
      <c r="E977" s="344"/>
      <c r="F977" s="734"/>
      <c r="G977" s="735"/>
      <c r="H977" s="736"/>
      <c r="I977" s="736"/>
      <c r="J977" s="737"/>
      <c r="K977" s="737"/>
      <c r="L977" s="737"/>
      <c r="M977" s="737"/>
      <c r="N977" s="737"/>
      <c r="O977" s="737"/>
      <c r="P977" s="738"/>
      <c r="Q977" s="737"/>
      <c r="R977" s="737"/>
      <c r="S977" s="739"/>
      <c r="T977" s="740"/>
      <c r="U977" s="735"/>
      <c r="V977" s="735"/>
      <c r="W977" s="735"/>
      <c r="X977" s="735"/>
      <c r="Y977" s="735"/>
      <c r="Z977" s="95"/>
      <c r="AA977" s="95"/>
      <c r="AB977" s="95"/>
      <c r="AC977" s="95"/>
      <c r="AD977" s="95"/>
    </row>
    <row r="978">
      <c r="A978" s="731"/>
      <c r="B978" s="731"/>
      <c r="C978" s="732"/>
      <c r="D978" s="733"/>
      <c r="E978" s="344"/>
      <c r="F978" s="734"/>
      <c r="G978" s="735"/>
      <c r="H978" s="736"/>
      <c r="I978" s="736"/>
      <c r="J978" s="737"/>
      <c r="K978" s="737"/>
      <c r="L978" s="737"/>
      <c r="M978" s="737"/>
      <c r="N978" s="737"/>
      <c r="O978" s="737"/>
      <c r="P978" s="738"/>
      <c r="Q978" s="737"/>
      <c r="R978" s="737"/>
      <c r="S978" s="739"/>
      <c r="T978" s="740"/>
      <c r="U978" s="735"/>
      <c r="V978" s="735"/>
      <c r="W978" s="735"/>
      <c r="X978" s="735"/>
      <c r="Y978" s="735"/>
      <c r="Z978" s="95"/>
      <c r="AA978" s="95"/>
      <c r="AB978" s="95"/>
      <c r="AC978" s="95"/>
      <c r="AD978" s="95"/>
    </row>
    <row r="979">
      <c r="A979" s="731"/>
      <c r="B979" s="731"/>
      <c r="C979" s="732"/>
      <c r="D979" s="733"/>
      <c r="E979" s="344"/>
      <c r="F979" s="734"/>
      <c r="G979" s="735"/>
      <c r="H979" s="736"/>
      <c r="I979" s="736"/>
      <c r="J979" s="737"/>
      <c r="K979" s="737"/>
      <c r="L979" s="737"/>
      <c r="M979" s="737"/>
      <c r="N979" s="737"/>
      <c r="O979" s="737"/>
      <c r="P979" s="738"/>
      <c r="Q979" s="737"/>
      <c r="R979" s="737"/>
      <c r="S979" s="739"/>
      <c r="T979" s="740"/>
      <c r="U979" s="735"/>
      <c r="V979" s="735"/>
      <c r="W979" s="735"/>
      <c r="X979" s="735"/>
      <c r="Y979" s="735"/>
      <c r="Z979" s="95"/>
      <c r="AA979" s="95"/>
      <c r="AB979" s="95"/>
      <c r="AC979" s="95"/>
      <c r="AD979" s="95"/>
    </row>
    <row r="980">
      <c r="A980" s="731"/>
      <c r="B980" s="731"/>
      <c r="C980" s="732"/>
      <c r="D980" s="733"/>
      <c r="E980" s="344"/>
      <c r="F980" s="734"/>
      <c r="G980" s="735"/>
      <c r="H980" s="736"/>
      <c r="I980" s="736"/>
      <c r="J980" s="737"/>
      <c r="K980" s="737"/>
      <c r="L980" s="737"/>
      <c r="M980" s="737"/>
      <c r="N980" s="737"/>
      <c r="O980" s="737"/>
      <c r="P980" s="738"/>
      <c r="Q980" s="737"/>
      <c r="R980" s="737"/>
      <c r="S980" s="739"/>
      <c r="T980" s="740"/>
      <c r="U980" s="735"/>
      <c r="V980" s="735"/>
      <c r="W980" s="735"/>
      <c r="X980" s="735"/>
      <c r="Y980" s="735"/>
      <c r="Z980" s="95"/>
      <c r="AA980" s="95"/>
      <c r="AB980" s="95"/>
      <c r="AC980" s="95"/>
      <c r="AD980" s="95"/>
    </row>
    <row r="981">
      <c r="A981" s="731"/>
      <c r="B981" s="731"/>
      <c r="C981" s="732"/>
      <c r="D981" s="733"/>
      <c r="E981" s="344"/>
      <c r="F981" s="734"/>
      <c r="G981" s="735"/>
      <c r="H981" s="736"/>
      <c r="I981" s="736"/>
      <c r="J981" s="737"/>
      <c r="K981" s="737"/>
      <c r="L981" s="737"/>
      <c r="M981" s="737"/>
      <c r="N981" s="737"/>
      <c r="O981" s="737"/>
      <c r="P981" s="738"/>
      <c r="Q981" s="737"/>
      <c r="R981" s="737"/>
      <c r="S981" s="739"/>
      <c r="T981" s="740"/>
      <c r="U981" s="735"/>
      <c r="V981" s="735"/>
      <c r="W981" s="735"/>
      <c r="X981" s="735"/>
      <c r="Y981" s="735"/>
      <c r="Z981" s="95"/>
      <c r="AA981" s="95"/>
      <c r="AB981" s="95"/>
      <c r="AC981" s="95"/>
      <c r="AD981" s="95"/>
    </row>
    <row r="982">
      <c r="A982" s="731"/>
      <c r="B982" s="731"/>
      <c r="C982" s="732"/>
      <c r="D982" s="733"/>
      <c r="E982" s="344"/>
      <c r="F982" s="734"/>
      <c r="G982" s="735"/>
      <c r="H982" s="736"/>
      <c r="I982" s="736"/>
      <c r="J982" s="737"/>
      <c r="K982" s="737"/>
      <c r="L982" s="737"/>
      <c r="M982" s="737"/>
      <c r="N982" s="737"/>
      <c r="O982" s="737"/>
      <c r="P982" s="738"/>
      <c r="Q982" s="737"/>
      <c r="R982" s="737"/>
      <c r="S982" s="739"/>
      <c r="T982" s="740"/>
      <c r="U982" s="735"/>
      <c r="V982" s="735"/>
      <c r="W982" s="735"/>
      <c r="X982" s="735"/>
      <c r="Y982" s="735"/>
      <c r="Z982" s="95"/>
      <c r="AA982" s="95"/>
      <c r="AB982" s="95"/>
      <c r="AC982" s="95"/>
      <c r="AD982" s="95"/>
    </row>
    <row r="983">
      <c r="A983" s="731"/>
      <c r="B983" s="731"/>
      <c r="C983" s="732"/>
      <c r="D983" s="733"/>
      <c r="E983" s="344"/>
      <c r="F983" s="734"/>
      <c r="G983" s="735"/>
      <c r="H983" s="736"/>
      <c r="I983" s="736"/>
      <c r="J983" s="737"/>
      <c r="K983" s="737"/>
      <c r="L983" s="737"/>
      <c r="M983" s="737"/>
      <c r="N983" s="737"/>
      <c r="O983" s="737"/>
      <c r="P983" s="738"/>
      <c r="Q983" s="737"/>
      <c r="R983" s="737"/>
      <c r="S983" s="739"/>
      <c r="T983" s="740"/>
      <c r="U983" s="735"/>
      <c r="V983" s="735"/>
      <c r="W983" s="735"/>
      <c r="X983" s="735"/>
      <c r="Y983" s="735"/>
      <c r="Z983" s="95"/>
      <c r="AA983" s="95"/>
      <c r="AB983" s="95"/>
      <c r="AC983" s="95"/>
      <c r="AD983" s="95"/>
    </row>
    <row r="984">
      <c r="A984" s="731"/>
      <c r="B984" s="731"/>
      <c r="C984" s="732"/>
      <c r="D984" s="733"/>
      <c r="E984" s="344"/>
      <c r="F984" s="734"/>
      <c r="G984" s="735"/>
      <c r="H984" s="736"/>
      <c r="I984" s="736"/>
      <c r="J984" s="737"/>
      <c r="K984" s="737"/>
      <c r="L984" s="737"/>
      <c r="M984" s="737"/>
      <c r="N984" s="737"/>
      <c r="O984" s="737"/>
      <c r="P984" s="738"/>
      <c r="Q984" s="737"/>
      <c r="R984" s="737"/>
      <c r="S984" s="739"/>
      <c r="T984" s="740"/>
      <c r="U984" s="735"/>
      <c r="V984" s="735"/>
      <c r="W984" s="735"/>
      <c r="X984" s="735"/>
      <c r="Y984" s="735"/>
      <c r="Z984" s="95"/>
      <c r="AA984" s="95"/>
      <c r="AB984" s="95"/>
      <c r="AC984" s="95"/>
      <c r="AD984" s="95"/>
    </row>
    <row r="985">
      <c r="A985" s="731"/>
      <c r="B985" s="731"/>
      <c r="C985" s="732"/>
      <c r="D985" s="733"/>
      <c r="E985" s="344"/>
      <c r="F985" s="734"/>
      <c r="G985" s="735"/>
      <c r="H985" s="736"/>
      <c r="I985" s="736"/>
      <c r="J985" s="737"/>
      <c r="K985" s="737"/>
      <c r="L985" s="737"/>
      <c r="M985" s="737"/>
      <c r="N985" s="737"/>
      <c r="O985" s="737"/>
      <c r="P985" s="738"/>
      <c r="Q985" s="737"/>
      <c r="R985" s="737"/>
      <c r="S985" s="739"/>
      <c r="T985" s="740"/>
      <c r="U985" s="735"/>
      <c r="V985" s="735"/>
      <c r="W985" s="735"/>
      <c r="X985" s="735"/>
      <c r="Y985" s="735"/>
      <c r="Z985" s="95"/>
      <c r="AA985" s="95"/>
      <c r="AB985" s="95"/>
      <c r="AC985" s="95"/>
      <c r="AD985" s="95"/>
    </row>
    <row r="986">
      <c r="A986" s="731"/>
      <c r="B986" s="731"/>
      <c r="C986" s="732"/>
      <c r="D986" s="733"/>
      <c r="E986" s="344"/>
      <c r="F986" s="734"/>
      <c r="G986" s="735"/>
      <c r="H986" s="736"/>
      <c r="I986" s="736"/>
      <c r="J986" s="737"/>
      <c r="K986" s="737"/>
      <c r="L986" s="737"/>
      <c r="M986" s="737"/>
      <c r="N986" s="737"/>
      <c r="O986" s="737"/>
      <c r="P986" s="738"/>
      <c r="Q986" s="737"/>
      <c r="R986" s="737"/>
      <c r="S986" s="739"/>
      <c r="T986" s="740"/>
      <c r="U986" s="735"/>
      <c r="V986" s="735"/>
      <c r="W986" s="735"/>
      <c r="X986" s="735"/>
      <c r="Y986" s="735"/>
      <c r="Z986" s="95"/>
      <c r="AA986" s="95"/>
      <c r="AB986" s="95"/>
      <c r="AC986" s="95"/>
      <c r="AD986" s="95"/>
    </row>
    <row r="987">
      <c r="A987" s="731"/>
      <c r="B987" s="731"/>
      <c r="C987" s="732"/>
      <c r="D987" s="733"/>
      <c r="E987" s="344"/>
      <c r="F987" s="734"/>
      <c r="G987" s="735"/>
      <c r="H987" s="736"/>
      <c r="I987" s="736"/>
      <c r="J987" s="737"/>
      <c r="K987" s="737"/>
      <c r="L987" s="737"/>
      <c r="M987" s="737"/>
      <c r="N987" s="737"/>
      <c r="O987" s="737"/>
      <c r="P987" s="738"/>
      <c r="Q987" s="737"/>
      <c r="R987" s="737"/>
      <c r="S987" s="739"/>
      <c r="T987" s="740"/>
      <c r="U987" s="735"/>
      <c r="V987" s="735"/>
      <c r="W987" s="735"/>
      <c r="X987" s="735"/>
      <c r="Y987" s="735"/>
      <c r="Z987" s="95"/>
      <c r="AA987" s="95"/>
      <c r="AB987" s="95"/>
      <c r="AC987" s="95"/>
      <c r="AD987" s="95"/>
    </row>
    <row r="988">
      <c r="A988" s="731"/>
      <c r="B988" s="731"/>
      <c r="C988" s="732"/>
      <c r="D988" s="733"/>
      <c r="E988" s="344"/>
      <c r="F988" s="734"/>
      <c r="G988" s="735"/>
      <c r="H988" s="736"/>
      <c r="I988" s="736"/>
      <c r="J988" s="737"/>
      <c r="K988" s="737"/>
      <c r="L988" s="737"/>
      <c r="M988" s="737"/>
      <c r="N988" s="737"/>
      <c r="O988" s="737"/>
      <c r="P988" s="738"/>
      <c r="Q988" s="737"/>
      <c r="R988" s="737"/>
      <c r="S988" s="739"/>
      <c r="T988" s="740"/>
      <c r="U988" s="735"/>
      <c r="V988" s="735"/>
      <c r="W988" s="735"/>
      <c r="X988" s="735"/>
      <c r="Y988" s="735"/>
      <c r="Z988" s="95"/>
      <c r="AA988" s="95"/>
      <c r="AB988" s="95"/>
      <c r="AC988" s="95"/>
      <c r="AD988" s="95"/>
    </row>
    <row r="989">
      <c r="A989" s="731"/>
      <c r="B989" s="731"/>
      <c r="C989" s="732"/>
      <c r="D989" s="733"/>
      <c r="E989" s="344"/>
      <c r="F989" s="734"/>
      <c r="G989" s="735"/>
      <c r="H989" s="736"/>
      <c r="I989" s="736"/>
      <c r="J989" s="737"/>
      <c r="K989" s="737"/>
      <c r="L989" s="737"/>
      <c r="M989" s="737"/>
      <c r="N989" s="737"/>
      <c r="O989" s="737"/>
      <c r="P989" s="738"/>
      <c r="Q989" s="737"/>
      <c r="R989" s="737"/>
      <c r="S989" s="739"/>
      <c r="T989" s="740"/>
      <c r="U989" s="735"/>
      <c r="V989" s="735"/>
      <c r="W989" s="735"/>
      <c r="X989" s="735"/>
      <c r="Y989" s="735"/>
      <c r="Z989" s="95"/>
      <c r="AA989" s="95"/>
      <c r="AB989" s="95"/>
      <c r="AC989" s="95"/>
      <c r="AD989" s="95"/>
    </row>
    <row r="990">
      <c r="A990" s="731"/>
      <c r="B990" s="731"/>
      <c r="C990" s="732"/>
      <c r="D990" s="733"/>
      <c r="E990" s="344"/>
      <c r="F990" s="734"/>
      <c r="G990" s="735"/>
      <c r="H990" s="736"/>
      <c r="I990" s="736"/>
      <c r="J990" s="737"/>
      <c r="K990" s="737"/>
      <c r="L990" s="737"/>
      <c r="M990" s="737"/>
      <c r="N990" s="737"/>
      <c r="O990" s="737"/>
      <c r="P990" s="738"/>
      <c r="Q990" s="737"/>
      <c r="R990" s="737"/>
      <c r="S990" s="739"/>
      <c r="T990" s="740"/>
      <c r="U990" s="735"/>
      <c r="V990" s="735"/>
      <c r="W990" s="735"/>
      <c r="X990" s="735"/>
      <c r="Y990" s="735"/>
      <c r="Z990" s="95"/>
      <c r="AA990" s="95"/>
      <c r="AB990" s="95"/>
      <c r="AC990" s="95"/>
      <c r="AD990" s="95"/>
    </row>
    <row r="991">
      <c r="A991" s="731"/>
      <c r="B991" s="731"/>
      <c r="C991" s="732"/>
      <c r="D991" s="733"/>
      <c r="E991" s="344"/>
      <c r="F991" s="734"/>
      <c r="G991" s="735"/>
      <c r="H991" s="736"/>
      <c r="I991" s="736"/>
      <c r="J991" s="737"/>
      <c r="K991" s="737"/>
      <c r="L991" s="737"/>
      <c r="M991" s="737"/>
      <c r="N991" s="737"/>
      <c r="O991" s="737"/>
      <c r="P991" s="738"/>
      <c r="Q991" s="737"/>
      <c r="R991" s="737"/>
      <c r="S991" s="739"/>
      <c r="T991" s="740"/>
      <c r="U991" s="735"/>
      <c r="V991" s="735"/>
      <c r="W991" s="735"/>
      <c r="X991" s="735"/>
      <c r="Y991" s="735"/>
      <c r="Z991" s="95"/>
      <c r="AA991" s="95"/>
      <c r="AB991" s="95"/>
      <c r="AC991" s="95"/>
      <c r="AD991" s="95"/>
    </row>
    <row r="992">
      <c r="A992" s="731"/>
      <c r="B992" s="731"/>
      <c r="C992" s="732"/>
      <c r="D992" s="733"/>
      <c r="E992" s="344"/>
      <c r="F992" s="734"/>
      <c r="G992" s="735"/>
      <c r="H992" s="736"/>
      <c r="I992" s="736"/>
      <c r="J992" s="737"/>
      <c r="K992" s="737"/>
      <c r="L992" s="737"/>
      <c r="M992" s="737"/>
      <c r="N992" s="737"/>
      <c r="O992" s="737"/>
      <c r="P992" s="738"/>
      <c r="Q992" s="737"/>
      <c r="R992" s="737"/>
      <c r="S992" s="739"/>
      <c r="T992" s="740"/>
      <c r="U992" s="735"/>
      <c r="V992" s="735"/>
      <c r="W992" s="735"/>
      <c r="X992" s="735"/>
      <c r="Y992" s="735"/>
      <c r="Z992" s="95"/>
      <c r="AA992" s="95"/>
      <c r="AB992" s="95"/>
      <c r="AC992" s="95"/>
      <c r="AD992" s="95"/>
    </row>
    <row r="993">
      <c r="A993" s="731"/>
      <c r="B993" s="731"/>
      <c r="C993" s="732"/>
      <c r="D993" s="733"/>
      <c r="E993" s="344"/>
      <c r="F993" s="734"/>
      <c r="G993" s="735"/>
      <c r="H993" s="736"/>
      <c r="I993" s="736"/>
      <c r="J993" s="737"/>
      <c r="K993" s="737"/>
      <c r="L993" s="737"/>
      <c r="M993" s="737"/>
      <c r="N993" s="737"/>
      <c r="O993" s="737"/>
      <c r="P993" s="738"/>
      <c r="Q993" s="737"/>
      <c r="R993" s="737"/>
      <c r="S993" s="739"/>
      <c r="T993" s="740"/>
      <c r="U993" s="735"/>
      <c r="V993" s="735"/>
      <c r="W993" s="735"/>
      <c r="X993" s="735"/>
      <c r="Y993" s="735"/>
      <c r="Z993" s="95"/>
      <c r="AA993" s="95"/>
      <c r="AB993" s="95"/>
      <c r="AC993" s="95"/>
      <c r="AD993" s="95"/>
    </row>
    <row r="994">
      <c r="A994" s="731"/>
      <c r="B994" s="731"/>
      <c r="C994" s="732"/>
      <c r="D994" s="733"/>
      <c r="E994" s="344"/>
      <c r="F994" s="734"/>
      <c r="G994" s="735"/>
      <c r="H994" s="736"/>
      <c r="I994" s="736"/>
      <c r="J994" s="737"/>
      <c r="K994" s="737"/>
      <c r="L994" s="737"/>
      <c r="M994" s="737"/>
      <c r="N994" s="737"/>
      <c r="O994" s="737"/>
      <c r="P994" s="738"/>
      <c r="Q994" s="737"/>
      <c r="R994" s="737"/>
      <c r="S994" s="739"/>
      <c r="T994" s="740"/>
      <c r="U994" s="735"/>
      <c r="V994" s="735"/>
      <c r="W994" s="735"/>
      <c r="X994" s="735"/>
      <c r="Y994" s="735"/>
      <c r="Z994" s="95"/>
      <c r="AA994" s="95"/>
      <c r="AB994" s="95"/>
      <c r="AC994" s="95"/>
      <c r="AD994" s="95"/>
    </row>
    <row r="995">
      <c r="A995" s="731"/>
      <c r="B995" s="731"/>
      <c r="C995" s="732"/>
      <c r="D995" s="733"/>
      <c r="E995" s="344"/>
      <c r="F995" s="734"/>
      <c r="G995" s="735"/>
      <c r="H995" s="736"/>
      <c r="I995" s="736"/>
      <c r="J995" s="737"/>
      <c r="K995" s="737"/>
      <c r="L995" s="737"/>
      <c r="M995" s="737"/>
      <c r="N995" s="737"/>
      <c r="O995" s="737"/>
      <c r="P995" s="738"/>
      <c r="Q995" s="737"/>
      <c r="R995" s="737"/>
      <c r="S995" s="739"/>
      <c r="T995" s="740"/>
      <c r="U995" s="735"/>
      <c r="V995" s="735"/>
      <c r="W995" s="735"/>
      <c r="X995" s="735"/>
      <c r="Y995" s="735"/>
      <c r="Z995" s="95"/>
      <c r="AA995" s="95"/>
      <c r="AB995" s="95"/>
      <c r="AC995" s="95"/>
      <c r="AD995" s="95"/>
    </row>
    <row r="996">
      <c r="A996" s="731"/>
      <c r="B996" s="731"/>
      <c r="C996" s="732"/>
      <c r="D996" s="733"/>
      <c r="E996" s="344"/>
      <c r="F996" s="734"/>
      <c r="G996" s="735"/>
      <c r="H996" s="736"/>
      <c r="I996" s="736"/>
      <c r="J996" s="737"/>
      <c r="K996" s="737"/>
      <c r="L996" s="737"/>
      <c r="M996" s="737"/>
      <c r="N996" s="737"/>
      <c r="O996" s="737"/>
      <c r="P996" s="738"/>
      <c r="Q996" s="737"/>
      <c r="R996" s="737"/>
      <c r="S996" s="739"/>
      <c r="T996" s="740"/>
      <c r="U996" s="735"/>
      <c r="V996" s="735"/>
      <c r="W996" s="735"/>
      <c r="X996" s="735"/>
      <c r="Y996" s="735"/>
      <c r="Z996" s="95"/>
      <c r="AA996" s="95"/>
      <c r="AB996" s="95"/>
      <c r="AC996" s="95"/>
      <c r="AD996" s="95"/>
    </row>
    <row r="997">
      <c r="A997" s="731"/>
      <c r="B997" s="731"/>
      <c r="C997" s="732"/>
      <c r="D997" s="733"/>
      <c r="E997" s="344"/>
      <c r="F997" s="734"/>
      <c r="G997" s="735"/>
      <c r="H997" s="736"/>
      <c r="I997" s="736"/>
      <c r="J997" s="737"/>
      <c r="K997" s="737"/>
      <c r="L997" s="737"/>
      <c r="M997" s="737"/>
      <c r="N997" s="737"/>
      <c r="O997" s="737"/>
      <c r="P997" s="738"/>
      <c r="Q997" s="737"/>
      <c r="R997" s="737"/>
      <c r="S997" s="739"/>
      <c r="T997" s="740"/>
      <c r="U997" s="735"/>
      <c r="V997" s="735"/>
      <c r="W997" s="735"/>
      <c r="X997" s="735"/>
      <c r="Y997" s="735"/>
      <c r="Z997" s="95"/>
      <c r="AA997" s="95"/>
      <c r="AB997" s="95"/>
      <c r="AC997" s="95"/>
      <c r="AD997" s="95"/>
    </row>
    <row r="998">
      <c r="A998" s="731"/>
      <c r="B998" s="731"/>
      <c r="C998" s="732"/>
      <c r="D998" s="733"/>
      <c r="E998" s="344"/>
      <c r="F998" s="734"/>
      <c r="G998" s="735"/>
      <c r="H998" s="736"/>
      <c r="I998" s="736"/>
      <c r="J998" s="737"/>
      <c r="K998" s="737"/>
      <c r="L998" s="737"/>
      <c r="M998" s="737"/>
      <c r="N998" s="737"/>
      <c r="O998" s="737"/>
      <c r="P998" s="738"/>
      <c r="Q998" s="737"/>
      <c r="R998" s="737"/>
      <c r="S998" s="739"/>
      <c r="T998" s="740"/>
      <c r="U998" s="735"/>
      <c r="V998" s="735"/>
      <c r="W998" s="735"/>
      <c r="X998" s="735"/>
      <c r="Y998" s="735"/>
      <c r="Z998" s="95"/>
      <c r="AA998" s="95"/>
      <c r="AB998" s="95"/>
      <c r="AC998" s="95"/>
      <c r="AD998" s="95"/>
    </row>
    <row r="999">
      <c r="A999" s="731"/>
      <c r="B999" s="731"/>
      <c r="C999" s="732"/>
      <c r="D999" s="733"/>
      <c r="E999" s="344"/>
      <c r="F999" s="734"/>
      <c r="G999" s="735"/>
      <c r="H999" s="736"/>
      <c r="I999" s="736"/>
      <c r="J999" s="737"/>
      <c r="K999" s="737"/>
      <c r="L999" s="737"/>
      <c r="M999" s="737"/>
      <c r="N999" s="737"/>
      <c r="O999" s="737"/>
      <c r="P999" s="738"/>
      <c r="Q999" s="737"/>
      <c r="R999" s="737"/>
      <c r="S999" s="739"/>
      <c r="T999" s="740"/>
      <c r="U999" s="735"/>
      <c r="V999" s="735"/>
      <c r="W999" s="735"/>
      <c r="X999" s="735"/>
      <c r="Y999" s="735"/>
      <c r="Z999" s="95"/>
      <c r="AA999" s="95"/>
      <c r="AB999" s="95"/>
      <c r="AC999" s="95"/>
      <c r="AD999" s="95"/>
    </row>
    <row r="1000">
      <c r="A1000" s="731"/>
      <c r="B1000" s="731"/>
      <c r="C1000" s="732"/>
      <c r="D1000" s="733"/>
      <c r="E1000" s="344"/>
      <c r="F1000" s="734"/>
      <c r="G1000" s="735"/>
      <c r="H1000" s="736"/>
      <c r="I1000" s="736"/>
      <c r="J1000" s="737"/>
      <c r="K1000" s="737"/>
      <c r="L1000" s="737"/>
      <c r="M1000" s="737"/>
      <c r="N1000" s="737"/>
      <c r="O1000" s="737"/>
      <c r="P1000" s="738"/>
      <c r="Q1000" s="737"/>
      <c r="R1000" s="737"/>
      <c r="S1000" s="739"/>
      <c r="T1000" s="740"/>
      <c r="U1000" s="735"/>
      <c r="V1000" s="735"/>
      <c r="W1000" s="735"/>
      <c r="X1000" s="735"/>
      <c r="Y1000" s="735"/>
      <c r="Z1000" s="95"/>
      <c r="AA1000" s="95"/>
      <c r="AB1000" s="95"/>
      <c r="AC1000" s="95"/>
      <c r="AD1000" s="95"/>
    </row>
    <row r="1001">
      <c r="A1001" s="731"/>
      <c r="B1001" s="731"/>
      <c r="C1001" s="732"/>
      <c r="D1001" s="733"/>
      <c r="E1001" s="344"/>
      <c r="F1001" s="734"/>
      <c r="G1001" s="735"/>
      <c r="H1001" s="736"/>
      <c r="I1001" s="736"/>
      <c r="J1001" s="737"/>
      <c r="K1001" s="737"/>
      <c r="L1001" s="737"/>
      <c r="M1001" s="737"/>
      <c r="N1001" s="737"/>
      <c r="O1001" s="737"/>
      <c r="P1001" s="738"/>
      <c r="Q1001" s="737"/>
      <c r="R1001" s="737"/>
      <c r="S1001" s="739"/>
      <c r="T1001" s="740"/>
      <c r="U1001" s="735"/>
      <c r="V1001" s="735"/>
      <c r="W1001" s="735"/>
      <c r="X1001" s="735"/>
      <c r="Y1001" s="735"/>
      <c r="Z1001" s="95"/>
      <c r="AA1001" s="95"/>
      <c r="AB1001" s="95"/>
      <c r="AC1001" s="95"/>
      <c r="AD1001" s="95"/>
    </row>
    <row r="1002">
      <c r="A1002" s="731"/>
      <c r="B1002" s="731"/>
      <c r="C1002" s="732"/>
      <c r="D1002" s="733"/>
      <c r="E1002" s="344"/>
      <c r="F1002" s="734"/>
      <c r="G1002" s="735"/>
      <c r="H1002" s="736"/>
      <c r="I1002" s="736"/>
      <c r="J1002" s="737"/>
      <c r="K1002" s="737"/>
      <c r="L1002" s="737"/>
      <c r="M1002" s="737"/>
      <c r="N1002" s="737"/>
      <c r="O1002" s="737"/>
      <c r="P1002" s="738"/>
      <c r="Q1002" s="737"/>
      <c r="R1002" s="737"/>
      <c r="S1002" s="739"/>
      <c r="T1002" s="740"/>
      <c r="U1002" s="735"/>
      <c r="V1002" s="735"/>
      <c r="W1002" s="735"/>
      <c r="X1002" s="735"/>
      <c r="Y1002" s="735"/>
      <c r="Z1002" s="95"/>
      <c r="AA1002" s="95"/>
      <c r="AB1002" s="95"/>
      <c r="AC1002" s="95"/>
      <c r="AD1002" s="95"/>
    </row>
    <row r="1003">
      <c r="A1003" s="731"/>
      <c r="B1003" s="731"/>
      <c r="C1003" s="732"/>
      <c r="D1003" s="733"/>
      <c r="E1003" s="344"/>
      <c r="F1003" s="734"/>
      <c r="G1003" s="735"/>
      <c r="H1003" s="736"/>
      <c r="I1003" s="736"/>
      <c r="J1003" s="737"/>
      <c r="K1003" s="737"/>
      <c r="L1003" s="737"/>
      <c r="M1003" s="737"/>
      <c r="N1003" s="737"/>
      <c r="O1003" s="737"/>
      <c r="P1003" s="738"/>
      <c r="Q1003" s="737"/>
      <c r="R1003" s="737"/>
      <c r="S1003" s="739"/>
      <c r="T1003" s="740"/>
      <c r="U1003" s="735"/>
      <c r="V1003" s="735"/>
      <c r="W1003" s="735"/>
      <c r="X1003" s="735"/>
      <c r="Y1003" s="735"/>
      <c r="Z1003" s="95"/>
      <c r="AA1003" s="95"/>
      <c r="AB1003" s="95"/>
      <c r="AC1003" s="95"/>
      <c r="AD1003" s="95"/>
    </row>
    <row r="1004">
      <c r="A1004" s="731"/>
      <c r="B1004" s="731"/>
      <c r="C1004" s="732"/>
      <c r="D1004" s="733"/>
      <c r="E1004" s="344"/>
      <c r="F1004" s="734"/>
      <c r="G1004" s="735"/>
      <c r="H1004" s="736"/>
      <c r="I1004" s="736"/>
      <c r="J1004" s="737"/>
      <c r="K1004" s="737"/>
      <c r="L1004" s="737"/>
      <c r="M1004" s="737"/>
      <c r="N1004" s="737"/>
      <c r="O1004" s="737"/>
      <c r="P1004" s="738"/>
      <c r="Q1004" s="737"/>
      <c r="R1004" s="737"/>
      <c r="S1004" s="739"/>
      <c r="T1004" s="740"/>
      <c r="U1004" s="735"/>
      <c r="V1004" s="735"/>
      <c r="W1004" s="735"/>
      <c r="X1004" s="735"/>
      <c r="Y1004" s="735"/>
      <c r="Z1004" s="95"/>
      <c r="AA1004" s="95"/>
      <c r="AB1004" s="95"/>
      <c r="AC1004" s="95"/>
      <c r="AD1004" s="95"/>
    </row>
    <row r="1005">
      <c r="A1005" s="731"/>
      <c r="B1005" s="731"/>
      <c r="C1005" s="732"/>
      <c r="D1005" s="733"/>
      <c r="E1005" s="344"/>
      <c r="F1005" s="734"/>
      <c r="G1005" s="735"/>
      <c r="H1005" s="736"/>
      <c r="I1005" s="736"/>
      <c r="J1005" s="737"/>
      <c r="K1005" s="737"/>
      <c r="L1005" s="737"/>
      <c r="M1005" s="737"/>
      <c r="N1005" s="737"/>
      <c r="O1005" s="737"/>
      <c r="P1005" s="738"/>
      <c r="Q1005" s="737"/>
      <c r="R1005" s="737"/>
      <c r="S1005" s="739"/>
      <c r="T1005" s="740"/>
      <c r="U1005" s="735"/>
      <c r="V1005" s="735"/>
      <c r="W1005" s="735"/>
      <c r="X1005" s="735"/>
      <c r="Y1005" s="735"/>
      <c r="Z1005" s="95"/>
      <c r="AA1005" s="95"/>
      <c r="AB1005" s="95"/>
      <c r="AC1005" s="95"/>
      <c r="AD1005" s="95"/>
    </row>
    <row r="1006">
      <c r="A1006" s="731"/>
      <c r="B1006" s="731"/>
      <c r="C1006" s="732"/>
      <c r="D1006" s="733"/>
      <c r="E1006" s="344"/>
      <c r="F1006" s="734"/>
      <c r="G1006" s="735"/>
      <c r="H1006" s="736"/>
      <c r="I1006" s="736"/>
      <c r="J1006" s="737"/>
      <c r="K1006" s="737"/>
      <c r="L1006" s="737"/>
      <c r="M1006" s="737"/>
      <c r="N1006" s="737"/>
      <c r="O1006" s="737"/>
      <c r="P1006" s="738"/>
      <c r="Q1006" s="737"/>
      <c r="R1006" s="737"/>
      <c r="S1006" s="739"/>
      <c r="T1006" s="740"/>
      <c r="U1006" s="735"/>
      <c r="V1006" s="735"/>
      <c r="W1006" s="735"/>
      <c r="X1006" s="735"/>
      <c r="Y1006" s="735"/>
      <c r="Z1006" s="95"/>
      <c r="AA1006" s="95"/>
      <c r="AB1006" s="95"/>
      <c r="AC1006" s="95"/>
      <c r="AD1006" s="95"/>
    </row>
    <row r="1007">
      <c r="A1007" s="731"/>
      <c r="B1007" s="731"/>
      <c r="C1007" s="732"/>
      <c r="D1007" s="733"/>
      <c r="E1007" s="344"/>
      <c r="F1007" s="734"/>
      <c r="G1007" s="735"/>
      <c r="H1007" s="736"/>
      <c r="I1007" s="736"/>
      <c r="J1007" s="737"/>
      <c r="K1007" s="737"/>
      <c r="L1007" s="737"/>
      <c r="M1007" s="737"/>
      <c r="N1007" s="737"/>
      <c r="O1007" s="737"/>
      <c r="P1007" s="738"/>
      <c r="Q1007" s="737"/>
      <c r="R1007" s="737"/>
      <c r="S1007" s="739"/>
      <c r="T1007" s="740"/>
      <c r="U1007" s="735"/>
      <c r="V1007" s="735"/>
      <c r="W1007" s="735"/>
      <c r="X1007" s="735"/>
      <c r="Y1007" s="735"/>
      <c r="Z1007" s="95"/>
      <c r="AA1007" s="95"/>
      <c r="AB1007" s="95"/>
      <c r="AC1007" s="95"/>
      <c r="AD1007" s="95"/>
    </row>
    <row r="1008">
      <c r="A1008" s="731"/>
      <c r="B1008" s="731"/>
      <c r="C1008" s="732"/>
      <c r="D1008" s="733"/>
      <c r="E1008" s="344"/>
      <c r="F1008" s="734"/>
      <c r="G1008" s="735"/>
      <c r="H1008" s="736"/>
      <c r="I1008" s="736"/>
      <c r="J1008" s="737"/>
      <c r="K1008" s="737"/>
      <c r="L1008" s="737"/>
      <c r="M1008" s="737"/>
      <c r="N1008" s="737"/>
      <c r="O1008" s="737"/>
      <c r="P1008" s="738"/>
      <c r="Q1008" s="737"/>
      <c r="R1008" s="737"/>
      <c r="S1008" s="739"/>
      <c r="T1008" s="740"/>
      <c r="U1008" s="735"/>
      <c r="V1008" s="735"/>
      <c r="W1008" s="735"/>
      <c r="X1008" s="735"/>
      <c r="Y1008" s="735"/>
      <c r="Z1008" s="95"/>
      <c r="AA1008" s="95"/>
      <c r="AB1008" s="95"/>
      <c r="AC1008" s="95"/>
      <c r="AD1008" s="95"/>
    </row>
    <row r="1009">
      <c r="A1009" s="731"/>
      <c r="B1009" s="731"/>
      <c r="C1009" s="732"/>
      <c r="D1009" s="733"/>
      <c r="E1009" s="344"/>
      <c r="F1009" s="734"/>
      <c r="G1009" s="735"/>
      <c r="H1009" s="736"/>
      <c r="I1009" s="736"/>
      <c r="J1009" s="737"/>
      <c r="K1009" s="737"/>
      <c r="L1009" s="737"/>
      <c r="M1009" s="737"/>
      <c r="N1009" s="737"/>
      <c r="O1009" s="737"/>
      <c r="P1009" s="738"/>
      <c r="Q1009" s="737"/>
      <c r="R1009" s="737"/>
      <c r="S1009" s="739"/>
      <c r="T1009" s="740"/>
      <c r="U1009" s="735"/>
      <c r="V1009" s="735"/>
      <c r="W1009" s="735"/>
      <c r="X1009" s="735"/>
      <c r="Y1009" s="735"/>
      <c r="Z1009" s="95"/>
      <c r="AA1009" s="95"/>
      <c r="AB1009" s="95"/>
      <c r="AC1009" s="95"/>
      <c r="AD1009" s="95"/>
    </row>
    <row r="1010">
      <c r="A1010" s="731"/>
      <c r="B1010" s="731"/>
      <c r="C1010" s="732"/>
      <c r="D1010" s="733"/>
      <c r="E1010" s="344"/>
      <c r="F1010" s="734"/>
      <c r="G1010" s="735"/>
      <c r="H1010" s="736"/>
      <c r="I1010" s="736"/>
      <c r="J1010" s="737"/>
      <c r="K1010" s="737"/>
      <c r="L1010" s="737"/>
      <c r="M1010" s="737"/>
      <c r="N1010" s="737"/>
      <c r="O1010" s="737"/>
      <c r="P1010" s="738"/>
      <c r="Q1010" s="737"/>
      <c r="R1010" s="737"/>
      <c r="S1010" s="739"/>
      <c r="T1010" s="740"/>
      <c r="U1010" s="735"/>
      <c r="V1010" s="735"/>
      <c r="W1010" s="735"/>
      <c r="X1010" s="735"/>
      <c r="Y1010" s="735"/>
      <c r="Z1010" s="95"/>
      <c r="AA1010" s="95"/>
      <c r="AB1010" s="95"/>
      <c r="AC1010" s="95"/>
      <c r="AD1010" s="95"/>
    </row>
    <row r="1011">
      <c r="A1011" s="731"/>
      <c r="B1011" s="731"/>
      <c r="C1011" s="732"/>
      <c r="D1011" s="733"/>
      <c r="E1011" s="344"/>
      <c r="F1011" s="734"/>
      <c r="G1011" s="735"/>
      <c r="H1011" s="736"/>
      <c r="I1011" s="736"/>
      <c r="J1011" s="737"/>
      <c r="K1011" s="737"/>
      <c r="L1011" s="737"/>
      <c r="M1011" s="737"/>
      <c r="N1011" s="737"/>
      <c r="O1011" s="737"/>
      <c r="P1011" s="738"/>
      <c r="Q1011" s="737"/>
      <c r="R1011" s="737"/>
      <c r="S1011" s="739"/>
      <c r="T1011" s="740"/>
      <c r="U1011" s="735"/>
      <c r="V1011" s="735"/>
      <c r="W1011" s="735"/>
      <c r="X1011" s="735"/>
      <c r="Y1011" s="735"/>
      <c r="Z1011" s="95"/>
      <c r="AA1011" s="95"/>
      <c r="AB1011" s="95"/>
      <c r="AC1011" s="95"/>
      <c r="AD1011" s="95"/>
    </row>
    <row r="1012">
      <c r="A1012" s="731"/>
      <c r="B1012" s="731"/>
      <c r="C1012" s="732"/>
      <c r="D1012" s="733"/>
      <c r="E1012" s="344"/>
      <c r="F1012" s="734"/>
      <c r="G1012" s="735"/>
      <c r="H1012" s="736"/>
      <c r="I1012" s="736"/>
      <c r="J1012" s="737"/>
      <c r="K1012" s="737"/>
      <c r="L1012" s="737"/>
      <c r="M1012" s="737"/>
      <c r="N1012" s="737"/>
      <c r="O1012" s="737"/>
      <c r="P1012" s="738"/>
      <c r="Q1012" s="737"/>
      <c r="R1012" s="737"/>
      <c r="S1012" s="739"/>
      <c r="T1012" s="740"/>
      <c r="U1012" s="735"/>
      <c r="V1012" s="735"/>
      <c r="W1012" s="735"/>
      <c r="X1012" s="735"/>
      <c r="Y1012" s="735"/>
      <c r="Z1012" s="95"/>
      <c r="AA1012" s="95"/>
      <c r="AB1012" s="95"/>
      <c r="AC1012" s="95"/>
      <c r="AD1012" s="95"/>
    </row>
    <row r="1013">
      <c r="A1013" s="731"/>
      <c r="B1013" s="731"/>
      <c r="C1013" s="732"/>
      <c r="D1013" s="733"/>
      <c r="E1013" s="344"/>
      <c r="F1013" s="734"/>
      <c r="G1013" s="735"/>
      <c r="H1013" s="736"/>
      <c r="I1013" s="736"/>
      <c r="J1013" s="737"/>
      <c r="K1013" s="737"/>
      <c r="L1013" s="737"/>
      <c r="M1013" s="737"/>
      <c r="N1013" s="737"/>
      <c r="O1013" s="737"/>
      <c r="P1013" s="738"/>
      <c r="Q1013" s="737"/>
      <c r="R1013" s="737"/>
      <c r="S1013" s="739"/>
      <c r="T1013" s="740"/>
      <c r="U1013" s="735"/>
      <c r="V1013" s="735"/>
      <c r="W1013" s="735"/>
      <c r="X1013" s="735"/>
      <c r="Y1013" s="735"/>
      <c r="Z1013" s="95"/>
      <c r="AA1013" s="95"/>
      <c r="AB1013" s="95"/>
      <c r="AC1013" s="95"/>
      <c r="AD1013" s="95"/>
    </row>
    <row r="1014">
      <c r="A1014" s="731"/>
      <c r="B1014" s="731"/>
      <c r="C1014" s="732"/>
      <c r="D1014" s="733"/>
      <c r="E1014" s="344"/>
      <c r="F1014" s="734"/>
      <c r="G1014" s="735"/>
      <c r="H1014" s="736"/>
      <c r="I1014" s="736"/>
      <c r="J1014" s="737"/>
      <c r="K1014" s="737"/>
      <c r="L1014" s="737"/>
      <c r="M1014" s="737"/>
      <c r="N1014" s="737"/>
      <c r="O1014" s="737"/>
      <c r="P1014" s="738"/>
      <c r="Q1014" s="737"/>
      <c r="R1014" s="737"/>
      <c r="S1014" s="739"/>
      <c r="T1014" s="740"/>
      <c r="U1014" s="735"/>
      <c r="V1014" s="735"/>
      <c r="W1014" s="735"/>
      <c r="X1014" s="735"/>
      <c r="Y1014" s="735"/>
      <c r="Z1014" s="95"/>
      <c r="AA1014" s="95"/>
      <c r="AB1014" s="95"/>
      <c r="AC1014" s="95"/>
      <c r="AD1014" s="95"/>
    </row>
    <row r="1015">
      <c r="A1015" s="731"/>
      <c r="B1015" s="731"/>
      <c r="C1015" s="732"/>
      <c r="D1015" s="733"/>
      <c r="E1015" s="344"/>
      <c r="F1015" s="734"/>
      <c r="G1015" s="735"/>
      <c r="H1015" s="736"/>
      <c r="I1015" s="736"/>
      <c r="J1015" s="737"/>
      <c r="K1015" s="737"/>
      <c r="L1015" s="737"/>
      <c r="M1015" s="737"/>
      <c r="N1015" s="737"/>
      <c r="O1015" s="737"/>
      <c r="P1015" s="738"/>
      <c r="Q1015" s="737"/>
      <c r="R1015" s="737"/>
      <c r="S1015" s="739"/>
      <c r="T1015" s="740"/>
      <c r="U1015" s="735"/>
      <c r="V1015" s="735"/>
      <c r="W1015" s="735"/>
      <c r="X1015" s="735"/>
      <c r="Y1015" s="735"/>
      <c r="Z1015" s="95"/>
      <c r="AA1015" s="95"/>
      <c r="AB1015" s="95"/>
      <c r="AC1015" s="95"/>
      <c r="AD1015" s="95"/>
    </row>
    <row r="1016">
      <c r="A1016" s="731"/>
      <c r="B1016" s="731"/>
      <c r="C1016" s="732"/>
      <c r="D1016" s="733"/>
      <c r="E1016" s="344"/>
      <c r="F1016" s="734"/>
      <c r="G1016" s="735"/>
      <c r="H1016" s="736"/>
      <c r="I1016" s="736"/>
      <c r="J1016" s="737"/>
      <c r="K1016" s="737"/>
      <c r="L1016" s="737"/>
      <c r="M1016" s="737"/>
      <c r="N1016" s="737"/>
      <c r="O1016" s="737"/>
      <c r="P1016" s="738"/>
      <c r="Q1016" s="737"/>
      <c r="R1016" s="737"/>
      <c r="S1016" s="739"/>
      <c r="T1016" s="740"/>
      <c r="U1016" s="735"/>
      <c r="V1016" s="735"/>
      <c r="W1016" s="735"/>
      <c r="X1016" s="735"/>
      <c r="Y1016" s="735"/>
      <c r="Z1016" s="95"/>
      <c r="AA1016" s="95"/>
      <c r="AB1016" s="95"/>
      <c r="AC1016" s="95"/>
      <c r="AD1016" s="95"/>
    </row>
    <row r="1017">
      <c r="A1017" s="731"/>
      <c r="B1017" s="731"/>
      <c r="C1017" s="732"/>
      <c r="D1017" s="733"/>
      <c r="E1017" s="344"/>
      <c r="F1017" s="734"/>
      <c r="G1017" s="735"/>
      <c r="H1017" s="736"/>
      <c r="I1017" s="736"/>
      <c r="J1017" s="737"/>
      <c r="K1017" s="737"/>
      <c r="L1017" s="737"/>
      <c r="M1017" s="737"/>
      <c r="N1017" s="737"/>
      <c r="O1017" s="737"/>
      <c r="P1017" s="738"/>
      <c r="Q1017" s="737"/>
      <c r="R1017" s="737"/>
      <c r="S1017" s="739"/>
      <c r="T1017" s="740"/>
      <c r="U1017" s="735"/>
      <c r="V1017" s="735"/>
      <c r="W1017" s="735"/>
      <c r="X1017" s="735"/>
      <c r="Y1017" s="735"/>
      <c r="Z1017" s="95"/>
      <c r="AA1017" s="95"/>
      <c r="AB1017" s="95"/>
      <c r="AC1017" s="95"/>
      <c r="AD1017" s="95"/>
    </row>
    <row r="1018">
      <c r="A1018" s="731"/>
      <c r="B1018" s="731"/>
      <c r="C1018" s="732"/>
      <c r="D1018" s="733"/>
      <c r="E1018" s="344"/>
      <c r="F1018" s="734"/>
      <c r="G1018" s="735"/>
      <c r="H1018" s="736"/>
      <c r="I1018" s="736"/>
      <c r="J1018" s="737"/>
      <c r="K1018" s="737"/>
      <c r="L1018" s="737"/>
      <c r="M1018" s="737"/>
      <c r="N1018" s="737"/>
      <c r="O1018" s="737"/>
      <c r="P1018" s="738"/>
      <c r="Q1018" s="737"/>
      <c r="R1018" s="737"/>
      <c r="S1018" s="739"/>
      <c r="T1018" s="740"/>
      <c r="U1018" s="735"/>
      <c r="V1018" s="735"/>
      <c r="W1018" s="735"/>
      <c r="X1018" s="735"/>
      <c r="Y1018" s="735"/>
      <c r="Z1018" s="95"/>
      <c r="AA1018" s="95"/>
      <c r="AB1018" s="95"/>
      <c r="AC1018" s="95"/>
      <c r="AD1018" s="95"/>
    </row>
    <row r="1019">
      <c r="A1019" s="731"/>
      <c r="B1019" s="731"/>
      <c r="C1019" s="732"/>
      <c r="D1019" s="733"/>
      <c r="E1019" s="344"/>
      <c r="F1019" s="734"/>
      <c r="G1019" s="735"/>
      <c r="H1019" s="736"/>
      <c r="I1019" s="736"/>
      <c r="J1019" s="737"/>
      <c r="K1019" s="737"/>
      <c r="L1019" s="737"/>
      <c r="M1019" s="737"/>
      <c r="N1019" s="737"/>
      <c r="O1019" s="737"/>
      <c r="P1019" s="738"/>
      <c r="Q1019" s="737"/>
      <c r="R1019" s="737"/>
      <c r="S1019" s="739"/>
      <c r="T1019" s="740"/>
      <c r="U1019" s="735"/>
      <c r="V1019" s="735"/>
      <c r="W1019" s="735"/>
      <c r="X1019" s="735"/>
      <c r="Y1019" s="735"/>
      <c r="Z1019" s="95"/>
      <c r="AA1019" s="95"/>
      <c r="AB1019" s="95"/>
      <c r="AC1019" s="95"/>
      <c r="AD1019" s="95"/>
    </row>
    <row r="1020">
      <c r="A1020" s="731"/>
      <c r="B1020" s="731"/>
      <c r="C1020" s="732"/>
      <c r="D1020" s="733"/>
      <c r="E1020" s="344"/>
      <c r="F1020" s="734"/>
      <c r="G1020" s="735"/>
      <c r="H1020" s="736"/>
      <c r="I1020" s="736"/>
      <c r="J1020" s="737"/>
      <c r="K1020" s="737"/>
      <c r="L1020" s="737"/>
      <c r="M1020" s="737"/>
      <c r="N1020" s="737"/>
      <c r="O1020" s="737"/>
      <c r="P1020" s="738"/>
      <c r="Q1020" s="737"/>
      <c r="R1020" s="737"/>
      <c r="S1020" s="739"/>
      <c r="T1020" s="740"/>
      <c r="U1020" s="735"/>
      <c r="V1020" s="735"/>
      <c r="W1020" s="735"/>
      <c r="X1020" s="735"/>
      <c r="Y1020" s="735"/>
      <c r="Z1020" s="95"/>
      <c r="AA1020" s="95"/>
      <c r="AB1020" s="95"/>
      <c r="AC1020" s="95"/>
      <c r="AD1020" s="95"/>
    </row>
    <row r="1021">
      <c r="A1021" s="731"/>
      <c r="B1021" s="731"/>
      <c r="C1021" s="732"/>
      <c r="D1021" s="733"/>
      <c r="E1021" s="344"/>
      <c r="F1021" s="734"/>
      <c r="G1021" s="735"/>
      <c r="H1021" s="736"/>
      <c r="I1021" s="736"/>
      <c r="J1021" s="737"/>
      <c r="K1021" s="737"/>
      <c r="L1021" s="737"/>
      <c r="M1021" s="737"/>
      <c r="N1021" s="737"/>
      <c r="O1021" s="737"/>
      <c r="P1021" s="738"/>
      <c r="Q1021" s="737"/>
      <c r="R1021" s="737"/>
      <c r="S1021" s="739"/>
      <c r="T1021" s="740"/>
      <c r="U1021" s="735"/>
      <c r="V1021" s="735"/>
      <c r="W1021" s="735"/>
      <c r="X1021" s="735"/>
      <c r="Y1021" s="735"/>
      <c r="Z1021" s="95"/>
      <c r="AA1021" s="95"/>
      <c r="AB1021" s="95"/>
      <c r="AC1021" s="95"/>
      <c r="AD1021" s="95"/>
    </row>
    <row r="1022">
      <c r="A1022" s="731"/>
      <c r="B1022" s="731"/>
      <c r="C1022" s="732"/>
      <c r="D1022" s="733"/>
      <c r="E1022" s="344"/>
      <c r="F1022" s="734"/>
      <c r="G1022" s="735"/>
      <c r="H1022" s="736"/>
      <c r="I1022" s="736"/>
      <c r="J1022" s="737"/>
      <c r="K1022" s="737"/>
      <c r="L1022" s="737"/>
      <c r="M1022" s="737"/>
      <c r="N1022" s="737"/>
      <c r="O1022" s="737"/>
      <c r="P1022" s="738"/>
      <c r="Q1022" s="737"/>
      <c r="R1022" s="737"/>
      <c r="S1022" s="739"/>
      <c r="T1022" s="740"/>
      <c r="U1022" s="735"/>
      <c r="V1022" s="735"/>
      <c r="W1022" s="735"/>
      <c r="X1022" s="735"/>
      <c r="Y1022" s="735"/>
      <c r="Z1022" s="95"/>
      <c r="AA1022" s="95"/>
      <c r="AB1022" s="95"/>
      <c r="AC1022" s="95"/>
      <c r="AD1022" s="95"/>
    </row>
    <row r="1023">
      <c r="A1023" s="731"/>
      <c r="B1023" s="731"/>
      <c r="C1023" s="732"/>
      <c r="D1023" s="733"/>
      <c r="E1023" s="344"/>
      <c r="F1023" s="734"/>
      <c r="G1023" s="735"/>
      <c r="H1023" s="736"/>
      <c r="I1023" s="736"/>
      <c r="J1023" s="737"/>
      <c r="K1023" s="737"/>
      <c r="L1023" s="737"/>
      <c r="M1023" s="737"/>
      <c r="N1023" s="737"/>
      <c r="O1023" s="737"/>
      <c r="P1023" s="738"/>
      <c r="Q1023" s="737"/>
      <c r="R1023" s="737"/>
      <c r="S1023" s="739"/>
      <c r="T1023" s="740"/>
      <c r="U1023" s="735"/>
      <c r="V1023" s="735"/>
      <c r="W1023" s="735"/>
      <c r="X1023" s="735"/>
      <c r="Y1023" s="735"/>
      <c r="Z1023" s="95"/>
      <c r="AA1023" s="95"/>
      <c r="AB1023" s="95"/>
      <c r="AC1023" s="95"/>
      <c r="AD1023" s="95"/>
    </row>
    <row r="1024">
      <c r="A1024" s="731"/>
      <c r="B1024" s="731"/>
      <c r="C1024" s="732"/>
      <c r="D1024" s="733"/>
      <c r="E1024" s="344"/>
      <c r="F1024" s="734"/>
      <c r="G1024" s="735"/>
      <c r="H1024" s="736"/>
      <c r="I1024" s="736"/>
      <c r="J1024" s="737"/>
      <c r="K1024" s="737"/>
      <c r="L1024" s="737"/>
      <c r="M1024" s="737"/>
      <c r="N1024" s="737"/>
      <c r="O1024" s="737"/>
      <c r="P1024" s="738"/>
      <c r="Q1024" s="737"/>
      <c r="R1024" s="737"/>
      <c r="S1024" s="739"/>
      <c r="T1024" s="740"/>
      <c r="U1024" s="735"/>
      <c r="V1024" s="735"/>
      <c r="W1024" s="735"/>
      <c r="X1024" s="735"/>
      <c r="Y1024" s="735"/>
      <c r="Z1024" s="95"/>
      <c r="AA1024" s="95"/>
      <c r="AB1024" s="95"/>
      <c r="AC1024" s="95"/>
      <c r="AD1024" s="95"/>
    </row>
    <row r="1025">
      <c r="A1025" s="731"/>
      <c r="B1025" s="731"/>
      <c r="C1025" s="732"/>
      <c r="D1025" s="733"/>
      <c r="E1025" s="344"/>
      <c r="F1025" s="734"/>
      <c r="G1025" s="735"/>
      <c r="H1025" s="736"/>
      <c r="I1025" s="736"/>
      <c r="J1025" s="737"/>
      <c r="K1025" s="737"/>
      <c r="L1025" s="737"/>
      <c r="M1025" s="737"/>
      <c r="N1025" s="737"/>
      <c r="O1025" s="737"/>
      <c r="P1025" s="738"/>
      <c r="Q1025" s="737"/>
      <c r="R1025" s="737"/>
      <c r="S1025" s="739"/>
      <c r="T1025" s="740"/>
      <c r="U1025" s="735"/>
      <c r="V1025" s="735"/>
      <c r="W1025" s="735"/>
      <c r="X1025" s="735"/>
      <c r="Y1025" s="735"/>
      <c r="Z1025" s="95"/>
      <c r="AA1025" s="95"/>
      <c r="AB1025" s="95"/>
      <c r="AC1025" s="95"/>
      <c r="AD1025" s="95"/>
    </row>
    <row r="1026">
      <c r="A1026" s="731"/>
      <c r="B1026" s="731"/>
      <c r="C1026" s="732"/>
      <c r="D1026" s="733"/>
      <c r="E1026" s="344"/>
      <c r="F1026" s="734"/>
      <c r="G1026" s="735"/>
      <c r="H1026" s="736"/>
      <c r="I1026" s="736"/>
      <c r="J1026" s="737"/>
      <c r="K1026" s="737"/>
      <c r="L1026" s="737"/>
      <c r="M1026" s="737"/>
      <c r="N1026" s="737"/>
      <c r="O1026" s="737"/>
      <c r="P1026" s="738"/>
      <c r="Q1026" s="737"/>
      <c r="R1026" s="737"/>
      <c r="S1026" s="739"/>
      <c r="T1026" s="740"/>
      <c r="U1026" s="735"/>
      <c r="V1026" s="735"/>
      <c r="W1026" s="735"/>
      <c r="X1026" s="735"/>
      <c r="Y1026" s="735"/>
      <c r="Z1026" s="95"/>
      <c r="AA1026" s="95"/>
      <c r="AB1026" s="95"/>
      <c r="AC1026" s="95"/>
      <c r="AD1026" s="95"/>
    </row>
    <row r="1027">
      <c r="A1027" s="731"/>
      <c r="B1027" s="731"/>
      <c r="C1027" s="732"/>
      <c r="D1027" s="733"/>
      <c r="E1027" s="344"/>
      <c r="F1027" s="734"/>
      <c r="G1027" s="735"/>
      <c r="H1027" s="736"/>
      <c r="I1027" s="736"/>
      <c r="J1027" s="737"/>
      <c r="K1027" s="737"/>
      <c r="L1027" s="737"/>
      <c r="M1027" s="737"/>
      <c r="N1027" s="737"/>
      <c r="O1027" s="737"/>
      <c r="P1027" s="738"/>
      <c r="Q1027" s="737"/>
      <c r="R1027" s="737"/>
      <c r="S1027" s="739"/>
      <c r="T1027" s="740"/>
      <c r="U1027" s="735"/>
      <c r="V1027" s="735"/>
      <c r="W1027" s="735"/>
      <c r="X1027" s="735"/>
      <c r="Y1027" s="735"/>
      <c r="Z1027" s="95"/>
      <c r="AA1027" s="95"/>
      <c r="AB1027" s="95"/>
      <c r="AC1027" s="95"/>
      <c r="AD1027" s="95"/>
    </row>
    <row r="1028">
      <c r="A1028" s="731"/>
      <c r="B1028" s="731"/>
      <c r="C1028" s="732"/>
      <c r="D1028" s="733"/>
      <c r="E1028" s="344"/>
      <c r="F1028" s="734"/>
      <c r="G1028" s="735"/>
      <c r="H1028" s="736"/>
      <c r="I1028" s="736"/>
      <c r="J1028" s="737"/>
      <c r="K1028" s="737"/>
      <c r="L1028" s="737"/>
      <c r="M1028" s="737"/>
      <c r="N1028" s="737"/>
      <c r="O1028" s="737"/>
      <c r="P1028" s="738"/>
      <c r="Q1028" s="737"/>
      <c r="R1028" s="737"/>
      <c r="S1028" s="739"/>
      <c r="T1028" s="740"/>
      <c r="U1028" s="735"/>
      <c r="V1028" s="735"/>
      <c r="W1028" s="735"/>
      <c r="X1028" s="735"/>
      <c r="Y1028" s="735"/>
      <c r="Z1028" s="95"/>
      <c r="AA1028" s="95"/>
      <c r="AB1028" s="95"/>
      <c r="AC1028" s="95"/>
      <c r="AD1028" s="95"/>
    </row>
    <row r="1029">
      <c r="A1029" s="731"/>
      <c r="B1029" s="731"/>
      <c r="C1029" s="732"/>
      <c r="D1029" s="733"/>
      <c r="E1029" s="344"/>
      <c r="F1029" s="734"/>
      <c r="G1029" s="735"/>
      <c r="H1029" s="736"/>
      <c r="I1029" s="736"/>
      <c r="J1029" s="737"/>
      <c r="K1029" s="737"/>
      <c r="L1029" s="737"/>
      <c r="M1029" s="737"/>
      <c r="N1029" s="737"/>
      <c r="O1029" s="737"/>
      <c r="P1029" s="738"/>
      <c r="Q1029" s="737"/>
      <c r="R1029" s="737"/>
      <c r="S1029" s="739"/>
      <c r="T1029" s="740"/>
      <c r="U1029" s="735"/>
      <c r="V1029" s="735"/>
      <c r="W1029" s="735"/>
      <c r="X1029" s="735"/>
      <c r="Y1029" s="735"/>
      <c r="Z1029" s="95"/>
      <c r="AA1029" s="95"/>
      <c r="AB1029" s="95"/>
      <c r="AC1029" s="95"/>
      <c r="AD1029" s="95"/>
    </row>
    <row r="1030">
      <c r="A1030" s="731"/>
      <c r="B1030" s="731"/>
      <c r="C1030" s="732"/>
      <c r="D1030" s="733"/>
      <c r="E1030" s="344"/>
      <c r="F1030" s="734"/>
      <c r="G1030" s="735"/>
      <c r="H1030" s="736"/>
      <c r="I1030" s="736"/>
      <c r="J1030" s="737"/>
      <c r="K1030" s="737"/>
      <c r="L1030" s="737"/>
      <c r="M1030" s="737"/>
      <c r="N1030" s="737"/>
      <c r="O1030" s="737"/>
      <c r="P1030" s="738"/>
      <c r="Q1030" s="737"/>
      <c r="R1030" s="737"/>
      <c r="S1030" s="739"/>
      <c r="T1030" s="740"/>
      <c r="U1030" s="735"/>
      <c r="V1030" s="735"/>
      <c r="W1030" s="735"/>
      <c r="X1030" s="735"/>
      <c r="Y1030" s="735"/>
      <c r="Z1030" s="95"/>
      <c r="AA1030" s="95"/>
      <c r="AB1030" s="95"/>
      <c r="AC1030" s="95"/>
      <c r="AD1030" s="95"/>
    </row>
    <row r="1031">
      <c r="A1031" s="731"/>
      <c r="B1031" s="731"/>
      <c r="C1031" s="732"/>
      <c r="D1031" s="733"/>
      <c r="E1031" s="344"/>
      <c r="F1031" s="734"/>
      <c r="G1031" s="735"/>
      <c r="H1031" s="736"/>
      <c r="I1031" s="736"/>
      <c r="J1031" s="737"/>
      <c r="K1031" s="737"/>
      <c r="L1031" s="737"/>
      <c r="M1031" s="737"/>
      <c r="N1031" s="737"/>
      <c r="O1031" s="737"/>
      <c r="P1031" s="738"/>
      <c r="Q1031" s="737"/>
      <c r="R1031" s="737"/>
      <c r="S1031" s="739"/>
      <c r="T1031" s="740"/>
      <c r="U1031" s="735"/>
      <c r="V1031" s="735"/>
      <c r="W1031" s="735"/>
      <c r="X1031" s="735"/>
      <c r="Y1031" s="735"/>
      <c r="Z1031" s="95"/>
      <c r="AA1031" s="95"/>
      <c r="AB1031" s="95"/>
      <c r="AC1031" s="95"/>
      <c r="AD1031" s="95"/>
    </row>
    <row r="1032">
      <c r="A1032" s="731"/>
      <c r="B1032" s="731"/>
      <c r="C1032" s="732"/>
      <c r="D1032" s="733"/>
      <c r="E1032" s="344"/>
      <c r="F1032" s="734"/>
      <c r="G1032" s="735"/>
      <c r="H1032" s="736"/>
      <c r="I1032" s="736"/>
      <c r="J1032" s="737"/>
      <c r="K1032" s="737"/>
      <c r="L1032" s="737"/>
      <c r="M1032" s="737"/>
      <c r="N1032" s="737"/>
      <c r="O1032" s="737"/>
      <c r="P1032" s="738"/>
      <c r="Q1032" s="737"/>
      <c r="R1032" s="737"/>
      <c r="S1032" s="739"/>
      <c r="T1032" s="740"/>
      <c r="U1032" s="735"/>
      <c r="V1032" s="735"/>
      <c r="W1032" s="735"/>
      <c r="X1032" s="735"/>
      <c r="Y1032" s="735"/>
      <c r="Z1032" s="95"/>
      <c r="AA1032" s="95"/>
      <c r="AB1032" s="95"/>
      <c r="AC1032" s="95"/>
      <c r="AD1032" s="95"/>
    </row>
    <row r="1033">
      <c r="A1033" s="731"/>
      <c r="B1033" s="731"/>
      <c r="C1033" s="732"/>
      <c r="D1033" s="733"/>
      <c r="E1033" s="344"/>
      <c r="F1033" s="734"/>
      <c r="G1033" s="735"/>
      <c r="H1033" s="736"/>
      <c r="I1033" s="736"/>
      <c r="J1033" s="737"/>
      <c r="K1033" s="737"/>
      <c r="L1033" s="737"/>
      <c r="M1033" s="737"/>
      <c r="N1033" s="737"/>
      <c r="O1033" s="737"/>
      <c r="P1033" s="738"/>
      <c r="Q1033" s="737"/>
      <c r="R1033" s="737"/>
      <c r="S1033" s="739"/>
      <c r="T1033" s="740"/>
      <c r="U1033" s="735"/>
      <c r="V1033" s="735"/>
      <c r="W1033" s="735"/>
      <c r="X1033" s="735"/>
      <c r="Y1033" s="735"/>
      <c r="Z1033" s="95"/>
      <c r="AA1033" s="95"/>
      <c r="AB1033" s="95"/>
      <c r="AC1033" s="95"/>
      <c r="AD1033" s="95"/>
    </row>
    <row r="1034">
      <c r="A1034" s="731"/>
      <c r="B1034" s="731"/>
      <c r="C1034" s="732"/>
      <c r="D1034" s="733"/>
      <c r="E1034" s="344"/>
      <c r="F1034" s="734"/>
      <c r="G1034" s="735"/>
      <c r="H1034" s="736"/>
      <c r="I1034" s="736"/>
      <c r="J1034" s="737"/>
      <c r="K1034" s="737"/>
      <c r="L1034" s="737"/>
      <c r="M1034" s="737"/>
      <c r="N1034" s="737"/>
      <c r="O1034" s="737"/>
      <c r="P1034" s="738"/>
      <c r="Q1034" s="737"/>
      <c r="R1034" s="737"/>
      <c r="S1034" s="739"/>
      <c r="T1034" s="740"/>
      <c r="U1034" s="735"/>
      <c r="V1034" s="735"/>
      <c r="W1034" s="735"/>
      <c r="X1034" s="735"/>
      <c r="Y1034" s="735"/>
      <c r="Z1034" s="95"/>
      <c r="AA1034" s="95"/>
      <c r="AB1034" s="95"/>
      <c r="AC1034" s="95"/>
      <c r="AD1034" s="95"/>
    </row>
    <row r="1035">
      <c r="A1035" s="731"/>
      <c r="B1035" s="731"/>
      <c r="C1035" s="732"/>
      <c r="D1035" s="733"/>
      <c r="E1035" s="344"/>
      <c r="F1035" s="734"/>
      <c r="G1035" s="735"/>
      <c r="H1035" s="736"/>
      <c r="I1035" s="736"/>
      <c r="J1035" s="737"/>
      <c r="K1035" s="737"/>
      <c r="L1035" s="737"/>
      <c r="M1035" s="737"/>
      <c r="N1035" s="737"/>
      <c r="O1035" s="737"/>
      <c r="P1035" s="738"/>
      <c r="Q1035" s="737"/>
      <c r="R1035" s="737"/>
      <c r="S1035" s="739"/>
      <c r="T1035" s="740"/>
      <c r="U1035" s="735"/>
      <c r="V1035" s="735"/>
      <c r="W1035" s="735"/>
      <c r="X1035" s="735"/>
      <c r="Y1035" s="735"/>
      <c r="Z1035" s="95"/>
      <c r="AA1035" s="95"/>
      <c r="AB1035" s="95"/>
      <c r="AC1035" s="95"/>
      <c r="AD1035" s="95"/>
    </row>
    <row r="1036">
      <c r="A1036" s="731"/>
      <c r="B1036" s="731"/>
      <c r="C1036" s="732"/>
      <c r="D1036" s="733"/>
      <c r="E1036" s="344"/>
      <c r="F1036" s="734"/>
      <c r="G1036" s="735"/>
      <c r="H1036" s="736"/>
      <c r="I1036" s="736"/>
      <c r="J1036" s="737"/>
      <c r="K1036" s="737"/>
      <c r="L1036" s="737"/>
      <c r="M1036" s="737"/>
      <c r="N1036" s="737"/>
      <c r="O1036" s="737"/>
      <c r="P1036" s="738"/>
      <c r="Q1036" s="737"/>
      <c r="R1036" s="737"/>
      <c r="S1036" s="739"/>
      <c r="T1036" s="740"/>
      <c r="U1036" s="735"/>
      <c r="V1036" s="735"/>
      <c r="W1036" s="735"/>
      <c r="X1036" s="735"/>
      <c r="Y1036" s="735"/>
      <c r="Z1036" s="95"/>
      <c r="AA1036" s="95"/>
      <c r="AB1036" s="95"/>
      <c r="AC1036" s="95"/>
      <c r="AD1036" s="95"/>
    </row>
    <row r="1037">
      <c r="A1037" s="731"/>
      <c r="B1037" s="731"/>
      <c r="C1037" s="732"/>
      <c r="D1037" s="733"/>
      <c r="E1037" s="344"/>
      <c r="F1037" s="734"/>
      <c r="G1037" s="735"/>
      <c r="H1037" s="736"/>
      <c r="I1037" s="736"/>
      <c r="J1037" s="737"/>
      <c r="K1037" s="737"/>
      <c r="L1037" s="737"/>
      <c r="M1037" s="737"/>
      <c r="N1037" s="737"/>
      <c r="O1037" s="737"/>
      <c r="P1037" s="738"/>
      <c r="Q1037" s="737"/>
      <c r="R1037" s="737"/>
      <c r="S1037" s="739"/>
      <c r="T1037" s="740"/>
      <c r="U1037" s="735"/>
      <c r="V1037" s="735"/>
      <c r="W1037" s="735"/>
      <c r="X1037" s="735"/>
      <c r="Y1037" s="735"/>
      <c r="Z1037" s="95"/>
      <c r="AA1037" s="95"/>
      <c r="AB1037" s="95"/>
      <c r="AC1037" s="95"/>
      <c r="AD1037" s="95"/>
    </row>
    <row r="1038">
      <c r="A1038" s="731"/>
      <c r="B1038" s="731"/>
      <c r="C1038" s="732"/>
      <c r="D1038" s="733"/>
      <c r="E1038" s="344"/>
      <c r="F1038" s="734"/>
      <c r="G1038" s="735"/>
      <c r="H1038" s="736"/>
      <c r="I1038" s="736"/>
      <c r="J1038" s="737"/>
      <c r="K1038" s="737"/>
      <c r="L1038" s="737"/>
      <c r="M1038" s="737"/>
      <c r="N1038" s="737"/>
      <c r="O1038" s="737"/>
      <c r="P1038" s="738"/>
      <c r="Q1038" s="737"/>
      <c r="R1038" s="737"/>
      <c r="S1038" s="739"/>
      <c r="T1038" s="740"/>
      <c r="U1038" s="735"/>
      <c r="V1038" s="735"/>
      <c r="W1038" s="735"/>
      <c r="X1038" s="735"/>
      <c r="Y1038" s="735"/>
      <c r="Z1038" s="95"/>
      <c r="AA1038" s="95"/>
      <c r="AB1038" s="95"/>
      <c r="AC1038" s="95"/>
      <c r="AD1038" s="95"/>
    </row>
    <row r="1039">
      <c r="A1039" s="731"/>
      <c r="B1039" s="731"/>
      <c r="C1039" s="732"/>
      <c r="D1039" s="733"/>
      <c r="E1039" s="344"/>
      <c r="F1039" s="734"/>
      <c r="G1039" s="735"/>
      <c r="H1039" s="736"/>
      <c r="I1039" s="736"/>
      <c r="J1039" s="737"/>
      <c r="K1039" s="737"/>
      <c r="L1039" s="737"/>
      <c r="M1039" s="737"/>
      <c r="N1039" s="737"/>
      <c r="O1039" s="737"/>
      <c r="P1039" s="738"/>
      <c r="Q1039" s="737"/>
      <c r="R1039" s="737"/>
      <c r="S1039" s="739"/>
      <c r="T1039" s="740"/>
      <c r="U1039" s="735"/>
      <c r="V1039" s="735"/>
      <c r="W1039" s="735"/>
      <c r="X1039" s="735"/>
      <c r="Y1039" s="735"/>
      <c r="Z1039" s="95"/>
      <c r="AA1039" s="95"/>
      <c r="AB1039" s="95"/>
      <c r="AC1039" s="95"/>
      <c r="AD1039" s="95"/>
    </row>
    <row r="1040">
      <c r="A1040" s="731"/>
      <c r="B1040" s="731"/>
      <c r="C1040" s="732"/>
      <c r="D1040" s="733"/>
      <c r="E1040" s="344"/>
      <c r="F1040" s="734"/>
      <c r="G1040" s="735"/>
      <c r="H1040" s="736"/>
      <c r="I1040" s="736"/>
      <c r="J1040" s="737"/>
      <c r="K1040" s="737"/>
      <c r="L1040" s="737"/>
      <c r="M1040" s="737"/>
      <c r="N1040" s="737"/>
      <c r="O1040" s="737"/>
      <c r="P1040" s="738"/>
      <c r="Q1040" s="737"/>
      <c r="R1040" s="737"/>
      <c r="S1040" s="739"/>
      <c r="T1040" s="740"/>
      <c r="U1040" s="735"/>
      <c r="V1040" s="735"/>
      <c r="W1040" s="735"/>
      <c r="X1040" s="735"/>
      <c r="Y1040" s="735"/>
      <c r="Z1040" s="95"/>
      <c r="AA1040" s="95"/>
      <c r="AB1040" s="95"/>
      <c r="AC1040" s="95"/>
      <c r="AD1040" s="95"/>
    </row>
    <row r="1041">
      <c r="A1041" s="731"/>
      <c r="B1041" s="731"/>
      <c r="C1041" s="732"/>
      <c r="D1041" s="733"/>
      <c r="E1041" s="344"/>
      <c r="F1041" s="734"/>
      <c r="G1041" s="735"/>
      <c r="H1041" s="736"/>
      <c r="I1041" s="736"/>
      <c r="J1041" s="737"/>
      <c r="K1041" s="737"/>
      <c r="L1041" s="737"/>
      <c r="M1041" s="737"/>
      <c r="N1041" s="737"/>
      <c r="O1041" s="737"/>
      <c r="P1041" s="738"/>
      <c r="Q1041" s="737"/>
      <c r="R1041" s="737"/>
      <c r="S1041" s="739"/>
      <c r="T1041" s="740"/>
      <c r="U1041" s="735"/>
      <c r="V1041" s="735"/>
      <c r="W1041" s="735"/>
      <c r="X1041" s="735"/>
      <c r="Y1041" s="735"/>
      <c r="Z1041" s="95"/>
      <c r="AA1041" s="95"/>
      <c r="AB1041" s="95"/>
      <c r="AC1041" s="95"/>
      <c r="AD1041" s="95"/>
    </row>
    <row r="1042">
      <c r="A1042" s="731"/>
      <c r="B1042" s="731"/>
      <c r="C1042" s="732"/>
      <c r="D1042" s="733"/>
      <c r="E1042" s="344"/>
      <c r="F1042" s="734"/>
      <c r="G1042" s="735"/>
      <c r="H1042" s="736"/>
      <c r="I1042" s="736"/>
      <c r="J1042" s="737"/>
      <c r="K1042" s="737"/>
      <c r="L1042" s="737"/>
      <c r="M1042" s="737"/>
      <c r="N1042" s="737"/>
      <c r="O1042" s="737"/>
      <c r="P1042" s="738"/>
      <c r="Q1042" s="737"/>
      <c r="R1042" s="737"/>
      <c r="S1042" s="739"/>
      <c r="T1042" s="740"/>
      <c r="U1042" s="735"/>
      <c r="V1042" s="735"/>
      <c r="W1042" s="735"/>
      <c r="X1042" s="735"/>
      <c r="Y1042" s="735"/>
      <c r="Z1042" s="95"/>
      <c r="AA1042" s="95"/>
      <c r="AB1042" s="95"/>
      <c r="AC1042" s="95"/>
      <c r="AD1042" s="95"/>
    </row>
    <row r="1043">
      <c r="A1043" s="731"/>
      <c r="B1043" s="731"/>
      <c r="C1043" s="732"/>
      <c r="D1043" s="733"/>
      <c r="E1043" s="344"/>
      <c r="F1043" s="734"/>
      <c r="G1043" s="735"/>
      <c r="H1043" s="736"/>
      <c r="I1043" s="736"/>
      <c r="J1043" s="737"/>
      <c r="K1043" s="737"/>
      <c r="L1043" s="737"/>
      <c r="M1043" s="737"/>
      <c r="N1043" s="737"/>
      <c r="O1043" s="737"/>
      <c r="P1043" s="738"/>
      <c r="Q1043" s="737"/>
      <c r="R1043" s="737"/>
      <c r="S1043" s="739"/>
      <c r="T1043" s="740"/>
      <c r="U1043" s="735"/>
      <c r="V1043" s="735"/>
      <c r="W1043" s="735"/>
      <c r="X1043" s="735"/>
      <c r="Y1043" s="735"/>
      <c r="Z1043" s="95"/>
      <c r="AA1043" s="95"/>
      <c r="AB1043" s="95"/>
      <c r="AC1043" s="95"/>
      <c r="AD1043" s="95"/>
    </row>
    <row r="1044">
      <c r="A1044" s="731"/>
      <c r="B1044" s="731"/>
      <c r="C1044" s="732"/>
      <c r="D1044" s="733"/>
      <c r="E1044" s="344"/>
      <c r="F1044" s="734"/>
      <c r="G1044" s="735"/>
      <c r="H1044" s="736"/>
      <c r="I1044" s="736"/>
      <c r="J1044" s="737"/>
      <c r="K1044" s="737"/>
      <c r="L1044" s="737"/>
      <c r="M1044" s="737"/>
      <c r="N1044" s="737"/>
      <c r="O1044" s="737"/>
      <c r="P1044" s="738"/>
      <c r="Q1044" s="737"/>
      <c r="R1044" s="737"/>
      <c r="S1044" s="739"/>
      <c r="T1044" s="740"/>
      <c r="U1044" s="735"/>
      <c r="V1044" s="735"/>
      <c r="W1044" s="735"/>
      <c r="X1044" s="735"/>
      <c r="Y1044" s="735"/>
      <c r="Z1044" s="95"/>
      <c r="AA1044" s="95"/>
      <c r="AB1044" s="95"/>
      <c r="AC1044" s="95"/>
      <c r="AD1044" s="95"/>
    </row>
    <row r="1045">
      <c r="A1045" s="731"/>
      <c r="B1045" s="731"/>
      <c r="C1045" s="732"/>
      <c r="D1045" s="733"/>
      <c r="E1045" s="344"/>
      <c r="F1045" s="734"/>
      <c r="G1045" s="735"/>
      <c r="H1045" s="736"/>
      <c r="I1045" s="736"/>
      <c r="J1045" s="737"/>
      <c r="K1045" s="737"/>
      <c r="L1045" s="737"/>
      <c r="M1045" s="737"/>
      <c r="N1045" s="737"/>
      <c r="O1045" s="737"/>
      <c r="P1045" s="738"/>
      <c r="Q1045" s="737"/>
      <c r="R1045" s="737"/>
      <c r="S1045" s="739"/>
      <c r="T1045" s="740"/>
      <c r="U1045" s="735"/>
      <c r="V1045" s="735"/>
      <c r="W1045" s="735"/>
      <c r="X1045" s="735"/>
      <c r="Y1045" s="735"/>
      <c r="Z1045" s="95"/>
      <c r="AA1045" s="95"/>
      <c r="AB1045" s="95"/>
      <c r="AC1045" s="95"/>
      <c r="AD1045" s="95"/>
    </row>
    <row r="1046">
      <c r="A1046" s="731"/>
      <c r="B1046" s="731"/>
      <c r="C1046" s="732"/>
      <c r="D1046" s="733"/>
      <c r="E1046" s="344"/>
      <c r="F1046" s="734"/>
      <c r="G1046" s="735"/>
      <c r="H1046" s="736"/>
      <c r="I1046" s="736"/>
      <c r="J1046" s="737"/>
      <c r="K1046" s="737"/>
      <c r="L1046" s="737"/>
      <c r="M1046" s="737"/>
      <c r="N1046" s="737"/>
      <c r="O1046" s="737"/>
      <c r="P1046" s="738"/>
      <c r="Q1046" s="737"/>
      <c r="R1046" s="737"/>
      <c r="S1046" s="739"/>
      <c r="T1046" s="740"/>
      <c r="U1046" s="735"/>
      <c r="V1046" s="735"/>
      <c r="W1046" s="735"/>
      <c r="X1046" s="735"/>
      <c r="Y1046" s="735"/>
      <c r="Z1046" s="95"/>
      <c r="AA1046" s="95"/>
      <c r="AB1046" s="95"/>
      <c r="AC1046" s="95"/>
      <c r="AD1046" s="95"/>
    </row>
    <row r="1047">
      <c r="A1047" s="731"/>
      <c r="B1047" s="731"/>
      <c r="C1047" s="732"/>
      <c r="D1047" s="733"/>
      <c r="E1047" s="344"/>
      <c r="F1047" s="734"/>
      <c r="G1047" s="735"/>
      <c r="H1047" s="736"/>
      <c r="I1047" s="736"/>
      <c r="J1047" s="737"/>
      <c r="K1047" s="737"/>
      <c r="L1047" s="737"/>
      <c r="M1047" s="737"/>
      <c r="N1047" s="737"/>
      <c r="O1047" s="737"/>
      <c r="P1047" s="738"/>
      <c r="Q1047" s="737"/>
      <c r="R1047" s="737"/>
      <c r="S1047" s="739"/>
      <c r="T1047" s="740"/>
      <c r="U1047" s="735"/>
      <c r="V1047" s="735"/>
      <c r="W1047" s="735"/>
      <c r="X1047" s="735"/>
      <c r="Y1047" s="735"/>
      <c r="Z1047" s="95"/>
      <c r="AA1047" s="95"/>
      <c r="AB1047" s="95"/>
      <c r="AC1047" s="95"/>
      <c r="AD1047" s="95"/>
    </row>
    <row r="1048">
      <c r="A1048" s="731"/>
      <c r="B1048" s="731"/>
      <c r="C1048" s="732"/>
      <c r="D1048" s="733"/>
      <c r="E1048" s="344"/>
      <c r="F1048" s="734"/>
      <c r="G1048" s="735"/>
      <c r="H1048" s="736"/>
      <c r="I1048" s="736"/>
      <c r="J1048" s="737"/>
      <c r="K1048" s="737"/>
      <c r="L1048" s="737"/>
      <c r="M1048" s="737"/>
      <c r="N1048" s="737"/>
      <c r="O1048" s="737"/>
      <c r="P1048" s="738"/>
      <c r="Q1048" s="737"/>
      <c r="R1048" s="737"/>
      <c r="S1048" s="739"/>
      <c r="T1048" s="740"/>
      <c r="U1048" s="735"/>
      <c r="V1048" s="735"/>
      <c r="W1048" s="735"/>
      <c r="X1048" s="735"/>
      <c r="Y1048" s="735"/>
      <c r="Z1048" s="95"/>
      <c r="AA1048" s="95"/>
      <c r="AB1048" s="95"/>
      <c r="AC1048" s="95"/>
      <c r="AD1048" s="95"/>
    </row>
    <row r="1049">
      <c r="A1049" s="731"/>
      <c r="B1049" s="731"/>
      <c r="C1049" s="732"/>
      <c r="D1049" s="733"/>
      <c r="E1049" s="344"/>
      <c r="F1049" s="734"/>
      <c r="G1049" s="735"/>
      <c r="H1049" s="736"/>
      <c r="I1049" s="736"/>
      <c r="J1049" s="737"/>
      <c r="K1049" s="737"/>
      <c r="L1049" s="737"/>
      <c r="M1049" s="737"/>
      <c r="N1049" s="737"/>
      <c r="O1049" s="737"/>
      <c r="P1049" s="738"/>
      <c r="Q1049" s="737"/>
      <c r="R1049" s="737"/>
      <c r="S1049" s="739"/>
      <c r="T1049" s="740"/>
      <c r="U1049" s="735"/>
      <c r="V1049" s="735"/>
      <c r="W1049" s="735"/>
      <c r="X1049" s="735"/>
      <c r="Y1049" s="735"/>
      <c r="Z1049" s="95"/>
      <c r="AA1049" s="95"/>
      <c r="AB1049" s="95"/>
      <c r="AC1049" s="95"/>
      <c r="AD1049" s="95"/>
    </row>
    <row r="1050">
      <c r="A1050" s="731"/>
      <c r="B1050" s="731"/>
      <c r="C1050" s="732"/>
      <c r="D1050" s="733"/>
      <c r="E1050" s="344"/>
      <c r="F1050" s="734"/>
      <c r="G1050" s="735"/>
      <c r="H1050" s="736"/>
      <c r="I1050" s="736"/>
      <c r="J1050" s="737"/>
      <c r="K1050" s="737"/>
      <c r="L1050" s="737"/>
      <c r="M1050" s="737"/>
      <c r="N1050" s="737"/>
      <c r="O1050" s="737"/>
      <c r="P1050" s="738"/>
      <c r="Q1050" s="737"/>
      <c r="R1050" s="737"/>
      <c r="S1050" s="739"/>
      <c r="T1050" s="740"/>
      <c r="U1050" s="735"/>
      <c r="V1050" s="735"/>
      <c r="W1050" s="735"/>
      <c r="X1050" s="735"/>
      <c r="Y1050" s="735"/>
      <c r="Z1050" s="95"/>
      <c r="AA1050" s="95"/>
      <c r="AB1050" s="95"/>
      <c r="AC1050" s="95"/>
      <c r="AD1050" s="95"/>
    </row>
    <row r="1051">
      <c r="A1051" s="731"/>
      <c r="B1051" s="731"/>
      <c r="C1051" s="732"/>
      <c r="D1051" s="733"/>
      <c r="E1051" s="344"/>
      <c r="F1051" s="734"/>
      <c r="G1051" s="735"/>
      <c r="H1051" s="736"/>
      <c r="I1051" s="736"/>
      <c r="J1051" s="737"/>
      <c r="K1051" s="737"/>
      <c r="L1051" s="737"/>
      <c r="M1051" s="737"/>
      <c r="N1051" s="737"/>
      <c r="O1051" s="737"/>
      <c r="P1051" s="738"/>
      <c r="Q1051" s="737"/>
      <c r="R1051" s="737"/>
      <c r="S1051" s="739"/>
      <c r="T1051" s="740"/>
      <c r="U1051" s="735"/>
      <c r="V1051" s="735"/>
      <c r="W1051" s="735"/>
      <c r="X1051" s="735"/>
      <c r="Y1051" s="735"/>
      <c r="Z1051" s="95"/>
      <c r="AA1051" s="95"/>
      <c r="AB1051" s="95"/>
      <c r="AC1051" s="95"/>
      <c r="AD1051" s="95"/>
    </row>
    <row r="1052">
      <c r="A1052" s="731"/>
      <c r="B1052" s="731"/>
      <c r="C1052" s="732"/>
      <c r="D1052" s="733"/>
      <c r="E1052" s="344"/>
      <c r="F1052" s="734"/>
      <c r="G1052" s="735"/>
      <c r="H1052" s="736"/>
      <c r="I1052" s="736"/>
      <c r="J1052" s="737"/>
      <c r="K1052" s="737"/>
      <c r="L1052" s="737"/>
      <c r="M1052" s="737"/>
      <c r="N1052" s="737"/>
      <c r="O1052" s="737"/>
      <c r="P1052" s="738"/>
      <c r="Q1052" s="737"/>
      <c r="R1052" s="737"/>
      <c r="S1052" s="739"/>
      <c r="T1052" s="740"/>
      <c r="U1052" s="735"/>
      <c r="V1052" s="735"/>
      <c r="W1052" s="735"/>
      <c r="X1052" s="735"/>
      <c r="Y1052" s="735"/>
      <c r="Z1052" s="95"/>
      <c r="AA1052" s="95"/>
      <c r="AB1052" s="95"/>
      <c r="AC1052" s="95"/>
      <c r="AD1052" s="95"/>
    </row>
    <row r="1053">
      <c r="A1053" s="731"/>
      <c r="B1053" s="731"/>
      <c r="C1053" s="732"/>
      <c r="D1053" s="733"/>
      <c r="E1053" s="344"/>
      <c r="F1053" s="734"/>
      <c r="G1053" s="735"/>
      <c r="H1053" s="736"/>
      <c r="I1053" s="736"/>
      <c r="J1053" s="737"/>
      <c r="K1053" s="737"/>
      <c r="L1053" s="737"/>
      <c r="M1053" s="737"/>
      <c r="N1053" s="737"/>
      <c r="O1053" s="737"/>
      <c r="P1053" s="738"/>
      <c r="Q1053" s="737"/>
      <c r="R1053" s="737"/>
      <c r="S1053" s="739"/>
      <c r="T1053" s="740"/>
      <c r="U1053" s="735"/>
      <c r="V1053" s="735"/>
      <c r="W1053" s="735"/>
      <c r="X1053" s="735"/>
      <c r="Y1053" s="735"/>
      <c r="Z1053" s="95"/>
      <c r="AA1053" s="95"/>
      <c r="AB1053" s="95"/>
      <c r="AC1053" s="95"/>
      <c r="AD1053" s="95"/>
    </row>
    <row r="1054">
      <c r="A1054" s="731"/>
      <c r="B1054" s="731"/>
      <c r="C1054" s="732"/>
      <c r="D1054" s="733"/>
      <c r="E1054" s="344"/>
      <c r="F1054" s="734"/>
      <c r="G1054" s="735"/>
      <c r="H1054" s="736"/>
      <c r="I1054" s="736"/>
      <c r="J1054" s="737"/>
      <c r="K1054" s="737"/>
      <c r="L1054" s="737"/>
      <c r="M1054" s="737"/>
      <c r="N1054" s="737"/>
      <c r="O1054" s="737"/>
      <c r="P1054" s="738"/>
      <c r="Q1054" s="737"/>
      <c r="R1054" s="737"/>
      <c r="S1054" s="739"/>
      <c r="T1054" s="740"/>
      <c r="U1054" s="735"/>
      <c r="V1054" s="735"/>
      <c r="W1054" s="735"/>
      <c r="X1054" s="735"/>
      <c r="Y1054" s="735"/>
      <c r="Z1054" s="95"/>
      <c r="AA1054" s="95"/>
      <c r="AB1054" s="95"/>
      <c r="AC1054" s="95"/>
      <c r="AD1054" s="95"/>
    </row>
    <row r="1055">
      <c r="A1055" s="731"/>
      <c r="B1055" s="731"/>
      <c r="C1055" s="732"/>
      <c r="D1055" s="733"/>
      <c r="E1055" s="344"/>
      <c r="F1055" s="734"/>
      <c r="G1055" s="735"/>
      <c r="H1055" s="736"/>
      <c r="I1055" s="736"/>
      <c r="J1055" s="737"/>
      <c r="K1055" s="737"/>
      <c r="L1055" s="737"/>
      <c r="M1055" s="737"/>
      <c r="N1055" s="737"/>
      <c r="O1055" s="737"/>
      <c r="P1055" s="738"/>
      <c r="Q1055" s="737"/>
      <c r="R1055" s="737"/>
      <c r="S1055" s="739"/>
      <c r="T1055" s="740"/>
      <c r="U1055" s="735"/>
      <c r="V1055" s="735"/>
      <c r="W1055" s="735"/>
      <c r="X1055" s="735"/>
      <c r="Y1055" s="735"/>
      <c r="Z1055" s="95"/>
      <c r="AA1055" s="95"/>
      <c r="AB1055" s="95"/>
      <c r="AC1055" s="95"/>
      <c r="AD1055" s="95"/>
    </row>
    <row r="1056">
      <c r="A1056" s="731"/>
      <c r="B1056" s="731"/>
      <c r="C1056" s="732"/>
      <c r="D1056" s="733"/>
      <c r="E1056" s="344"/>
      <c r="F1056" s="734"/>
      <c r="G1056" s="735"/>
      <c r="H1056" s="736"/>
      <c r="I1056" s="736"/>
      <c r="J1056" s="737"/>
      <c r="K1056" s="737"/>
      <c r="L1056" s="737"/>
      <c r="M1056" s="737"/>
      <c r="N1056" s="737"/>
      <c r="O1056" s="737"/>
      <c r="P1056" s="738"/>
      <c r="Q1056" s="737"/>
      <c r="R1056" s="737"/>
      <c r="S1056" s="739"/>
      <c r="T1056" s="740"/>
      <c r="U1056" s="735"/>
      <c r="V1056" s="735"/>
      <c r="W1056" s="735"/>
      <c r="X1056" s="735"/>
      <c r="Y1056" s="735"/>
      <c r="Z1056" s="95"/>
      <c r="AA1056" s="95"/>
      <c r="AB1056" s="95"/>
      <c r="AC1056" s="95"/>
      <c r="AD1056" s="95"/>
    </row>
    <row r="1057">
      <c r="A1057" s="731"/>
      <c r="B1057" s="731"/>
      <c r="C1057" s="732"/>
      <c r="D1057" s="733"/>
      <c r="E1057" s="344"/>
      <c r="F1057" s="734"/>
      <c r="G1057" s="735"/>
      <c r="H1057" s="736"/>
      <c r="I1057" s="736"/>
      <c r="J1057" s="737"/>
      <c r="K1057" s="737"/>
      <c r="L1057" s="737"/>
      <c r="M1057" s="737"/>
      <c r="N1057" s="737"/>
      <c r="O1057" s="737"/>
      <c r="P1057" s="738"/>
      <c r="Q1057" s="737"/>
      <c r="R1057" s="737"/>
      <c r="S1057" s="739"/>
      <c r="T1057" s="740"/>
      <c r="U1057" s="735"/>
      <c r="V1057" s="735"/>
      <c r="W1057" s="735"/>
      <c r="X1057" s="735"/>
      <c r="Y1057" s="735"/>
      <c r="Z1057" s="95"/>
      <c r="AA1057" s="95"/>
      <c r="AB1057" s="95"/>
      <c r="AC1057" s="95"/>
      <c r="AD1057" s="95"/>
    </row>
    <row r="1058">
      <c r="A1058" s="731"/>
      <c r="B1058" s="731"/>
      <c r="C1058" s="732"/>
      <c r="D1058" s="733"/>
      <c r="E1058" s="344"/>
      <c r="F1058" s="734"/>
      <c r="G1058" s="735"/>
      <c r="H1058" s="736"/>
      <c r="I1058" s="736"/>
      <c r="J1058" s="737"/>
      <c r="K1058" s="737"/>
      <c r="L1058" s="737"/>
      <c r="M1058" s="737"/>
      <c r="N1058" s="737"/>
      <c r="O1058" s="737"/>
      <c r="P1058" s="738"/>
      <c r="Q1058" s="737"/>
      <c r="R1058" s="737"/>
      <c r="S1058" s="739"/>
      <c r="T1058" s="740"/>
      <c r="U1058" s="735"/>
      <c r="V1058" s="735"/>
      <c r="W1058" s="735"/>
      <c r="X1058" s="735"/>
      <c r="Y1058" s="735"/>
      <c r="Z1058" s="95"/>
      <c r="AA1058" s="95"/>
      <c r="AB1058" s="95"/>
      <c r="AC1058" s="95"/>
      <c r="AD1058" s="95"/>
    </row>
    <row r="1059">
      <c r="A1059" s="731"/>
      <c r="B1059" s="731"/>
      <c r="C1059" s="732"/>
      <c r="D1059" s="733"/>
      <c r="E1059" s="344"/>
      <c r="F1059" s="734"/>
      <c r="G1059" s="735"/>
      <c r="H1059" s="736"/>
      <c r="I1059" s="736"/>
      <c r="J1059" s="737"/>
      <c r="K1059" s="737"/>
      <c r="L1059" s="737"/>
      <c r="M1059" s="737"/>
      <c r="N1059" s="737"/>
      <c r="O1059" s="737"/>
      <c r="P1059" s="738"/>
      <c r="Q1059" s="737"/>
      <c r="R1059" s="737"/>
      <c r="S1059" s="739"/>
      <c r="T1059" s="740"/>
      <c r="U1059" s="735"/>
      <c r="V1059" s="735"/>
      <c r="W1059" s="735"/>
      <c r="X1059" s="735"/>
      <c r="Y1059" s="735"/>
      <c r="Z1059" s="95"/>
      <c r="AA1059" s="95"/>
      <c r="AB1059" s="95"/>
      <c r="AC1059" s="95"/>
      <c r="AD1059" s="95"/>
    </row>
    <row r="1060">
      <c r="A1060" s="731"/>
      <c r="B1060" s="731"/>
      <c r="C1060" s="732"/>
      <c r="D1060" s="733"/>
      <c r="E1060" s="344"/>
      <c r="F1060" s="734"/>
      <c r="G1060" s="735"/>
      <c r="H1060" s="736"/>
      <c r="I1060" s="736"/>
      <c r="J1060" s="737"/>
      <c r="K1060" s="737"/>
      <c r="L1060" s="737"/>
      <c r="M1060" s="737"/>
      <c r="N1060" s="737"/>
      <c r="O1060" s="737"/>
      <c r="P1060" s="738"/>
      <c r="Q1060" s="737"/>
      <c r="R1060" s="737"/>
      <c r="S1060" s="739"/>
      <c r="T1060" s="740"/>
      <c r="U1060" s="735"/>
      <c r="V1060" s="735"/>
      <c r="W1060" s="735"/>
      <c r="X1060" s="735"/>
      <c r="Y1060" s="735"/>
      <c r="Z1060" s="95"/>
      <c r="AA1060" s="95"/>
      <c r="AB1060" s="95"/>
      <c r="AC1060" s="95"/>
      <c r="AD1060" s="95"/>
    </row>
    <row r="1061">
      <c r="A1061" s="731"/>
      <c r="B1061" s="731"/>
      <c r="C1061" s="732"/>
      <c r="D1061" s="733"/>
      <c r="E1061" s="344"/>
      <c r="F1061" s="734"/>
      <c r="G1061" s="735"/>
      <c r="H1061" s="736"/>
      <c r="I1061" s="736"/>
      <c r="J1061" s="737"/>
      <c r="K1061" s="737"/>
      <c r="L1061" s="737"/>
      <c r="M1061" s="737"/>
      <c r="N1061" s="737"/>
      <c r="O1061" s="737"/>
      <c r="P1061" s="738"/>
      <c r="Q1061" s="737"/>
      <c r="R1061" s="737"/>
      <c r="S1061" s="739"/>
      <c r="T1061" s="740"/>
      <c r="U1061" s="735"/>
      <c r="V1061" s="735"/>
      <c r="W1061" s="735"/>
      <c r="X1061" s="735"/>
      <c r="Y1061" s="735"/>
      <c r="Z1061" s="95"/>
      <c r="AA1061" s="95"/>
      <c r="AB1061" s="95"/>
      <c r="AC1061" s="95"/>
      <c r="AD1061" s="95"/>
    </row>
    <row r="1062">
      <c r="A1062" s="731"/>
      <c r="B1062" s="731"/>
      <c r="C1062" s="732"/>
      <c r="D1062" s="733"/>
      <c r="E1062" s="344"/>
      <c r="F1062" s="734"/>
      <c r="G1062" s="735"/>
      <c r="H1062" s="736"/>
      <c r="I1062" s="736"/>
      <c r="J1062" s="737"/>
      <c r="K1062" s="737"/>
      <c r="L1062" s="737"/>
      <c r="M1062" s="737"/>
      <c r="N1062" s="737"/>
      <c r="O1062" s="737"/>
      <c r="P1062" s="738"/>
      <c r="Q1062" s="737"/>
      <c r="R1062" s="737"/>
      <c r="S1062" s="739"/>
      <c r="T1062" s="740"/>
      <c r="U1062" s="735"/>
      <c r="V1062" s="735"/>
      <c r="W1062" s="735"/>
      <c r="X1062" s="735"/>
      <c r="Y1062" s="735"/>
      <c r="Z1062" s="95"/>
      <c r="AA1062" s="95"/>
      <c r="AB1062" s="95"/>
      <c r="AC1062" s="95"/>
      <c r="AD1062" s="95"/>
    </row>
    <row r="1063">
      <c r="A1063" s="731"/>
      <c r="B1063" s="731"/>
      <c r="C1063" s="732"/>
      <c r="D1063" s="733"/>
      <c r="E1063" s="344"/>
      <c r="F1063" s="734"/>
      <c r="G1063" s="735"/>
      <c r="H1063" s="736"/>
      <c r="I1063" s="736"/>
      <c r="J1063" s="737"/>
      <c r="K1063" s="737"/>
      <c r="L1063" s="737"/>
      <c r="M1063" s="737"/>
      <c r="N1063" s="737"/>
      <c r="O1063" s="737"/>
      <c r="P1063" s="738"/>
      <c r="Q1063" s="737"/>
      <c r="R1063" s="737"/>
      <c r="S1063" s="739"/>
      <c r="T1063" s="740"/>
      <c r="U1063" s="735"/>
      <c r="V1063" s="735"/>
      <c r="W1063" s="735"/>
      <c r="X1063" s="735"/>
      <c r="Y1063" s="735"/>
      <c r="Z1063" s="95"/>
      <c r="AA1063" s="95"/>
      <c r="AB1063" s="95"/>
      <c r="AC1063" s="95"/>
      <c r="AD1063" s="95"/>
    </row>
    <row r="1064">
      <c r="A1064" s="731"/>
      <c r="B1064" s="731"/>
      <c r="C1064" s="732"/>
      <c r="D1064" s="733"/>
      <c r="E1064" s="344"/>
      <c r="F1064" s="734"/>
      <c r="G1064" s="735"/>
      <c r="H1064" s="736"/>
      <c r="I1064" s="736"/>
      <c r="J1064" s="737"/>
      <c r="K1064" s="737"/>
      <c r="L1064" s="737"/>
      <c r="M1064" s="737"/>
      <c r="N1064" s="737"/>
      <c r="O1064" s="737"/>
      <c r="P1064" s="738"/>
      <c r="Q1064" s="737"/>
      <c r="R1064" s="737"/>
      <c r="S1064" s="739"/>
      <c r="T1064" s="740"/>
      <c r="U1064" s="735"/>
      <c r="V1064" s="735"/>
      <c r="W1064" s="735"/>
      <c r="X1064" s="735"/>
      <c r="Y1064" s="735"/>
      <c r="Z1064" s="95"/>
      <c r="AA1064" s="95"/>
      <c r="AB1064" s="95"/>
      <c r="AC1064" s="95"/>
      <c r="AD1064" s="95"/>
    </row>
    <row r="1065">
      <c r="A1065" s="731"/>
      <c r="B1065" s="731"/>
      <c r="C1065" s="732"/>
      <c r="D1065" s="733"/>
      <c r="E1065" s="344"/>
      <c r="F1065" s="734"/>
      <c r="G1065" s="735"/>
      <c r="H1065" s="736"/>
      <c r="I1065" s="736"/>
      <c r="J1065" s="737"/>
      <c r="K1065" s="737"/>
      <c r="L1065" s="737"/>
      <c r="M1065" s="737"/>
      <c r="N1065" s="737"/>
      <c r="O1065" s="737"/>
      <c r="P1065" s="738"/>
      <c r="Q1065" s="737"/>
      <c r="R1065" s="737"/>
      <c r="S1065" s="739"/>
      <c r="T1065" s="740"/>
      <c r="U1065" s="735"/>
      <c r="V1065" s="735"/>
      <c r="W1065" s="735"/>
      <c r="X1065" s="735"/>
      <c r="Y1065" s="735"/>
      <c r="Z1065" s="95"/>
      <c r="AA1065" s="95"/>
      <c r="AB1065" s="95"/>
      <c r="AC1065" s="95"/>
      <c r="AD1065" s="95"/>
    </row>
    <row r="1066">
      <c r="A1066" s="731"/>
      <c r="B1066" s="731"/>
      <c r="C1066" s="732"/>
      <c r="D1066" s="733"/>
      <c r="E1066" s="344"/>
      <c r="F1066" s="734"/>
      <c r="G1066" s="735"/>
      <c r="H1066" s="736"/>
      <c r="I1066" s="736"/>
      <c r="J1066" s="737"/>
      <c r="K1066" s="737"/>
      <c r="L1066" s="737"/>
      <c r="M1066" s="737"/>
      <c r="N1066" s="737"/>
      <c r="O1066" s="737"/>
      <c r="P1066" s="738"/>
      <c r="Q1066" s="737"/>
      <c r="R1066" s="737"/>
      <c r="S1066" s="739"/>
      <c r="T1066" s="740"/>
      <c r="U1066" s="735"/>
      <c r="V1066" s="735"/>
      <c r="W1066" s="735"/>
      <c r="X1066" s="735"/>
      <c r="Y1066" s="735"/>
      <c r="Z1066" s="95"/>
      <c r="AA1066" s="95"/>
      <c r="AB1066" s="95"/>
      <c r="AC1066" s="95"/>
      <c r="AD1066" s="95"/>
    </row>
    <row r="1067">
      <c r="A1067" s="731"/>
      <c r="B1067" s="731"/>
      <c r="C1067" s="732"/>
      <c r="D1067" s="733"/>
      <c r="E1067" s="344"/>
      <c r="F1067" s="734"/>
      <c r="G1067" s="735"/>
      <c r="H1067" s="736"/>
      <c r="I1067" s="736"/>
      <c r="J1067" s="737"/>
      <c r="K1067" s="737"/>
      <c r="L1067" s="737"/>
      <c r="M1067" s="737"/>
      <c r="N1067" s="737"/>
      <c r="O1067" s="737"/>
      <c r="P1067" s="738"/>
      <c r="Q1067" s="737"/>
      <c r="R1067" s="737"/>
      <c r="S1067" s="739"/>
      <c r="T1067" s="740"/>
      <c r="U1067" s="735"/>
      <c r="V1067" s="735"/>
      <c r="W1067" s="735"/>
      <c r="X1067" s="735"/>
      <c r="Y1067" s="735"/>
      <c r="Z1067" s="95"/>
      <c r="AA1067" s="95"/>
      <c r="AB1067" s="95"/>
      <c r="AC1067" s="95"/>
      <c r="AD1067" s="95"/>
    </row>
    <row r="1068">
      <c r="A1068" s="731"/>
      <c r="B1068" s="731"/>
      <c r="C1068" s="732"/>
      <c r="D1068" s="733"/>
      <c r="E1068" s="344"/>
      <c r="F1068" s="734"/>
      <c r="G1068" s="735"/>
      <c r="H1068" s="736"/>
      <c r="I1068" s="736"/>
      <c r="J1068" s="737"/>
      <c r="K1068" s="737"/>
      <c r="L1068" s="737"/>
      <c r="M1068" s="737"/>
      <c r="N1068" s="737"/>
      <c r="O1068" s="737"/>
      <c r="P1068" s="738"/>
      <c r="Q1068" s="737"/>
      <c r="R1068" s="737"/>
      <c r="S1068" s="739"/>
      <c r="T1068" s="740"/>
      <c r="U1068" s="735"/>
      <c r="V1068" s="735"/>
      <c r="W1068" s="735"/>
      <c r="X1068" s="735"/>
      <c r="Y1068" s="735"/>
      <c r="Z1068" s="95"/>
      <c r="AA1068" s="95"/>
      <c r="AB1068" s="95"/>
      <c r="AC1068" s="95"/>
      <c r="AD1068" s="95"/>
    </row>
    <row r="1069">
      <c r="A1069" s="731"/>
      <c r="B1069" s="731"/>
      <c r="C1069" s="732"/>
      <c r="D1069" s="733"/>
      <c r="E1069" s="344"/>
      <c r="F1069" s="734"/>
      <c r="G1069" s="735"/>
      <c r="H1069" s="736"/>
      <c r="I1069" s="736"/>
      <c r="J1069" s="737"/>
      <c r="K1069" s="737"/>
      <c r="L1069" s="737"/>
      <c r="M1069" s="737"/>
      <c r="N1069" s="737"/>
      <c r="O1069" s="737"/>
      <c r="P1069" s="738"/>
      <c r="Q1069" s="737"/>
      <c r="R1069" s="737"/>
      <c r="S1069" s="739"/>
      <c r="T1069" s="740"/>
      <c r="U1069" s="735"/>
      <c r="V1069" s="735"/>
      <c r="W1069" s="735"/>
      <c r="X1069" s="735"/>
      <c r="Y1069" s="735"/>
      <c r="Z1069" s="95"/>
      <c r="AA1069" s="95"/>
      <c r="AB1069" s="95"/>
      <c r="AC1069" s="95"/>
      <c r="AD1069" s="95"/>
    </row>
    <row r="1070">
      <c r="A1070" s="731"/>
      <c r="B1070" s="731"/>
      <c r="C1070" s="732"/>
      <c r="D1070" s="733"/>
      <c r="E1070" s="344"/>
      <c r="F1070" s="734"/>
      <c r="G1070" s="735"/>
      <c r="H1070" s="736"/>
      <c r="I1070" s="736"/>
      <c r="J1070" s="737"/>
      <c r="K1070" s="737"/>
      <c r="L1070" s="737"/>
      <c r="M1070" s="737"/>
      <c r="N1070" s="737"/>
      <c r="O1070" s="737"/>
      <c r="P1070" s="738"/>
      <c r="Q1070" s="737"/>
      <c r="R1070" s="737"/>
      <c r="S1070" s="739"/>
      <c r="T1070" s="740"/>
      <c r="U1070" s="735"/>
      <c r="V1070" s="735"/>
      <c r="W1070" s="735"/>
      <c r="X1070" s="735"/>
      <c r="Y1070" s="735"/>
      <c r="Z1070" s="95"/>
      <c r="AA1070" s="95"/>
      <c r="AB1070" s="95"/>
      <c r="AC1070" s="95"/>
      <c r="AD1070" s="95"/>
    </row>
    <row r="1071">
      <c r="A1071" s="731"/>
      <c r="B1071" s="731"/>
      <c r="C1071" s="732"/>
      <c r="D1071" s="733"/>
      <c r="E1071" s="344"/>
      <c r="F1071" s="734"/>
      <c r="G1071" s="735"/>
      <c r="H1071" s="736"/>
      <c r="I1071" s="736"/>
      <c r="J1071" s="737"/>
      <c r="K1071" s="737"/>
      <c r="L1071" s="737"/>
      <c r="M1071" s="737"/>
      <c r="N1071" s="737"/>
      <c r="O1071" s="737"/>
      <c r="P1071" s="738"/>
      <c r="Q1071" s="737"/>
      <c r="R1071" s="737"/>
      <c r="S1071" s="739"/>
      <c r="T1071" s="740"/>
      <c r="U1071" s="735"/>
      <c r="V1071" s="735"/>
      <c r="W1071" s="735"/>
      <c r="X1071" s="735"/>
      <c r="Y1071" s="735"/>
      <c r="Z1071" s="95"/>
      <c r="AA1071" s="95"/>
      <c r="AB1071" s="95"/>
      <c r="AC1071" s="95"/>
      <c r="AD1071" s="95"/>
    </row>
    <row r="1072">
      <c r="A1072" s="731"/>
      <c r="B1072" s="731"/>
      <c r="C1072" s="732"/>
      <c r="D1072" s="733"/>
      <c r="E1072" s="344"/>
      <c r="F1072" s="734"/>
      <c r="G1072" s="735"/>
      <c r="H1072" s="736"/>
      <c r="I1072" s="736"/>
      <c r="J1072" s="737"/>
      <c r="K1072" s="737"/>
      <c r="L1072" s="737"/>
      <c r="M1072" s="737"/>
      <c r="N1072" s="737"/>
      <c r="O1072" s="737"/>
      <c r="P1072" s="738"/>
      <c r="Q1072" s="737"/>
      <c r="R1072" s="737"/>
      <c r="S1072" s="739"/>
      <c r="T1072" s="740"/>
      <c r="U1072" s="735"/>
      <c r="V1072" s="735"/>
      <c r="W1072" s="735"/>
      <c r="X1072" s="735"/>
      <c r="Y1072" s="735"/>
      <c r="Z1072" s="95"/>
      <c r="AA1072" s="95"/>
      <c r="AB1072" s="95"/>
      <c r="AC1072" s="95"/>
      <c r="AD1072" s="95"/>
    </row>
    <row r="1073">
      <c r="A1073" s="731"/>
      <c r="B1073" s="731"/>
      <c r="C1073" s="732"/>
      <c r="D1073" s="733"/>
      <c r="E1073" s="344"/>
      <c r="F1073" s="734"/>
      <c r="G1073" s="735"/>
      <c r="H1073" s="736"/>
      <c r="I1073" s="736"/>
      <c r="J1073" s="737"/>
      <c r="K1073" s="737"/>
      <c r="L1073" s="737"/>
      <c r="M1073" s="737"/>
      <c r="N1073" s="737"/>
      <c r="O1073" s="737"/>
      <c r="P1073" s="738"/>
      <c r="Q1073" s="737"/>
      <c r="R1073" s="737"/>
      <c r="S1073" s="739"/>
      <c r="T1073" s="740"/>
      <c r="U1073" s="735"/>
      <c r="V1073" s="735"/>
      <c r="W1073" s="735"/>
      <c r="X1073" s="735"/>
      <c r="Y1073" s="735"/>
      <c r="Z1073" s="95"/>
      <c r="AA1073" s="95"/>
      <c r="AB1073" s="95"/>
      <c r="AC1073" s="95"/>
      <c r="AD1073" s="95"/>
    </row>
    <row r="1074">
      <c r="A1074" s="731"/>
      <c r="B1074" s="731"/>
      <c r="C1074" s="732"/>
      <c r="D1074" s="733"/>
      <c r="E1074" s="344"/>
      <c r="F1074" s="734"/>
      <c r="G1074" s="735"/>
      <c r="H1074" s="736"/>
      <c r="I1074" s="736"/>
      <c r="J1074" s="737"/>
      <c r="K1074" s="737"/>
      <c r="L1074" s="737"/>
      <c r="M1074" s="737"/>
      <c r="N1074" s="737"/>
      <c r="O1074" s="737"/>
      <c r="P1074" s="738"/>
      <c r="Q1074" s="737"/>
      <c r="R1074" s="737"/>
      <c r="S1074" s="739"/>
      <c r="T1074" s="740"/>
      <c r="U1074" s="735"/>
      <c r="V1074" s="735"/>
      <c r="W1074" s="735"/>
      <c r="X1074" s="735"/>
      <c r="Y1074" s="735"/>
      <c r="Z1074" s="95"/>
      <c r="AA1074" s="95"/>
      <c r="AB1074" s="95"/>
      <c r="AC1074" s="95"/>
      <c r="AD1074" s="95"/>
    </row>
    <row r="1075">
      <c r="A1075" s="731"/>
      <c r="B1075" s="731"/>
      <c r="C1075" s="732"/>
      <c r="D1075" s="733"/>
      <c r="E1075" s="344"/>
      <c r="F1075" s="734"/>
      <c r="G1075" s="735"/>
      <c r="H1075" s="736"/>
      <c r="I1075" s="736"/>
      <c r="J1075" s="737"/>
      <c r="K1075" s="737"/>
      <c r="L1075" s="737"/>
      <c r="M1075" s="737"/>
      <c r="N1075" s="737"/>
      <c r="O1075" s="737"/>
      <c r="P1075" s="738"/>
      <c r="Q1075" s="737"/>
      <c r="R1075" s="737"/>
      <c r="S1075" s="739"/>
      <c r="T1075" s="740"/>
      <c r="U1075" s="735"/>
      <c r="V1075" s="735"/>
      <c r="W1075" s="735"/>
      <c r="X1075" s="735"/>
      <c r="Y1075" s="735"/>
      <c r="Z1075" s="95"/>
      <c r="AA1075" s="95"/>
      <c r="AB1075" s="95"/>
      <c r="AC1075" s="95"/>
      <c r="AD1075" s="95"/>
    </row>
    <row r="1076">
      <c r="A1076" s="731"/>
      <c r="B1076" s="731"/>
      <c r="C1076" s="732"/>
      <c r="D1076" s="733"/>
      <c r="E1076" s="344"/>
      <c r="F1076" s="734"/>
      <c r="G1076" s="735"/>
      <c r="H1076" s="736"/>
      <c r="I1076" s="736"/>
      <c r="J1076" s="737"/>
      <c r="K1076" s="737"/>
      <c r="L1076" s="737"/>
      <c r="M1076" s="737"/>
      <c r="N1076" s="737"/>
      <c r="O1076" s="737"/>
      <c r="P1076" s="738"/>
      <c r="Q1076" s="737"/>
      <c r="R1076" s="737"/>
      <c r="S1076" s="739"/>
      <c r="T1076" s="740"/>
      <c r="U1076" s="735"/>
      <c r="V1076" s="735"/>
      <c r="W1076" s="735"/>
      <c r="X1076" s="735"/>
      <c r="Y1076" s="735"/>
      <c r="Z1076" s="95"/>
      <c r="AA1076" s="95"/>
      <c r="AB1076" s="95"/>
      <c r="AC1076" s="95"/>
      <c r="AD1076" s="95"/>
    </row>
    <row r="1077">
      <c r="A1077" s="731"/>
      <c r="B1077" s="731"/>
      <c r="C1077" s="732"/>
      <c r="D1077" s="733"/>
      <c r="E1077" s="344"/>
      <c r="F1077" s="734"/>
      <c r="G1077" s="735"/>
      <c r="H1077" s="736"/>
      <c r="I1077" s="736"/>
      <c r="J1077" s="737"/>
      <c r="K1077" s="737"/>
      <c r="L1077" s="737"/>
      <c r="M1077" s="737"/>
      <c r="N1077" s="737"/>
      <c r="O1077" s="737"/>
      <c r="P1077" s="738"/>
      <c r="Q1077" s="737"/>
      <c r="R1077" s="737"/>
      <c r="S1077" s="739"/>
      <c r="T1077" s="740"/>
      <c r="U1077" s="735"/>
      <c r="V1077" s="735"/>
      <c r="W1077" s="735"/>
      <c r="X1077" s="735"/>
      <c r="Y1077" s="735"/>
      <c r="Z1077" s="95"/>
      <c r="AA1077" s="95"/>
      <c r="AB1077" s="95"/>
      <c r="AC1077" s="95"/>
      <c r="AD1077" s="95"/>
    </row>
    <row r="1078">
      <c r="A1078" s="731"/>
      <c r="B1078" s="731"/>
      <c r="C1078" s="732"/>
      <c r="D1078" s="733"/>
      <c r="E1078" s="344"/>
      <c r="F1078" s="734"/>
      <c r="G1078" s="735"/>
      <c r="H1078" s="736"/>
      <c r="I1078" s="736"/>
      <c r="J1078" s="737"/>
      <c r="K1078" s="737"/>
      <c r="L1078" s="737"/>
      <c r="M1078" s="737"/>
      <c r="N1078" s="737"/>
      <c r="O1078" s="737"/>
      <c r="P1078" s="738"/>
      <c r="Q1078" s="737"/>
      <c r="R1078" s="737"/>
      <c r="S1078" s="739"/>
      <c r="T1078" s="740"/>
      <c r="U1078" s="735"/>
      <c r="V1078" s="735"/>
      <c r="W1078" s="735"/>
      <c r="X1078" s="735"/>
      <c r="Y1078" s="735"/>
      <c r="Z1078" s="95"/>
      <c r="AA1078" s="95"/>
      <c r="AB1078" s="95"/>
      <c r="AC1078" s="95"/>
      <c r="AD1078" s="95"/>
    </row>
    <row r="1079">
      <c r="A1079" s="731"/>
      <c r="B1079" s="731"/>
      <c r="C1079" s="732"/>
      <c r="D1079" s="733"/>
      <c r="E1079" s="344"/>
      <c r="F1079" s="734"/>
      <c r="G1079" s="735"/>
      <c r="H1079" s="736"/>
      <c r="I1079" s="736"/>
      <c r="J1079" s="737"/>
      <c r="K1079" s="737"/>
      <c r="L1079" s="737"/>
      <c r="M1079" s="737"/>
      <c r="N1079" s="737"/>
      <c r="O1079" s="737"/>
      <c r="P1079" s="738"/>
      <c r="Q1079" s="737"/>
      <c r="R1079" s="737"/>
      <c r="S1079" s="739"/>
      <c r="T1079" s="740"/>
      <c r="U1079" s="735"/>
      <c r="V1079" s="735"/>
      <c r="W1079" s="735"/>
      <c r="X1079" s="735"/>
      <c r="Y1079" s="735"/>
      <c r="Z1079" s="95"/>
      <c r="AA1079" s="95"/>
      <c r="AB1079" s="95"/>
      <c r="AC1079" s="95"/>
      <c r="AD1079" s="95"/>
    </row>
    <row r="1080">
      <c r="A1080" s="731"/>
      <c r="B1080" s="731"/>
      <c r="C1080" s="732"/>
      <c r="D1080" s="733"/>
      <c r="E1080" s="344"/>
      <c r="F1080" s="734"/>
      <c r="G1080" s="735"/>
      <c r="H1080" s="736"/>
      <c r="I1080" s="736"/>
      <c r="J1080" s="737"/>
      <c r="K1080" s="737"/>
      <c r="L1080" s="737"/>
      <c r="M1080" s="737"/>
      <c r="N1080" s="737"/>
      <c r="O1080" s="737"/>
      <c r="P1080" s="738"/>
      <c r="Q1080" s="737"/>
      <c r="R1080" s="737"/>
      <c r="S1080" s="739"/>
      <c r="T1080" s="740"/>
      <c r="U1080" s="735"/>
      <c r="V1080" s="735"/>
      <c r="W1080" s="735"/>
      <c r="X1080" s="735"/>
      <c r="Y1080" s="735"/>
      <c r="Z1080" s="95"/>
      <c r="AA1080" s="95"/>
      <c r="AB1080" s="95"/>
      <c r="AC1080" s="95"/>
      <c r="AD1080" s="95"/>
    </row>
    <row r="1081">
      <c r="A1081" s="731"/>
      <c r="B1081" s="731"/>
      <c r="C1081" s="732"/>
      <c r="D1081" s="733"/>
      <c r="E1081" s="344"/>
      <c r="F1081" s="734"/>
      <c r="G1081" s="735"/>
      <c r="H1081" s="736"/>
      <c r="I1081" s="736"/>
      <c r="J1081" s="737"/>
      <c r="K1081" s="737"/>
      <c r="L1081" s="737"/>
      <c r="M1081" s="737"/>
      <c r="N1081" s="737"/>
      <c r="O1081" s="737"/>
      <c r="P1081" s="738"/>
      <c r="Q1081" s="737"/>
      <c r="R1081" s="737"/>
      <c r="S1081" s="739"/>
      <c r="T1081" s="740"/>
      <c r="U1081" s="735"/>
      <c r="V1081" s="735"/>
      <c r="W1081" s="735"/>
      <c r="X1081" s="735"/>
      <c r="Y1081" s="735"/>
      <c r="Z1081" s="95"/>
      <c r="AA1081" s="95"/>
      <c r="AB1081" s="95"/>
      <c r="AC1081" s="95"/>
      <c r="AD1081" s="95"/>
    </row>
    <row r="1082">
      <c r="A1082" s="731"/>
      <c r="B1082" s="731"/>
      <c r="C1082" s="732"/>
      <c r="D1082" s="733"/>
      <c r="E1082" s="344"/>
      <c r="F1082" s="734"/>
      <c r="G1082" s="735"/>
      <c r="H1082" s="736"/>
      <c r="I1082" s="736"/>
      <c r="J1082" s="737"/>
      <c r="K1082" s="737"/>
      <c r="L1082" s="737"/>
      <c r="M1082" s="737"/>
      <c r="N1082" s="737"/>
      <c r="O1082" s="737"/>
      <c r="P1082" s="738"/>
      <c r="Q1082" s="737"/>
      <c r="R1082" s="737"/>
      <c r="S1082" s="739"/>
      <c r="T1082" s="740"/>
      <c r="U1082" s="735"/>
      <c r="V1082" s="735"/>
      <c r="W1082" s="735"/>
      <c r="X1082" s="735"/>
      <c r="Y1082" s="735"/>
      <c r="Z1082" s="95"/>
      <c r="AA1082" s="95"/>
      <c r="AB1082" s="95"/>
      <c r="AC1082" s="95"/>
      <c r="AD1082" s="95"/>
    </row>
    <row r="1083">
      <c r="A1083" s="731"/>
      <c r="B1083" s="731"/>
      <c r="C1083" s="732"/>
      <c r="D1083" s="733"/>
      <c r="E1083" s="344"/>
      <c r="F1083" s="734"/>
      <c r="G1083" s="735"/>
      <c r="H1083" s="736"/>
      <c r="I1083" s="736"/>
      <c r="J1083" s="737"/>
      <c r="K1083" s="737"/>
      <c r="L1083" s="737"/>
      <c r="M1083" s="737"/>
      <c r="N1083" s="737"/>
      <c r="O1083" s="737"/>
      <c r="P1083" s="738"/>
      <c r="Q1083" s="737"/>
      <c r="R1083" s="737"/>
      <c r="S1083" s="739"/>
      <c r="T1083" s="740"/>
      <c r="U1083" s="735"/>
      <c r="V1083" s="735"/>
      <c r="W1083" s="735"/>
      <c r="X1083" s="735"/>
      <c r="Y1083" s="735"/>
      <c r="Z1083" s="95"/>
      <c r="AA1083" s="95"/>
      <c r="AB1083" s="95"/>
      <c r="AC1083" s="95"/>
      <c r="AD1083" s="95"/>
    </row>
    <row r="1084">
      <c r="A1084" s="731"/>
      <c r="B1084" s="731"/>
      <c r="C1084" s="732"/>
      <c r="D1084" s="733"/>
      <c r="E1084" s="344"/>
      <c r="F1084" s="734"/>
      <c r="G1084" s="735"/>
      <c r="H1084" s="736"/>
      <c r="I1084" s="736"/>
      <c r="J1084" s="737"/>
      <c r="K1084" s="737"/>
      <c r="L1084" s="737"/>
      <c r="M1084" s="737"/>
      <c r="N1084" s="737"/>
      <c r="O1084" s="737"/>
      <c r="P1084" s="738"/>
      <c r="Q1084" s="737"/>
      <c r="R1084" s="737"/>
      <c r="S1084" s="739"/>
      <c r="T1084" s="740"/>
      <c r="U1084" s="735"/>
      <c r="V1084" s="735"/>
      <c r="W1084" s="735"/>
      <c r="X1084" s="735"/>
      <c r="Y1084" s="735"/>
      <c r="Z1084" s="95"/>
      <c r="AA1084" s="95"/>
      <c r="AB1084" s="95"/>
      <c r="AC1084" s="95"/>
      <c r="AD1084" s="95"/>
    </row>
    <row r="1085">
      <c r="A1085" s="731"/>
      <c r="B1085" s="731"/>
      <c r="C1085" s="732"/>
      <c r="D1085" s="733"/>
      <c r="E1085" s="344"/>
      <c r="F1085" s="734"/>
      <c r="G1085" s="735"/>
      <c r="H1085" s="736"/>
      <c r="I1085" s="736"/>
      <c r="J1085" s="737"/>
      <c r="K1085" s="737"/>
      <c r="L1085" s="737"/>
      <c r="M1085" s="737"/>
      <c r="N1085" s="737"/>
      <c r="O1085" s="737"/>
      <c r="P1085" s="738"/>
      <c r="Q1085" s="737"/>
      <c r="R1085" s="737"/>
      <c r="S1085" s="739"/>
      <c r="T1085" s="740"/>
      <c r="U1085" s="735"/>
      <c r="V1085" s="735"/>
      <c r="W1085" s="735"/>
      <c r="X1085" s="735"/>
      <c r="Y1085" s="735"/>
      <c r="Z1085" s="95"/>
      <c r="AA1085" s="95"/>
      <c r="AB1085" s="95"/>
      <c r="AC1085" s="95"/>
      <c r="AD1085" s="95"/>
    </row>
    <row r="1086">
      <c r="A1086" s="731"/>
      <c r="B1086" s="731"/>
      <c r="C1086" s="732"/>
      <c r="D1086" s="733"/>
      <c r="E1086" s="344"/>
      <c r="F1086" s="734"/>
      <c r="G1086" s="735"/>
      <c r="H1086" s="736"/>
      <c r="I1086" s="736"/>
      <c r="J1086" s="737"/>
      <c r="K1086" s="737"/>
      <c r="L1086" s="737"/>
      <c r="M1086" s="737"/>
      <c r="N1086" s="737"/>
      <c r="O1086" s="737"/>
      <c r="P1086" s="738"/>
      <c r="Q1086" s="737"/>
      <c r="R1086" s="737"/>
      <c r="S1086" s="739"/>
      <c r="T1086" s="740"/>
      <c r="U1086" s="735"/>
      <c r="V1086" s="735"/>
      <c r="W1086" s="735"/>
      <c r="X1086" s="735"/>
      <c r="Y1086" s="735"/>
      <c r="Z1086" s="95"/>
      <c r="AA1086" s="95"/>
      <c r="AB1086" s="95"/>
      <c r="AC1086" s="95"/>
      <c r="AD1086" s="95"/>
    </row>
    <row r="1087">
      <c r="A1087" s="731"/>
      <c r="B1087" s="731"/>
      <c r="C1087" s="732"/>
      <c r="D1087" s="733"/>
      <c r="E1087" s="344"/>
      <c r="F1087" s="734"/>
      <c r="G1087" s="735"/>
      <c r="H1087" s="736"/>
      <c r="I1087" s="736"/>
      <c r="J1087" s="737"/>
      <c r="K1087" s="737"/>
      <c r="L1087" s="737"/>
      <c r="M1087" s="737"/>
      <c r="N1087" s="737"/>
      <c r="O1087" s="737"/>
      <c r="P1087" s="738"/>
      <c r="Q1087" s="737"/>
      <c r="R1087" s="737"/>
      <c r="S1087" s="739"/>
      <c r="T1087" s="740"/>
      <c r="U1087" s="735"/>
      <c r="V1087" s="735"/>
      <c r="W1087" s="735"/>
      <c r="X1087" s="735"/>
      <c r="Y1087" s="735"/>
      <c r="Z1087" s="95"/>
      <c r="AA1087" s="95"/>
      <c r="AB1087" s="95"/>
      <c r="AC1087" s="95"/>
      <c r="AD1087" s="95"/>
    </row>
    <row r="1088">
      <c r="A1088" s="731"/>
      <c r="B1088" s="731"/>
      <c r="C1088" s="732"/>
      <c r="D1088" s="733"/>
      <c r="E1088" s="344"/>
      <c r="F1088" s="734"/>
      <c r="G1088" s="735"/>
      <c r="H1088" s="736"/>
      <c r="I1088" s="736"/>
      <c r="J1088" s="737"/>
      <c r="K1088" s="737"/>
      <c r="L1088" s="737"/>
      <c r="M1088" s="737"/>
      <c r="N1088" s="737"/>
      <c r="O1088" s="737"/>
      <c r="P1088" s="738"/>
      <c r="Q1088" s="737"/>
      <c r="R1088" s="737"/>
      <c r="S1088" s="739"/>
      <c r="T1088" s="740"/>
      <c r="U1088" s="735"/>
      <c r="V1088" s="735"/>
      <c r="W1088" s="735"/>
      <c r="X1088" s="735"/>
      <c r="Y1088" s="735"/>
      <c r="Z1088" s="95"/>
      <c r="AA1088" s="95"/>
      <c r="AB1088" s="95"/>
      <c r="AC1088" s="95"/>
      <c r="AD1088" s="95"/>
    </row>
    <row r="1089">
      <c r="A1089" s="731"/>
      <c r="B1089" s="731"/>
      <c r="C1089" s="732"/>
      <c r="D1089" s="733"/>
      <c r="E1089" s="344"/>
      <c r="F1089" s="734"/>
      <c r="G1089" s="735"/>
      <c r="H1089" s="736"/>
      <c r="I1089" s="736"/>
      <c r="J1089" s="737"/>
      <c r="K1089" s="737"/>
      <c r="L1089" s="737"/>
      <c r="M1089" s="737"/>
      <c r="N1089" s="737"/>
      <c r="O1089" s="737"/>
      <c r="P1089" s="738"/>
      <c r="Q1089" s="737"/>
      <c r="R1089" s="737"/>
      <c r="S1089" s="739"/>
      <c r="T1089" s="740"/>
      <c r="U1089" s="735"/>
      <c r="V1089" s="735"/>
      <c r="W1089" s="735"/>
      <c r="X1089" s="735"/>
      <c r="Y1089" s="735"/>
      <c r="Z1089" s="95"/>
      <c r="AA1089" s="95"/>
      <c r="AB1089" s="95"/>
      <c r="AC1089" s="95"/>
      <c r="AD1089" s="95"/>
    </row>
    <row r="1090">
      <c r="A1090" s="731"/>
      <c r="B1090" s="731"/>
      <c r="C1090" s="732"/>
      <c r="D1090" s="733"/>
      <c r="E1090" s="344"/>
      <c r="F1090" s="734"/>
      <c r="G1090" s="735"/>
      <c r="H1090" s="736"/>
      <c r="I1090" s="736"/>
      <c r="J1090" s="737"/>
      <c r="K1090" s="737"/>
      <c r="L1090" s="737"/>
      <c r="M1090" s="737"/>
      <c r="N1090" s="737"/>
      <c r="O1090" s="737"/>
      <c r="P1090" s="738"/>
      <c r="Q1090" s="737"/>
      <c r="R1090" s="737"/>
      <c r="S1090" s="739"/>
      <c r="T1090" s="740"/>
      <c r="U1090" s="735"/>
      <c r="V1090" s="735"/>
      <c r="W1090" s="735"/>
      <c r="X1090" s="735"/>
      <c r="Y1090" s="735"/>
      <c r="Z1090" s="95"/>
      <c r="AA1090" s="95"/>
      <c r="AB1090" s="95"/>
      <c r="AC1090" s="95"/>
      <c r="AD1090" s="95"/>
    </row>
    <row r="1091">
      <c r="A1091" s="731"/>
      <c r="B1091" s="731"/>
      <c r="C1091" s="732"/>
      <c r="D1091" s="733"/>
      <c r="E1091" s="344"/>
      <c r="F1091" s="734"/>
      <c r="G1091" s="735"/>
      <c r="H1091" s="736"/>
      <c r="I1091" s="736"/>
      <c r="J1091" s="737"/>
      <c r="K1091" s="737"/>
      <c r="L1091" s="737"/>
      <c r="M1091" s="737"/>
      <c r="N1091" s="737"/>
      <c r="O1091" s="737"/>
      <c r="P1091" s="738"/>
      <c r="Q1091" s="737"/>
      <c r="R1091" s="737"/>
      <c r="S1091" s="739"/>
      <c r="T1091" s="740"/>
      <c r="U1091" s="735"/>
      <c r="V1091" s="735"/>
      <c r="W1091" s="735"/>
      <c r="X1091" s="735"/>
      <c r="Y1091" s="735"/>
      <c r="Z1091" s="95"/>
      <c r="AA1091" s="95"/>
      <c r="AB1091" s="95"/>
      <c r="AC1091" s="95"/>
      <c r="AD1091" s="95"/>
    </row>
    <row r="1092">
      <c r="A1092" s="731"/>
      <c r="B1092" s="731"/>
      <c r="C1092" s="732"/>
      <c r="D1092" s="733"/>
      <c r="E1092" s="344"/>
      <c r="F1092" s="734"/>
      <c r="G1092" s="735"/>
      <c r="H1092" s="736"/>
      <c r="I1092" s="736"/>
      <c r="J1092" s="737"/>
      <c r="K1092" s="737"/>
      <c r="L1092" s="737"/>
      <c r="M1092" s="737"/>
      <c r="N1092" s="737"/>
      <c r="O1092" s="737"/>
      <c r="P1092" s="738"/>
      <c r="Q1092" s="737"/>
      <c r="R1092" s="737"/>
      <c r="S1092" s="739"/>
      <c r="T1092" s="740"/>
      <c r="U1092" s="735"/>
      <c r="V1092" s="735"/>
      <c r="W1092" s="735"/>
      <c r="X1092" s="735"/>
      <c r="Y1092" s="735"/>
      <c r="Z1092" s="95"/>
      <c r="AA1092" s="95"/>
      <c r="AB1092" s="95"/>
      <c r="AC1092" s="95"/>
      <c r="AD1092" s="95"/>
    </row>
    <row r="1093">
      <c r="A1093" s="731"/>
      <c r="B1093" s="731"/>
      <c r="C1093" s="732"/>
      <c r="D1093" s="733"/>
      <c r="E1093" s="344"/>
      <c r="F1093" s="734"/>
      <c r="G1093" s="735"/>
      <c r="H1093" s="736"/>
      <c r="I1093" s="736"/>
      <c r="J1093" s="737"/>
      <c r="K1093" s="737"/>
      <c r="L1093" s="737"/>
      <c r="M1093" s="737"/>
      <c r="N1093" s="737"/>
      <c r="O1093" s="737"/>
      <c r="P1093" s="738"/>
      <c r="Q1093" s="737"/>
      <c r="R1093" s="737"/>
      <c r="S1093" s="739"/>
      <c r="T1093" s="740"/>
      <c r="U1093" s="735"/>
      <c r="V1093" s="735"/>
      <c r="W1093" s="735"/>
      <c r="X1093" s="735"/>
      <c r="Y1093" s="735"/>
      <c r="Z1093" s="95"/>
      <c r="AA1093" s="95"/>
      <c r="AB1093" s="95"/>
      <c r="AC1093" s="95"/>
      <c r="AD1093" s="95"/>
    </row>
    <row r="1094">
      <c r="A1094" s="731"/>
      <c r="B1094" s="731"/>
      <c r="C1094" s="732"/>
      <c r="D1094" s="733"/>
      <c r="E1094" s="344"/>
      <c r="F1094" s="734"/>
      <c r="G1094" s="735"/>
      <c r="H1094" s="736"/>
      <c r="I1094" s="736"/>
      <c r="J1094" s="737"/>
      <c r="K1094" s="737"/>
      <c r="L1094" s="737"/>
      <c r="M1094" s="737"/>
      <c r="N1094" s="737"/>
      <c r="O1094" s="737"/>
      <c r="P1094" s="738"/>
      <c r="Q1094" s="737"/>
      <c r="R1094" s="737"/>
      <c r="S1094" s="739"/>
      <c r="T1094" s="740"/>
      <c r="U1094" s="735"/>
      <c r="V1094" s="735"/>
      <c r="W1094" s="735"/>
      <c r="X1094" s="735"/>
      <c r="Y1094" s="735"/>
      <c r="Z1094" s="95"/>
      <c r="AA1094" s="95"/>
      <c r="AB1094" s="95"/>
      <c r="AC1094" s="95"/>
      <c r="AD1094" s="95"/>
    </row>
    <row r="1095">
      <c r="A1095" s="731"/>
      <c r="B1095" s="731"/>
      <c r="C1095" s="732"/>
      <c r="D1095" s="733"/>
      <c r="E1095" s="344"/>
      <c r="F1095" s="734"/>
      <c r="G1095" s="735"/>
      <c r="H1095" s="736"/>
      <c r="I1095" s="736"/>
      <c r="J1095" s="737"/>
      <c r="K1095" s="737"/>
      <c r="L1095" s="737"/>
      <c r="M1095" s="737"/>
      <c r="N1095" s="737"/>
      <c r="O1095" s="737"/>
      <c r="P1095" s="738"/>
      <c r="Q1095" s="737"/>
      <c r="R1095" s="737"/>
      <c r="S1095" s="739"/>
      <c r="T1095" s="740"/>
      <c r="U1095" s="735"/>
      <c r="V1095" s="735"/>
      <c r="W1095" s="735"/>
      <c r="X1095" s="735"/>
      <c r="Y1095" s="735"/>
      <c r="Z1095" s="95"/>
      <c r="AA1095" s="95"/>
      <c r="AB1095" s="95"/>
      <c r="AC1095" s="95"/>
      <c r="AD1095" s="95"/>
    </row>
    <row r="1096">
      <c r="A1096" s="731"/>
      <c r="B1096" s="731"/>
      <c r="C1096" s="732"/>
      <c r="D1096" s="733"/>
      <c r="E1096" s="344"/>
      <c r="F1096" s="734"/>
      <c r="G1096" s="735"/>
      <c r="H1096" s="736"/>
      <c r="I1096" s="736"/>
      <c r="J1096" s="737"/>
      <c r="K1096" s="737"/>
      <c r="L1096" s="737"/>
      <c r="M1096" s="737"/>
      <c r="N1096" s="737"/>
      <c r="O1096" s="737"/>
      <c r="P1096" s="738"/>
      <c r="Q1096" s="737"/>
      <c r="R1096" s="737"/>
      <c r="S1096" s="739"/>
      <c r="T1096" s="740"/>
      <c r="U1096" s="735"/>
      <c r="V1096" s="735"/>
      <c r="W1096" s="735"/>
      <c r="X1096" s="735"/>
      <c r="Y1096" s="735"/>
      <c r="Z1096" s="95"/>
      <c r="AA1096" s="95"/>
      <c r="AB1096" s="95"/>
      <c r="AC1096" s="95"/>
      <c r="AD1096" s="95"/>
    </row>
    <row r="1097">
      <c r="A1097" s="731"/>
      <c r="B1097" s="731"/>
      <c r="C1097" s="732"/>
      <c r="D1097" s="733"/>
      <c r="E1097" s="344"/>
      <c r="F1097" s="734"/>
      <c r="G1097" s="735"/>
      <c r="H1097" s="736"/>
      <c r="I1097" s="736"/>
      <c r="J1097" s="737"/>
      <c r="K1097" s="737"/>
      <c r="L1097" s="737"/>
      <c r="M1097" s="737"/>
      <c r="N1097" s="737"/>
      <c r="O1097" s="737"/>
      <c r="P1097" s="738"/>
      <c r="Q1097" s="737"/>
      <c r="R1097" s="737"/>
      <c r="S1097" s="739"/>
      <c r="T1097" s="740"/>
      <c r="U1097" s="735"/>
      <c r="V1097" s="735"/>
      <c r="W1097" s="735"/>
      <c r="X1097" s="735"/>
      <c r="Y1097" s="735"/>
      <c r="Z1097" s="95"/>
      <c r="AA1097" s="95"/>
      <c r="AB1097" s="95"/>
      <c r="AC1097" s="95"/>
      <c r="AD1097" s="95"/>
    </row>
    <row r="1098">
      <c r="A1098" s="731"/>
      <c r="B1098" s="731"/>
      <c r="C1098" s="732"/>
      <c r="D1098" s="733"/>
      <c r="E1098" s="344"/>
      <c r="F1098" s="734"/>
      <c r="G1098" s="735"/>
      <c r="H1098" s="736"/>
      <c r="I1098" s="736"/>
      <c r="J1098" s="737"/>
      <c r="K1098" s="737"/>
      <c r="L1098" s="737"/>
      <c r="M1098" s="737"/>
      <c r="N1098" s="737"/>
      <c r="O1098" s="737"/>
      <c r="P1098" s="738"/>
      <c r="Q1098" s="737"/>
      <c r="R1098" s="737"/>
      <c r="S1098" s="739"/>
      <c r="T1098" s="740"/>
      <c r="U1098" s="735"/>
      <c r="V1098" s="735"/>
      <c r="W1098" s="735"/>
      <c r="X1098" s="735"/>
      <c r="Y1098" s="735"/>
      <c r="Z1098" s="95"/>
      <c r="AA1098" s="95"/>
      <c r="AB1098" s="95"/>
      <c r="AC1098" s="95"/>
      <c r="AD1098" s="95"/>
    </row>
    <row r="1099">
      <c r="A1099" s="731"/>
      <c r="B1099" s="731"/>
      <c r="C1099" s="732"/>
      <c r="D1099" s="733"/>
      <c r="E1099" s="344"/>
      <c r="F1099" s="734"/>
      <c r="G1099" s="735"/>
      <c r="H1099" s="736"/>
      <c r="I1099" s="736"/>
      <c r="J1099" s="737"/>
      <c r="K1099" s="737"/>
      <c r="L1099" s="737"/>
      <c r="M1099" s="737"/>
      <c r="N1099" s="737"/>
      <c r="O1099" s="737"/>
      <c r="P1099" s="738"/>
      <c r="Q1099" s="737"/>
      <c r="R1099" s="737"/>
      <c r="S1099" s="739"/>
      <c r="T1099" s="740"/>
      <c r="U1099" s="735"/>
      <c r="V1099" s="735"/>
      <c r="W1099" s="735"/>
      <c r="X1099" s="735"/>
      <c r="Y1099" s="735"/>
      <c r="Z1099" s="95"/>
      <c r="AA1099" s="95"/>
      <c r="AB1099" s="95"/>
      <c r="AC1099" s="95"/>
      <c r="AD1099" s="95"/>
    </row>
    <row r="1100">
      <c r="A1100" s="731"/>
      <c r="B1100" s="731"/>
      <c r="C1100" s="732"/>
      <c r="D1100" s="733"/>
      <c r="E1100" s="344"/>
      <c r="F1100" s="734"/>
      <c r="G1100" s="735"/>
      <c r="H1100" s="736"/>
      <c r="I1100" s="736"/>
      <c r="J1100" s="737"/>
      <c r="K1100" s="737"/>
      <c r="L1100" s="737"/>
      <c r="M1100" s="737"/>
      <c r="N1100" s="737"/>
      <c r="O1100" s="737"/>
      <c r="P1100" s="738"/>
      <c r="Q1100" s="737"/>
      <c r="R1100" s="737"/>
      <c r="S1100" s="739"/>
      <c r="T1100" s="740"/>
      <c r="U1100" s="735"/>
      <c r="V1100" s="735"/>
      <c r="W1100" s="735"/>
      <c r="X1100" s="735"/>
      <c r="Y1100" s="735"/>
      <c r="Z1100" s="95"/>
      <c r="AA1100" s="95"/>
      <c r="AB1100" s="95"/>
      <c r="AC1100" s="95"/>
      <c r="AD1100" s="95"/>
    </row>
    <row r="1101">
      <c r="A1101" s="731"/>
      <c r="B1101" s="731"/>
      <c r="C1101" s="732"/>
      <c r="D1101" s="733"/>
      <c r="E1101" s="344"/>
      <c r="F1101" s="734"/>
      <c r="G1101" s="735"/>
      <c r="H1101" s="736"/>
      <c r="I1101" s="736"/>
      <c r="J1101" s="737"/>
      <c r="K1101" s="737"/>
      <c r="L1101" s="737"/>
      <c r="M1101" s="737"/>
      <c r="N1101" s="737"/>
      <c r="O1101" s="737"/>
      <c r="P1101" s="738"/>
      <c r="Q1101" s="737"/>
      <c r="R1101" s="737"/>
      <c r="S1101" s="739"/>
      <c r="T1101" s="740"/>
      <c r="U1101" s="735"/>
      <c r="V1101" s="735"/>
      <c r="W1101" s="735"/>
      <c r="X1101" s="735"/>
      <c r="Y1101" s="735"/>
      <c r="Z1101" s="95"/>
      <c r="AA1101" s="95"/>
      <c r="AB1101" s="95"/>
      <c r="AC1101" s="95"/>
      <c r="AD1101" s="95"/>
    </row>
    <row r="1102">
      <c r="A1102" s="731"/>
      <c r="B1102" s="731"/>
      <c r="C1102" s="732"/>
      <c r="D1102" s="733"/>
      <c r="E1102" s="344"/>
      <c r="F1102" s="734"/>
      <c r="G1102" s="735"/>
      <c r="H1102" s="736"/>
      <c r="I1102" s="736"/>
      <c r="J1102" s="737"/>
      <c r="K1102" s="737"/>
      <c r="L1102" s="737"/>
      <c r="M1102" s="737"/>
      <c r="N1102" s="737"/>
      <c r="O1102" s="737"/>
      <c r="P1102" s="738"/>
      <c r="Q1102" s="737"/>
      <c r="R1102" s="737"/>
      <c r="S1102" s="739"/>
      <c r="T1102" s="740"/>
      <c r="U1102" s="735"/>
      <c r="V1102" s="735"/>
      <c r="W1102" s="735"/>
      <c r="X1102" s="735"/>
      <c r="Y1102" s="735"/>
      <c r="Z1102" s="95"/>
      <c r="AA1102" s="95"/>
      <c r="AB1102" s="95"/>
      <c r="AC1102" s="95"/>
      <c r="AD1102" s="95"/>
    </row>
    <row r="1103">
      <c r="A1103" s="731"/>
      <c r="B1103" s="731"/>
      <c r="C1103" s="732"/>
      <c r="D1103" s="733"/>
      <c r="E1103" s="344"/>
      <c r="F1103" s="734"/>
      <c r="G1103" s="735"/>
      <c r="H1103" s="736"/>
      <c r="I1103" s="736"/>
      <c r="J1103" s="737"/>
      <c r="K1103" s="737"/>
      <c r="L1103" s="737"/>
      <c r="M1103" s="737"/>
      <c r="N1103" s="737"/>
      <c r="O1103" s="737"/>
      <c r="P1103" s="738"/>
      <c r="Q1103" s="737"/>
      <c r="R1103" s="737"/>
      <c r="S1103" s="739"/>
      <c r="T1103" s="740"/>
      <c r="U1103" s="735"/>
      <c r="V1103" s="735"/>
      <c r="W1103" s="735"/>
      <c r="X1103" s="735"/>
      <c r="Y1103" s="735"/>
      <c r="Z1103" s="95"/>
      <c r="AA1103" s="95"/>
      <c r="AB1103" s="95"/>
      <c r="AC1103" s="95"/>
      <c r="AD1103" s="95"/>
    </row>
    <row r="1104">
      <c r="A1104" s="731"/>
      <c r="B1104" s="731"/>
      <c r="C1104" s="732"/>
      <c r="D1104" s="733"/>
      <c r="E1104" s="344"/>
      <c r="F1104" s="734"/>
      <c r="G1104" s="735"/>
      <c r="H1104" s="736"/>
      <c r="I1104" s="736"/>
      <c r="J1104" s="737"/>
      <c r="K1104" s="737"/>
      <c r="L1104" s="737"/>
      <c r="M1104" s="737"/>
      <c r="N1104" s="737"/>
      <c r="O1104" s="737"/>
      <c r="P1104" s="738"/>
      <c r="Q1104" s="737"/>
      <c r="R1104" s="737"/>
      <c r="S1104" s="739"/>
      <c r="T1104" s="740"/>
      <c r="U1104" s="735"/>
      <c r="V1104" s="735"/>
      <c r="W1104" s="735"/>
      <c r="X1104" s="735"/>
      <c r="Y1104" s="735"/>
      <c r="Z1104" s="95"/>
      <c r="AA1104" s="95"/>
      <c r="AB1104" s="95"/>
      <c r="AC1104" s="95"/>
      <c r="AD1104" s="95"/>
    </row>
    <row r="1105">
      <c r="A1105" s="731"/>
      <c r="B1105" s="731"/>
      <c r="C1105" s="732"/>
      <c r="D1105" s="733"/>
      <c r="E1105" s="344"/>
      <c r="F1105" s="734"/>
      <c r="G1105" s="735"/>
      <c r="H1105" s="736"/>
      <c r="I1105" s="736"/>
      <c r="J1105" s="737"/>
      <c r="K1105" s="737"/>
      <c r="L1105" s="737"/>
      <c r="M1105" s="737"/>
      <c r="N1105" s="737"/>
      <c r="O1105" s="737"/>
      <c r="P1105" s="738"/>
      <c r="Q1105" s="737"/>
      <c r="R1105" s="737"/>
      <c r="S1105" s="739"/>
      <c r="T1105" s="740"/>
      <c r="U1105" s="735"/>
      <c r="V1105" s="735"/>
      <c r="W1105" s="735"/>
      <c r="X1105" s="735"/>
      <c r="Y1105" s="735"/>
      <c r="Z1105" s="95"/>
      <c r="AA1105" s="95"/>
      <c r="AB1105" s="95"/>
      <c r="AC1105" s="95"/>
      <c r="AD1105" s="95"/>
    </row>
    <row r="1106">
      <c r="A1106" s="731"/>
      <c r="B1106" s="731"/>
      <c r="C1106" s="732"/>
      <c r="D1106" s="733"/>
      <c r="E1106" s="344"/>
      <c r="F1106" s="734"/>
      <c r="G1106" s="735"/>
      <c r="H1106" s="736"/>
      <c r="I1106" s="736"/>
      <c r="J1106" s="737"/>
      <c r="K1106" s="737"/>
      <c r="L1106" s="737"/>
      <c r="M1106" s="737"/>
      <c r="N1106" s="737"/>
      <c r="O1106" s="737"/>
      <c r="P1106" s="738"/>
      <c r="Q1106" s="737"/>
      <c r="R1106" s="737"/>
      <c r="S1106" s="739"/>
      <c r="T1106" s="740"/>
      <c r="U1106" s="735"/>
      <c r="V1106" s="735"/>
      <c r="W1106" s="735"/>
      <c r="X1106" s="735"/>
      <c r="Y1106" s="735"/>
      <c r="Z1106" s="95"/>
      <c r="AA1106" s="95"/>
      <c r="AB1106" s="95"/>
      <c r="AC1106" s="95"/>
      <c r="AD1106" s="95"/>
    </row>
    <row r="1107">
      <c r="A1107" s="731"/>
      <c r="B1107" s="731"/>
      <c r="C1107" s="732"/>
      <c r="D1107" s="733"/>
      <c r="E1107" s="344"/>
      <c r="F1107" s="734"/>
      <c r="G1107" s="735"/>
      <c r="H1107" s="736"/>
      <c r="I1107" s="736"/>
      <c r="J1107" s="737"/>
      <c r="K1107" s="737"/>
      <c r="L1107" s="737"/>
      <c r="M1107" s="737"/>
      <c r="N1107" s="737"/>
      <c r="O1107" s="737"/>
      <c r="P1107" s="738"/>
      <c r="Q1107" s="737"/>
      <c r="R1107" s="737"/>
      <c r="S1107" s="739"/>
      <c r="T1107" s="740"/>
      <c r="U1107" s="735"/>
      <c r="V1107" s="735"/>
      <c r="W1107" s="735"/>
      <c r="X1107" s="735"/>
      <c r="Y1107" s="735"/>
      <c r="Z1107" s="95"/>
      <c r="AA1107" s="95"/>
      <c r="AB1107" s="95"/>
      <c r="AC1107" s="95"/>
      <c r="AD1107" s="95"/>
    </row>
    <row r="1108">
      <c r="A1108" s="731"/>
      <c r="B1108" s="731"/>
      <c r="C1108" s="732"/>
      <c r="D1108" s="733"/>
      <c r="E1108" s="344"/>
      <c r="F1108" s="734"/>
      <c r="G1108" s="735"/>
      <c r="H1108" s="736"/>
      <c r="I1108" s="736"/>
      <c r="J1108" s="737"/>
      <c r="K1108" s="737"/>
      <c r="L1108" s="737"/>
      <c r="M1108" s="737"/>
      <c r="N1108" s="737"/>
      <c r="O1108" s="737"/>
      <c r="P1108" s="738"/>
      <c r="Q1108" s="737"/>
      <c r="R1108" s="737"/>
      <c r="S1108" s="739"/>
      <c r="T1108" s="740"/>
      <c r="U1108" s="735"/>
      <c r="V1108" s="735"/>
      <c r="W1108" s="735"/>
      <c r="X1108" s="735"/>
      <c r="Y1108" s="735"/>
      <c r="Z1108" s="95"/>
      <c r="AA1108" s="95"/>
      <c r="AB1108" s="95"/>
      <c r="AC1108" s="95"/>
      <c r="AD1108" s="95"/>
    </row>
    <row r="1109">
      <c r="A1109" s="731"/>
      <c r="B1109" s="731"/>
      <c r="C1109" s="732"/>
      <c r="D1109" s="733"/>
      <c r="E1109" s="344"/>
      <c r="F1109" s="734"/>
      <c r="G1109" s="735"/>
      <c r="H1109" s="736"/>
      <c r="I1109" s="736"/>
      <c r="J1109" s="737"/>
      <c r="K1109" s="737"/>
      <c r="L1109" s="737"/>
      <c r="M1109" s="737"/>
      <c r="N1109" s="737"/>
      <c r="O1109" s="737"/>
      <c r="P1109" s="738"/>
      <c r="Q1109" s="737"/>
      <c r="R1109" s="737"/>
      <c r="S1109" s="739"/>
      <c r="T1109" s="740"/>
      <c r="U1109" s="735"/>
      <c r="V1109" s="735"/>
      <c r="W1109" s="735"/>
      <c r="X1109" s="735"/>
      <c r="Y1109" s="735"/>
      <c r="Z1109" s="95"/>
      <c r="AA1109" s="95"/>
      <c r="AB1109" s="95"/>
      <c r="AC1109" s="95"/>
      <c r="AD1109" s="95"/>
    </row>
    <row r="1110">
      <c r="A1110" s="731"/>
      <c r="B1110" s="731"/>
      <c r="C1110" s="732"/>
      <c r="D1110" s="733"/>
      <c r="E1110" s="344"/>
      <c r="F1110" s="734"/>
      <c r="G1110" s="735"/>
      <c r="H1110" s="736"/>
      <c r="I1110" s="736"/>
      <c r="J1110" s="737"/>
      <c r="K1110" s="737"/>
      <c r="L1110" s="737"/>
      <c r="M1110" s="737"/>
      <c r="N1110" s="737"/>
      <c r="O1110" s="737"/>
      <c r="P1110" s="738"/>
      <c r="Q1110" s="737"/>
      <c r="R1110" s="737"/>
      <c r="S1110" s="739"/>
      <c r="T1110" s="740"/>
      <c r="U1110" s="735"/>
      <c r="V1110" s="735"/>
      <c r="W1110" s="735"/>
      <c r="X1110" s="735"/>
      <c r="Y1110" s="735"/>
      <c r="Z1110" s="95"/>
      <c r="AA1110" s="95"/>
      <c r="AB1110" s="95"/>
      <c r="AC1110" s="95"/>
      <c r="AD1110" s="95"/>
    </row>
    <row r="1111">
      <c r="A1111" s="731"/>
      <c r="B1111" s="731"/>
      <c r="C1111" s="732"/>
      <c r="D1111" s="733"/>
      <c r="E1111" s="344"/>
      <c r="F1111" s="734"/>
      <c r="G1111" s="735"/>
      <c r="H1111" s="736"/>
      <c r="I1111" s="736"/>
      <c r="J1111" s="737"/>
      <c r="K1111" s="737"/>
      <c r="L1111" s="737"/>
      <c r="M1111" s="737"/>
      <c r="N1111" s="737"/>
      <c r="O1111" s="737"/>
      <c r="P1111" s="738"/>
      <c r="Q1111" s="737"/>
      <c r="R1111" s="737"/>
      <c r="S1111" s="739"/>
      <c r="T1111" s="740"/>
      <c r="U1111" s="735"/>
      <c r="V1111" s="735"/>
      <c r="W1111" s="735"/>
      <c r="X1111" s="735"/>
      <c r="Y1111" s="735"/>
      <c r="Z1111" s="95"/>
      <c r="AA1111" s="95"/>
      <c r="AB1111" s="95"/>
      <c r="AC1111" s="95"/>
      <c r="AD1111" s="95"/>
    </row>
    <row r="1112">
      <c r="A1112" s="731"/>
      <c r="B1112" s="731"/>
      <c r="C1112" s="732"/>
      <c r="D1112" s="733"/>
      <c r="E1112" s="344"/>
      <c r="F1112" s="734"/>
      <c r="G1112" s="735"/>
      <c r="H1112" s="736"/>
      <c r="I1112" s="736"/>
      <c r="J1112" s="737"/>
      <c r="K1112" s="737"/>
      <c r="L1112" s="737"/>
      <c r="M1112" s="737"/>
      <c r="N1112" s="737"/>
      <c r="O1112" s="737"/>
      <c r="P1112" s="738"/>
      <c r="Q1112" s="737"/>
      <c r="R1112" s="737"/>
      <c r="S1112" s="739"/>
      <c r="T1112" s="740"/>
      <c r="U1112" s="735"/>
      <c r="V1112" s="735"/>
      <c r="W1112" s="735"/>
      <c r="X1112" s="735"/>
      <c r="Y1112" s="735"/>
      <c r="Z1112" s="95"/>
      <c r="AA1112" s="95"/>
      <c r="AB1112" s="95"/>
      <c r="AC1112" s="95"/>
      <c r="AD1112" s="95"/>
    </row>
    <row r="1113">
      <c r="A1113" s="731"/>
      <c r="B1113" s="731"/>
      <c r="C1113" s="732"/>
      <c r="D1113" s="733"/>
      <c r="E1113" s="344"/>
      <c r="F1113" s="734"/>
      <c r="G1113" s="735"/>
      <c r="H1113" s="736"/>
      <c r="I1113" s="736"/>
      <c r="J1113" s="737"/>
      <c r="K1113" s="737"/>
      <c r="L1113" s="737"/>
      <c r="M1113" s="737"/>
      <c r="N1113" s="737"/>
      <c r="O1113" s="737"/>
      <c r="P1113" s="738"/>
      <c r="Q1113" s="737"/>
      <c r="R1113" s="737"/>
      <c r="S1113" s="739"/>
      <c r="T1113" s="740"/>
      <c r="U1113" s="735"/>
      <c r="V1113" s="735"/>
      <c r="W1113" s="735"/>
      <c r="X1113" s="735"/>
      <c r="Y1113" s="735"/>
      <c r="Z1113" s="95"/>
      <c r="AA1113" s="95"/>
      <c r="AB1113" s="95"/>
      <c r="AC1113" s="95"/>
      <c r="AD1113" s="95"/>
    </row>
    <row r="1114">
      <c r="A1114" s="731"/>
      <c r="B1114" s="731"/>
      <c r="C1114" s="732"/>
      <c r="D1114" s="733"/>
      <c r="E1114" s="344"/>
      <c r="F1114" s="734"/>
      <c r="G1114" s="735"/>
      <c r="H1114" s="736"/>
      <c r="I1114" s="736"/>
      <c r="J1114" s="737"/>
      <c r="K1114" s="737"/>
      <c r="L1114" s="737"/>
      <c r="M1114" s="737"/>
      <c r="N1114" s="737"/>
      <c r="O1114" s="737"/>
      <c r="P1114" s="738"/>
      <c r="Q1114" s="737"/>
      <c r="R1114" s="737"/>
      <c r="S1114" s="739"/>
      <c r="T1114" s="740"/>
      <c r="U1114" s="735"/>
      <c r="V1114" s="735"/>
      <c r="W1114" s="735"/>
      <c r="X1114" s="735"/>
      <c r="Y1114" s="735"/>
      <c r="Z1114" s="95"/>
      <c r="AA1114" s="95"/>
      <c r="AB1114" s="95"/>
      <c r="AC1114" s="95"/>
      <c r="AD1114" s="95"/>
    </row>
    <row r="1115">
      <c r="A1115" s="731"/>
      <c r="B1115" s="731"/>
      <c r="C1115" s="732"/>
      <c r="D1115" s="733"/>
      <c r="E1115" s="344"/>
      <c r="F1115" s="734"/>
      <c r="G1115" s="735"/>
      <c r="H1115" s="736"/>
      <c r="I1115" s="736"/>
      <c r="J1115" s="737"/>
      <c r="K1115" s="737"/>
      <c r="L1115" s="737"/>
      <c r="M1115" s="737"/>
      <c r="N1115" s="737"/>
      <c r="O1115" s="737"/>
      <c r="P1115" s="738"/>
      <c r="Q1115" s="737"/>
      <c r="R1115" s="737"/>
      <c r="S1115" s="739"/>
      <c r="T1115" s="740"/>
      <c r="U1115" s="735"/>
      <c r="V1115" s="735"/>
      <c r="W1115" s="735"/>
      <c r="X1115" s="735"/>
      <c r="Y1115" s="735"/>
      <c r="Z1115" s="95"/>
      <c r="AA1115" s="95"/>
      <c r="AB1115" s="95"/>
      <c r="AC1115" s="95"/>
      <c r="AD1115" s="95"/>
    </row>
    <row r="1116">
      <c r="A1116" s="731"/>
      <c r="B1116" s="731"/>
      <c r="C1116" s="732"/>
      <c r="D1116" s="733"/>
      <c r="E1116" s="344"/>
      <c r="F1116" s="734"/>
      <c r="G1116" s="735"/>
      <c r="H1116" s="736"/>
      <c r="I1116" s="736"/>
      <c r="J1116" s="737"/>
      <c r="K1116" s="737"/>
      <c r="L1116" s="737"/>
      <c r="M1116" s="737"/>
      <c r="N1116" s="737"/>
      <c r="O1116" s="737"/>
      <c r="P1116" s="738"/>
      <c r="Q1116" s="737"/>
      <c r="R1116" s="737"/>
      <c r="S1116" s="739"/>
      <c r="T1116" s="740"/>
      <c r="U1116" s="735"/>
      <c r="V1116" s="735"/>
      <c r="W1116" s="735"/>
      <c r="X1116" s="735"/>
      <c r="Y1116" s="735"/>
      <c r="Z1116" s="95"/>
      <c r="AA1116" s="95"/>
      <c r="AB1116" s="95"/>
      <c r="AC1116" s="95"/>
      <c r="AD1116" s="95"/>
    </row>
    <row r="1117">
      <c r="A1117" s="731"/>
      <c r="B1117" s="731"/>
      <c r="C1117" s="732"/>
      <c r="D1117" s="733"/>
      <c r="E1117" s="344"/>
      <c r="F1117" s="734"/>
      <c r="G1117" s="735"/>
      <c r="H1117" s="736"/>
      <c r="I1117" s="736"/>
      <c r="J1117" s="737"/>
      <c r="K1117" s="737"/>
      <c r="L1117" s="737"/>
      <c r="M1117" s="737"/>
      <c r="N1117" s="737"/>
      <c r="O1117" s="737"/>
      <c r="P1117" s="738"/>
      <c r="Q1117" s="737"/>
      <c r="R1117" s="737"/>
      <c r="S1117" s="739"/>
      <c r="T1117" s="740"/>
      <c r="U1117" s="735"/>
      <c r="V1117" s="735"/>
      <c r="W1117" s="735"/>
      <c r="X1117" s="735"/>
      <c r="Y1117" s="735"/>
      <c r="Z1117" s="95"/>
      <c r="AA1117" s="95"/>
      <c r="AB1117" s="95"/>
      <c r="AC1117" s="95"/>
      <c r="AD1117" s="95"/>
    </row>
    <row r="1118">
      <c r="A1118" s="731"/>
      <c r="B1118" s="731"/>
      <c r="C1118" s="732"/>
      <c r="D1118" s="733"/>
      <c r="E1118" s="344"/>
      <c r="F1118" s="734"/>
      <c r="G1118" s="735"/>
      <c r="H1118" s="736"/>
      <c r="I1118" s="736"/>
      <c r="J1118" s="737"/>
      <c r="K1118" s="737"/>
      <c r="L1118" s="737"/>
      <c r="M1118" s="737"/>
      <c r="N1118" s="737"/>
      <c r="O1118" s="737"/>
      <c r="P1118" s="738"/>
      <c r="Q1118" s="737"/>
      <c r="R1118" s="737"/>
      <c r="S1118" s="739"/>
      <c r="T1118" s="740"/>
      <c r="U1118" s="735"/>
      <c r="V1118" s="735"/>
      <c r="W1118" s="735"/>
      <c r="X1118" s="735"/>
      <c r="Y1118" s="735"/>
      <c r="Z1118" s="95"/>
      <c r="AA1118" s="95"/>
      <c r="AB1118" s="95"/>
      <c r="AC1118" s="95"/>
      <c r="AD1118" s="95"/>
    </row>
    <row r="1119">
      <c r="A1119" s="731"/>
      <c r="B1119" s="731"/>
      <c r="C1119" s="732"/>
      <c r="D1119" s="733"/>
      <c r="E1119" s="344"/>
      <c r="F1119" s="734"/>
      <c r="G1119" s="735"/>
      <c r="H1119" s="736"/>
      <c r="I1119" s="736"/>
      <c r="J1119" s="737"/>
      <c r="K1119" s="737"/>
      <c r="L1119" s="737"/>
      <c r="M1119" s="737"/>
      <c r="N1119" s="737"/>
      <c r="O1119" s="737"/>
      <c r="P1119" s="738"/>
      <c r="Q1119" s="737"/>
      <c r="R1119" s="737"/>
      <c r="S1119" s="739"/>
      <c r="T1119" s="740"/>
      <c r="U1119" s="735"/>
      <c r="V1119" s="735"/>
      <c r="W1119" s="735"/>
      <c r="X1119" s="735"/>
      <c r="Y1119" s="735"/>
      <c r="Z1119" s="95"/>
      <c r="AA1119" s="95"/>
      <c r="AB1119" s="95"/>
      <c r="AC1119" s="95"/>
      <c r="AD1119" s="95"/>
    </row>
    <row r="1120">
      <c r="A1120" s="731"/>
      <c r="B1120" s="731"/>
      <c r="C1120" s="732"/>
      <c r="D1120" s="733"/>
      <c r="E1120" s="344"/>
      <c r="F1120" s="734"/>
      <c r="G1120" s="735"/>
      <c r="H1120" s="736"/>
      <c r="I1120" s="736"/>
      <c r="J1120" s="737"/>
      <c r="K1120" s="737"/>
      <c r="L1120" s="737"/>
      <c r="M1120" s="737"/>
      <c r="N1120" s="737"/>
      <c r="O1120" s="737"/>
      <c r="P1120" s="738"/>
      <c r="Q1120" s="737"/>
      <c r="R1120" s="737"/>
      <c r="S1120" s="739"/>
      <c r="T1120" s="740"/>
      <c r="U1120" s="735"/>
      <c r="V1120" s="735"/>
      <c r="W1120" s="735"/>
      <c r="X1120" s="735"/>
      <c r="Y1120" s="735"/>
      <c r="Z1120" s="95"/>
      <c r="AA1120" s="95"/>
      <c r="AB1120" s="95"/>
      <c r="AC1120" s="95"/>
      <c r="AD1120" s="95"/>
    </row>
    <row r="1121">
      <c r="A1121" s="731"/>
      <c r="B1121" s="731"/>
      <c r="C1121" s="732"/>
      <c r="D1121" s="733"/>
      <c r="E1121" s="344"/>
      <c r="F1121" s="734"/>
      <c r="G1121" s="735"/>
      <c r="H1121" s="736"/>
      <c r="I1121" s="736"/>
      <c r="J1121" s="737"/>
      <c r="K1121" s="737"/>
      <c r="L1121" s="737"/>
      <c r="M1121" s="737"/>
      <c r="N1121" s="737"/>
      <c r="O1121" s="737"/>
      <c r="P1121" s="738"/>
      <c r="Q1121" s="737"/>
      <c r="R1121" s="737"/>
      <c r="S1121" s="739"/>
      <c r="T1121" s="740"/>
      <c r="U1121" s="735"/>
      <c r="V1121" s="735"/>
      <c r="W1121" s="735"/>
      <c r="X1121" s="735"/>
      <c r="Y1121" s="735"/>
      <c r="Z1121" s="95"/>
      <c r="AA1121" s="95"/>
      <c r="AB1121" s="95"/>
      <c r="AC1121" s="95"/>
      <c r="AD1121" s="95"/>
    </row>
    <row r="1122">
      <c r="A1122" s="731"/>
      <c r="B1122" s="731"/>
      <c r="C1122" s="732"/>
      <c r="D1122" s="733"/>
      <c r="E1122" s="344"/>
      <c r="F1122" s="734"/>
      <c r="G1122" s="735"/>
      <c r="H1122" s="736"/>
      <c r="I1122" s="736"/>
      <c r="J1122" s="737"/>
      <c r="K1122" s="737"/>
      <c r="L1122" s="737"/>
      <c r="M1122" s="737"/>
      <c r="N1122" s="737"/>
      <c r="O1122" s="737"/>
      <c r="P1122" s="738"/>
      <c r="Q1122" s="737"/>
      <c r="R1122" s="737"/>
      <c r="S1122" s="739"/>
      <c r="T1122" s="740"/>
      <c r="U1122" s="735"/>
      <c r="V1122" s="735"/>
      <c r="W1122" s="735"/>
      <c r="X1122" s="735"/>
      <c r="Y1122" s="735"/>
      <c r="Z1122" s="95"/>
      <c r="AA1122" s="95"/>
      <c r="AB1122" s="95"/>
      <c r="AC1122" s="95"/>
      <c r="AD1122" s="95"/>
    </row>
    <row r="1123">
      <c r="A1123" s="731"/>
      <c r="B1123" s="731"/>
      <c r="C1123" s="732"/>
      <c r="D1123" s="733"/>
      <c r="E1123" s="344"/>
      <c r="F1123" s="734"/>
      <c r="G1123" s="735"/>
      <c r="H1123" s="736"/>
      <c r="I1123" s="736"/>
      <c r="J1123" s="737"/>
      <c r="K1123" s="737"/>
      <c r="L1123" s="737"/>
      <c r="M1123" s="737"/>
      <c r="N1123" s="737"/>
      <c r="O1123" s="737"/>
      <c r="P1123" s="738"/>
      <c r="Q1123" s="737"/>
      <c r="R1123" s="737"/>
      <c r="S1123" s="739"/>
      <c r="T1123" s="740"/>
      <c r="U1123" s="735"/>
      <c r="V1123" s="735"/>
      <c r="W1123" s="735"/>
      <c r="X1123" s="735"/>
      <c r="Y1123" s="735"/>
      <c r="Z1123" s="95"/>
      <c r="AA1123" s="95"/>
      <c r="AB1123" s="95"/>
      <c r="AC1123" s="95"/>
      <c r="AD1123" s="95"/>
    </row>
    <row r="1124">
      <c r="A1124" s="731"/>
      <c r="B1124" s="731"/>
      <c r="C1124" s="732"/>
      <c r="D1124" s="733"/>
      <c r="E1124" s="344"/>
      <c r="F1124" s="734"/>
      <c r="G1124" s="735"/>
      <c r="H1124" s="736"/>
      <c r="I1124" s="736"/>
      <c r="J1124" s="737"/>
      <c r="K1124" s="737"/>
      <c r="L1124" s="737"/>
      <c r="M1124" s="737"/>
      <c r="N1124" s="737"/>
      <c r="O1124" s="737"/>
      <c r="P1124" s="738"/>
      <c r="Q1124" s="737"/>
      <c r="R1124" s="737"/>
      <c r="S1124" s="739"/>
      <c r="T1124" s="740"/>
      <c r="U1124" s="735"/>
      <c r="V1124" s="735"/>
      <c r="W1124" s="735"/>
      <c r="X1124" s="735"/>
      <c r="Y1124" s="735"/>
      <c r="Z1124" s="95"/>
      <c r="AA1124" s="95"/>
      <c r="AB1124" s="95"/>
      <c r="AC1124" s="95"/>
      <c r="AD1124" s="95"/>
    </row>
    <row r="1125">
      <c r="A1125" s="731"/>
      <c r="B1125" s="731"/>
      <c r="C1125" s="732"/>
      <c r="D1125" s="733"/>
      <c r="E1125" s="344"/>
      <c r="F1125" s="734"/>
      <c r="G1125" s="735"/>
      <c r="H1125" s="736"/>
      <c r="I1125" s="736"/>
      <c r="J1125" s="737"/>
      <c r="K1125" s="737"/>
      <c r="L1125" s="737"/>
      <c r="M1125" s="737"/>
      <c r="N1125" s="737"/>
      <c r="O1125" s="737"/>
      <c r="P1125" s="738"/>
      <c r="Q1125" s="737"/>
      <c r="R1125" s="737"/>
      <c r="S1125" s="739"/>
      <c r="T1125" s="740"/>
      <c r="U1125" s="735"/>
      <c r="V1125" s="735"/>
      <c r="W1125" s="735"/>
      <c r="X1125" s="735"/>
      <c r="Y1125" s="735"/>
      <c r="Z1125" s="95"/>
      <c r="AA1125" s="95"/>
      <c r="AB1125" s="95"/>
      <c r="AC1125" s="95"/>
      <c r="AD1125" s="95"/>
    </row>
    <row r="1126">
      <c r="A1126" s="731"/>
      <c r="B1126" s="731"/>
      <c r="C1126" s="732"/>
      <c r="D1126" s="733"/>
      <c r="E1126" s="344"/>
      <c r="F1126" s="734"/>
      <c r="G1126" s="735"/>
      <c r="H1126" s="736"/>
      <c r="I1126" s="736"/>
      <c r="J1126" s="737"/>
      <c r="K1126" s="737"/>
      <c r="L1126" s="737"/>
      <c r="M1126" s="737"/>
      <c r="N1126" s="737"/>
      <c r="O1126" s="737"/>
      <c r="P1126" s="738"/>
      <c r="Q1126" s="737"/>
      <c r="R1126" s="737"/>
      <c r="S1126" s="739"/>
      <c r="T1126" s="740"/>
      <c r="U1126" s="735"/>
      <c r="V1126" s="735"/>
      <c r="W1126" s="735"/>
      <c r="X1126" s="735"/>
      <c r="Y1126" s="735"/>
      <c r="Z1126" s="95"/>
      <c r="AA1126" s="95"/>
      <c r="AB1126" s="95"/>
      <c r="AC1126" s="95"/>
      <c r="AD1126" s="95"/>
    </row>
    <row r="1127">
      <c r="A1127" s="731"/>
      <c r="B1127" s="731"/>
      <c r="C1127" s="732"/>
      <c r="D1127" s="733"/>
      <c r="E1127" s="344"/>
      <c r="F1127" s="734"/>
      <c r="G1127" s="735"/>
      <c r="H1127" s="736"/>
      <c r="I1127" s="736"/>
      <c r="J1127" s="737"/>
      <c r="K1127" s="737"/>
      <c r="L1127" s="737"/>
      <c r="M1127" s="737"/>
      <c r="N1127" s="737"/>
      <c r="O1127" s="737"/>
      <c r="P1127" s="738"/>
      <c r="Q1127" s="737"/>
      <c r="R1127" s="737"/>
      <c r="S1127" s="739"/>
      <c r="T1127" s="740"/>
      <c r="U1127" s="735"/>
      <c r="V1127" s="735"/>
      <c r="W1127" s="735"/>
      <c r="X1127" s="735"/>
      <c r="Y1127" s="735"/>
      <c r="Z1127" s="95"/>
      <c r="AA1127" s="95"/>
      <c r="AB1127" s="95"/>
      <c r="AC1127" s="95"/>
      <c r="AD1127" s="95"/>
    </row>
    <row r="1128">
      <c r="A1128" s="731"/>
      <c r="B1128" s="731"/>
      <c r="C1128" s="732"/>
      <c r="D1128" s="733"/>
      <c r="E1128" s="344"/>
      <c r="F1128" s="734"/>
      <c r="G1128" s="735"/>
      <c r="H1128" s="736"/>
      <c r="I1128" s="736"/>
      <c r="J1128" s="737"/>
      <c r="K1128" s="737"/>
      <c r="L1128" s="737"/>
      <c r="M1128" s="737"/>
      <c r="N1128" s="737"/>
      <c r="O1128" s="737"/>
      <c r="P1128" s="738"/>
      <c r="Q1128" s="737"/>
      <c r="R1128" s="737"/>
      <c r="S1128" s="739"/>
      <c r="T1128" s="740"/>
      <c r="U1128" s="735"/>
      <c r="V1128" s="735"/>
      <c r="W1128" s="735"/>
      <c r="X1128" s="735"/>
      <c r="Y1128" s="735"/>
      <c r="Z1128" s="95"/>
      <c r="AA1128" s="95"/>
      <c r="AB1128" s="95"/>
      <c r="AC1128" s="95"/>
      <c r="AD1128" s="95"/>
    </row>
    <row r="1129">
      <c r="A1129" s="731"/>
      <c r="B1129" s="731"/>
      <c r="C1129" s="732"/>
      <c r="D1129" s="733"/>
      <c r="E1129" s="344"/>
      <c r="F1129" s="734"/>
      <c r="G1129" s="735"/>
      <c r="H1129" s="736"/>
      <c r="I1129" s="736"/>
      <c r="J1129" s="737"/>
      <c r="K1129" s="737"/>
      <c r="L1129" s="737"/>
      <c r="M1129" s="737"/>
      <c r="N1129" s="737"/>
      <c r="O1129" s="737"/>
      <c r="P1129" s="738"/>
      <c r="Q1129" s="737"/>
      <c r="R1129" s="737"/>
      <c r="S1129" s="739"/>
      <c r="T1129" s="740"/>
      <c r="U1129" s="735"/>
      <c r="V1129" s="735"/>
      <c r="W1129" s="735"/>
      <c r="X1129" s="735"/>
      <c r="Y1129" s="735"/>
      <c r="Z1129" s="95"/>
      <c r="AA1129" s="95"/>
      <c r="AB1129" s="95"/>
      <c r="AC1129" s="95"/>
      <c r="AD1129" s="95"/>
    </row>
    <row r="1130">
      <c r="A1130" s="731"/>
      <c r="B1130" s="731"/>
      <c r="C1130" s="732"/>
      <c r="D1130" s="733"/>
      <c r="E1130" s="344"/>
      <c r="F1130" s="734"/>
      <c r="G1130" s="735"/>
      <c r="H1130" s="736"/>
      <c r="I1130" s="736"/>
      <c r="J1130" s="737"/>
      <c r="K1130" s="737"/>
      <c r="L1130" s="737"/>
      <c r="M1130" s="737"/>
      <c r="N1130" s="737"/>
      <c r="O1130" s="737"/>
      <c r="P1130" s="738"/>
      <c r="Q1130" s="737"/>
      <c r="R1130" s="737"/>
      <c r="S1130" s="739"/>
      <c r="T1130" s="740"/>
      <c r="U1130" s="735"/>
      <c r="V1130" s="735"/>
      <c r="W1130" s="735"/>
      <c r="X1130" s="735"/>
      <c r="Y1130" s="735"/>
      <c r="Z1130" s="95"/>
      <c r="AA1130" s="95"/>
      <c r="AB1130" s="95"/>
      <c r="AC1130" s="95"/>
      <c r="AD1130" s="95"/>
    </row>
    <row r="1131">
      <c r="A1131" s="731"/>
      <c r="B1131" s="731"/>
      <c r="C1131" s="732"/>
      <c r="D1131" s="733"/>
      <c r="E1131" s="344"/>
      <c r="F1131" s="734"/>
      <c r="G1131" s="735"/>
      <c r="H1131" s="736"/>
      <c r="I1131" s="736"/>
      <c r="J1131" s="737"/>
      <c r="K1131" s="737"/>
      <c r="L1131" s="737"/>
      <c r="M1131" s="737"/>
      <c r="N1131" s="737"/>
      <c r="O1131" s="737"/>
      <c r="P1131" s="738"/>
      <c r="Q1131" s="737"/>
      <c r="R1131" s="737"/>
      <c r="S1131" s="739"/>
      <c r="T1131" s="740"/>
      <c r="U1131" s="735"/>
      <c r="V1131" s="735"/>
      <c r="W1131" s="735"/>
      <c r="X1131" s="735"/>
      <c r="Y1131" s="735"/>
      <c r="Z1131" s="95"/>
      <c r="AA1131" s="95"/>
      <c r="AB1131" s="95"/>
      <c r="AC1131" s="95"/>
      <c r="AD1131" s="95"/>
    </row>
    <row r="1132">
      <c r="A1132" s="731"/>
      <c r="B1132" s="731"/>
      <c r="C1132" s="732"/>
      <c r="D1132" s="733"/>
      <c r="E1132" s="344"/>
      <c r="F1132" s="734"/>
      <c r="G1132" s="735"/>
      <c r="H1132" s="736"/>
      <c r="I1132" s="736"/>
      <c r="J1132" s="737"/>
      <c r="K1132" s="737"/>
      <c r="L1132" s="737"/>
      <c r="M1132" s="737"/>
      <c r="N1132" s="737"/>
      <c r="O1132" s="737"/>
      <c r="P1132" s="738"/>
      <c r="Q1132" s="737"/>
      <c r="R1132" s="737"/>
      <c r="S1132" s="739"/>
      <c r="T1132" s="740"/>
      <c r="U1132" s="735"/>
      <c r="V1132" s="735"/>
      <c r="W1132" s="735"/>
      <c r="X1132" s="735"/>
      <c r="Y1132" s="735"/>
      <c r="Z1132" s="95"/>
      <c r="AA1132" s="95"/>
      <c r="AB1132" s="95"/>
      <c r="AC1132" s="95"/>
      <c r="AD1132" s="95"/>
    </row>
    <row r="1133">
      <c r="A1133" s="731"/>
      <c r="B1133" s="731"/>
      <c r="C1133" s="732"/>
      <c r="D1133" s="733"/>
      <c r="E1133" s="344"/>
      <c r="F1133" s="734"/>
      <c r="G1133" s="735"/>
      <c r="H1133" s="736"/>
      <c r="I1133" s="736"/>
      <c r="J1133" s="737"/>
      <c r="K1133" s="737"/>
      <c r="L1133" s="737"/>
      <c r="M1133" s="737"/>
      <c r="N1133" s="737"/>
      <c r="O1133" s="737"/>
      <c r="P1133" s="738"/>
      <c r="Q1133" s="737"/>
      <c r="R1133" s="737"/>
      <c r="S1133" s="739"/>
      <c r="T1133" s="740"/>
      <c r="U1133" s="735"/>
      <c r="V1133" s="735"/>
      <c r="W1133" s="735"/>
      <c r="X1133" s="735"/>
      <c r="Y1133" s="735"/>
      <c r="Z1133" s="95"/>
      <c r="AA1133" s="95"/>
      <c r="AB1133" s="95"/>
      <c r="AC1133" s="95"/>
      <c r="AD1133" s="95"/>
    </row>
    <row r="1134">
      <c r="A1134" s="731"/>
      <c r="B1134" s="731"/>
      <c r="C1134" s="732"/>
      <c r="D1134" s="733"/>
      <c r="E1134" s="344"/>
      <c r="F1134" s="734"/>
      <c r="G1134" s="735"/>
      <c r="H1134" s="736"/>
      <c r="I1134" s="736"/>
      <c r="J1134" s="737"/>
      <c r="K1134" s="737"/>
      <c r="L1134" s="737"/>
      <c r="M1134" s="737"/>
      <c r="N1134" s="737"/>
      <c r="O1134" s="737"/>
      <c r="P1134" s="738"/>
      <c r="Q1134" s="737"/>
      <c r="R1134" s="737"/>
      <c r="S1134" s="739"/>
      <c r="T1134" s="740"/>
      <c r="U1134" s="735"/>
      <c r="V1134" s="735"/>
      <c r="W1134" s="735"/>
      <c r="X1134" s="735"/>
      <c r="Y1134" s="735"/>
      <c r="Z1134" s="95"/>
      <c r="AA1134" s="95"/>
      <c r="AB1134" s="95"/>
      <c r="AC1134" s="95"/>
      <c r="AD1134" s="95"/>
    </row>
    <row r="1135">
      <c r="A1135" s="731"/>
      <c r="B1135" s="731"/>
      <c r="C1135" s="732"/>
      <c r="D1135" s="733"/>
      <c r="E1135" s="344"/>
      <c r="F1135" s="734"/>
      <c r="G1135" s="735"/>
      <c r="H1135" s="736"/>
      <c r="I1135" s="736"/>
      <c r="J1135" s="737"/>
      <c r="K1135" s="737"/>
      <c r="L1135" s="737"/>
      <c r="M1135" s="737"/>
      <c r="N1135" s="737"/>
      <c r="O1135" s="737"/>
      <c r="P1135" s="738"/>
      <c r="Q1135" s="737"/>
      <c r="R1135" s="737"/>
      <c r="S1135" s="739"/>
      <c r="T1135" s="740"/>
      <c r="U1135" s="735"/>
      <c r="V1135" s="735"/>
      <c r="W1135" s="735"/>
      <c r="X1135" s="735"/>
      <c r="Y1135" s="735"/>
      <c r="Z1135" s="95"/>
      <c r="AA1135" s="95"/>
      <c r="AB1135" s="95"/>
      <c r="AC1135" s="95"/>
      <c r="AD1135" s="95"/>
    </row>
    <row r="1136">
      <c r="A1136" s="731"/>
      <c r="B1136" s="731"/>
      <c r="C1136" s="732"/>
      <c r="D1136" s="733"/>
      <c r="E1136" s="344"/>
      <c r="F1136" s="734"/>
      <c r="G1136" s="735"/>
      <c r="H1136" s="736"/>
      <c r="I1136" s="736"/>
      <c r="J1136" s="737"/>
      <c r="K1136" s="737"/>
      <c r="L1136" s="737"/>
      <c r="M1136" s="737"/>
      <c r="N1136" s="737"/>
      <c r="O1136" s="737"/>
      <c r="P1136" s="738"/>
      <c r="Q1136" s="737"/>
      <c r="R1136" s="737"/>
      <c r="S1136" s="739"/>
      <c r="T1136" s="740"/>
      <c r="U1136" s="735"/>
      <c r="V1136" s="735"/>
      <c r="W1136" s="735"/>
      <c r="X1136" s="735"/>
      <c r="Y1136" s="735"/>
      <c r="Z1136" s="95"/>
      <c r="AA1136" s="95"/>
      <c r="AB1136" s="95"/>
      <c r="AC1136" s="95"/>
      <c r="AD1136" s="95"/>
    </row>
    <row r="1137">
      <c r="A1137" s="731"/>
      <c r="B1137" s="731"/>
      <c r="C1137" s="732"/>
      <c r="D1137" s="733"/>
      <c r="E1137" s="344"/>
      <c r="F1137" s="734"/>
      <c r="G1137" s="735"/>
      <c r="H1137" s="736"/>
      <c r="I1137" s="736"/>
      <c r="J1137" s="737"/>
      <c r="K1137" s="737"/>
      <c r="L1137" s="737"/>
      <c r="M1137" s="737"/>
      <c r="N1137" s="737"/>
      <c r="O1137" s="737"/>
      <c r="P1137" s="738"/>
      <c r="Q1137" s="737"/>
      <c r="R1137" s="737"/>
      <c r="S1137" s="739"/>
      <c r="T1137" s="740"/>
      <c r="U1137" s="735"/>
      <c r="V1137" s="735"/>
      <c r="W1137" s="735"/>
      <c r="X1137" s="735"/>
      <c r="Y1137" s="735"/>
      <c r="Z1137" s="95"/>
      <c r="AA1137" s="95"/>
      <c r="AB1137" s="95"/>
      <c r="AC1137" s="95"/>
      <c r="AD1137" s="95"/>
    </row>
    <row r="1138">
      <c r="A1138" s="731"/>
      <c r="B1138" s="731"/>
      <c r="C1138" s="732"/>
      <c r="D1138" s="733"/>
      <c r="E1138" s="344"/>
      <c r="F1138" s="734"/>
      <c r="G1138" s="735"/>
      <c r="H1138" s="736"/>
      <c r="I1138" s="736"/>
      <c r="J1138" s="737"/>
      <c r="K1138" s="737"/>
      <c r="L1138" s="737"/>
      <c r="M1138" s="737"/>
      <c r="N1138" s="737"/>
      <c r="O1138" s="737"/>
      <c r="P1138" s="738"/>
      <c r="Q1138" s="737"/>
      <c r="R1138" s="737"/>
      <c r="S1138" s="739"/>
      <c r="T1138" s="740"/>
      <c r="U1138" s="735"/>
      <c r="V1138" s="735"/>
      <c r="W1138" s="735"/>
      <c r="X1138" s="735"/>
      <c r="Y1138" s="735"/>
      <c r="Z1138" s="95"/>
      <c r="AA1138" s="95"/>
      <c r="AB1138" s="95"/>
      <c r="AC1138" s="95"/>
      <c r="AD1138" s="95"/>
    </row>
    <row r="1139">
      <c r="A1139" s="731"/>
      <c r="B1139" s="731"/>
      <c r="C1139" s="732"/>
      <c r="D1139" s="733"/>
      <c r="E1139" s="344"/>
      <c r="F1139" s="734"/>
      <c r="G1139" s="735"/>
      <c r="H1139" s="736"/>
      <c r="I1139" s="736"/>
      <c r="J1139" s="737"/>
      <c r="K1139" s="737"/>
      <c r="L1139" s="737"/>
      <c r="M1139" s="737"/>
      <c r="N1139" s="737"/>
      <c r="O1139" s="737"/>
      <c r="P1139" s="738"/>
      <c r="Q1139" s="737"/>
      <c r="R1139" s="737"/>
      <c r="S1139" s="739"/>
      <c r="T1139" s="740"/>
      <c r="U1139" s="735"/>
      <c r="V1139" s="735"/>
      <c r="W1139" s="735"/>
      <c r="X1139" s="735"/>
      <c r="Y1139" s="735"/>
      <c r="Z1139" s="95"/>
      <c r="AA1139" s="95"/>
      <c r="AB1139" s="95"/>
      <c r="AC1139" s="95"/>
      <c r="AD1139" s="95"/>
    </row>
    <row r="1140">
      <c r="A1140" s="731"/>
      <c r="B1140" s="731"/>
      <c r="C1140" s="732"/>
      <c r="D1140" s="733"/>
      <c r="E1140" s="344"/>
      <c r="F1140" s="734"/>
      <c r="G1140" s="735"/>
      <c r="H1140" s="736"/>
      <c r="I1140" s="736"/>
      <c r="J1140" s="737"/>
      <c r="K1140" s="737"/>
      <c r="L1140" s="737"/>
      <c r="M1140" s="737"/>
      <c r="N1140" s="737"/>
      <c r="O1140" s="737"/>
      <c r="P1140" s="738"/>
      <c r="Q1140" s="737"/>
      <c r="R1140" s="737"/>
      <c r="S1140" s="739"/>
      <c r="T1140" s="740"/>
      <c r="U1140" s="735"/>
      <c r="V1140" s="735"/>
      <c r="W1140" s="735"/>
      <c r="X1140" s="735"/>
      <c r="Y1140" s="735"/>
      <c r="Z1140" s="95"/>
      <c r="AA1140" s="95"/>
      <c r="AB1140" s="95"/>
      <c r="AC1140" s="95"/>
      <c r="AD1140" s="95"/>
    </row>
    <row r="1141">
      <c r="A1141" s="731"/>
      <c r="B1141" s="731"/>
      <c r="C1141" s="732"/>
      <c r="D1141" s="733"/>
      <c r="E1141" s="344"/>
      <c r="F1141" s="734"/>
      <c r="G1141" s="735"/>
      <c r="H1141" s="736"/>
      <c r="I1141" s="736"/>
      <c r="J1141" s="737"/>
      <c r="K1141" s="737"/>
      <c r="L1141" s="737"/>
      <c r="M1141" s="737"/>
      <c r="N1141" s="737"/>
      <c r="O1141" s="737"/>
      <c r="P1141" s="738"/>
      <c r="Q1141" s="737"/>
      <c r="R1141" s="737"/>
      <c r="S1141" s="739"/>
      <c r="T1141" s="740"/>
      <c r="U1141" s="735"/>
      <c r="V1141" s="735"/>
      <c r="W1141" s="735"/>
      <c r="X1141" s="735"/>
      <c r="Y1141" s="735"/>
      <c r="Z1141" s="95"/>
      <c r="AA1141" s="95"/>
      <c r="AB1141" s="95"/>
      <c r="AC1141" s="95"/>
      <c r="AD1141" s="95"/>
    </row>
    <row r="1142">
      <c r="A1142" s="731"/>
      <c r="B1142" s="731"/>
      <c r="C1142" s="732"/>
      <c r="D1142" s="733"/>
      <c r="E1142" s="344"/>
      <c r="F1142" s="734"/>
      <c r="G1142" s="735"/>
      <c r="H1142" s="736"/>
      <c r="I1142" s="736"/>
      <c r="J1142" s="737"/>
      <c r="K1142" s="737"/>
      <c r="L1142" s="737"/>
      <c r="M1142" s="737"/>
      <c r="N1142" s="737"/>
      <c r="O1142" s="737"/>
      <c r="P1142" s="738"/>
      <c r="Q1142" s="737"/>
      <c r="R1142" s="737"/>
      <c r="S1142" s="739"/>
      <c r="T1142" s="740"/>
      <c r="U1142" s="735"/>
      <c r="V1142" s="735"/>
      <c r="W1142" s="735"/>
      <c r="X1142" s="735"/>
      <c r="Y1142" s="735"/>
      <c r="Z1142" s="95"/>
      <c r="AA1142" s="95"/>
      <c r="AB1142" s="95"/>
      <c r="AC1142" s="95"/>
      <c r="AD1142" s="95"/>
    </row>
    <row r="1143">
      <c r="A1143" s="731"/>
      <c r="B1143" s="731"/>
      <c r="C1143" s="732"/>
      <c r="D1143" s="733"/>
      <c r="E1143" s="344"/>
      <c r="F1143" s="734"/>
      <c r="G1143" s="735"/>
      <c r="H1143" s="736"/>
      <c r="I1143" s="736"/>
      <c r="J1143" s="737"/>
      <c r="K1143" s="737"/>
      <c r="L1143" s="737"/>
      <c r="M1143" s="737"/>
      <c r="N1143" s="737"/>
      <c r="O1143" s="737"/>
      <c r="P1143" s="738"/>
      <c r="Q1143" s="737"/>
      <c r="R1143" s="737"/>
      <c r="S1143" s="739"/>
      <c r="T1143" s="740"/>
      <c r="U1143" s="735"/>
      <c r="V1143" s="735"/>
      <c r="W1143" s="735"/>
      <c r="X1143" s="735"/>
      <c r="Y1143" s="735"/>
      <c r="Z1143" s="95"/>
      <c r="AA1143" s="95"/>
      <c r="AB1143" s="95"/>
      <c r="AC1143" s="95"/>
      <c r="AD1143" s="95"/>
    </row>
    <row r="1144">
      <c r="A1144" s="731"/>
      <c r="B1144" s="731"/>
      <c r="C1144" s="732"/>
      <c r="D1144" s="733"/>
      <c r="E1144" s="344"/>
      <c r="F1144" s="734"/>
      <c r="G1144" s="735"/>
      <c r="H1144" s="736"/>
      <c r="I1144" s="736"/>
      <c r="J1144" s="737"/>
      <c r="K1144" s="737"/>
      <c r="L1144" s="737"/>
      <c r="M1144" s="737"/>
      <c r="N1144" s="737"/>
      <c r="O1144" s="737"/>
      <c r="P1144" s="738"/>
      <c r="Q1144" s="737"/>
      <c r="R1144" s="737"/>
      <c r="S1144" s="739"/>
      <c r="T1144" s="740"/>
      <c r="U1144" s="735"/>
      <c r="V1144" s="735"/>
      <c r="W1144" s="735"/>
      <c r="X1144" s="735"/>
      <c r="Y1144" s="735"/>
      <c r="Z1144" s="95"/>
      <c r="AA1144" s="95"/>
      <c r="AB1144" s="95"/>
      <c r="AC1144" s="95"/>
      <c r="AD1144" s="95"/>
    </row>
    <row r="1145">
      <c r="A1145" s="731"/>
      <c r="B1145" s="731"/>
      <c r="C1145" s="732"/>
      <c r="D1145" s="733"/>
      <c r="E1145" s="344"/>
      <c r="F1145" s="734"/>
      <c r="G1145" s="735"/>
      <c r="H1145" s="736"/>
      <c r="I1145" s="736"/>
      <c r="J1145" s="737"/>
      <c r="K1145" s="737"/>
      <c r="L1145" s="737"/>
      <c r="M1145" s="737"/>
      <c r="N1145" s="737"/>
      <c r="O1145" s="737"/>
      <c r="P1145" s="738"/>
      <c r="Q1145" s="737"/>
      <c r="R1145" s="737"/>
      <c r="S1145" s="739"/>
      <c r="T1145" s="740"/>
      <c r="U1145" s="735"/>
      <c r="V1145" s="735"/>
      <c r="W1145" s="735"/>
      <c r="X1145" s="735"/>
      <c r="Y1145" s="735"/>
      <c r="Z1145" s="95"/>
      <c r="AA1145" s="95"/>
      <c r="AB1145" s="95"/>
      <c r="AC1145" s="95"/>
      <c r="AD1145" s="95"/>
    </row>
    <row r="1146">
      <c r="A1146" s="731"/>
      <c r="B1146" s="731"/>
      <c r="C1146" s="732"/>
      <c r="D1146" s="733"/>
      <c r="E1146" s="344"/>
      <c r="F1146" s="734"/>
      <c r="G1146" s="735"/>
      <c r="H1146" s="736"/>
      <c r="I1146" s="736"/>
      <c r="J1146" s="737"/>
      <c r="K1146" s="737"/>
      <c r="L1146" s="737"/>
      <c r="M1146" s="737"/>
      <c r="N1146" s="737"/>
      <c r="O1146" s="737"/>
      <c r="P1146" s="738"/>
      <c r="Q1146" s="737"/>
      <c r="R1146" s="737"/>
      <c r="S1146" s="739"/>
      <c r="T1146" s="740"/>
      <c r="U1146" s="735"/>
      <c r="V1146" s="735"/>
      <c r="W1146" s="735"/>
      <c r="X1146" s="735"/>
      <c r="Y1146" s="735"/>
      <c r="Z1146" s="95"/>
      <c r="AA1146" s="95"/>
      <c r="AB1146" s="95"/>
      <c r="AC1146" s="95"/>
      <c r="AD1146" s="95"/>
    </row>
    <row r="1147">
      <c r="A1147" s="731"/>
      <c r="B1147" s="731"/>
      <c r="C1147" s="732"/>
      <c r="D1147" s="733"/>
      <c r="E1147" s="344"/>
      <c r="F1147" s="734"/>
      <c r="G1147" s="735"/>
      <c r="H1147" s="736"/>
      <c r="I1147" s="736"/>
      <c r="J1147" s="737"/>
      <c r="K1147" s="737"/>
      <c r="L1147" s="737"/>
      <c r="M1147" s="737"/>
      <c r="N1147" s="737"/>
      <c r="O1147" s="737"/>
      <c r="P1147" s="738"/>
      <c r="Q1147" s="737"/>
      <c r="R1147" s="737"/>
      <c r="S1147" s="739"/>
      <c r="T1147" s="740"/>
      <c r="U1147" s="735"/>
      <c r="V1147" s="735"/>
      <c r="W1147" s="735"/>
      <c r="X1147" s="735"/>
      <c r="Y1147" s="735"/>
      <c r="Z1147" s="95"/>
      <c r="AA1147" s="95"/>
      <c r="AB1147" s="95"/>
      <c r="AC1147" s="95"/>
      <c r="AD1147" s="95"/>
    </row>
    <row r="1148">
      <c r="A1148" s="731"/>
      <c r="B1148" s="731"/>
      <c r="C1148" s="732"/>
      <c r="D1148" s="733"/>
      <c r="E1148" s="344"/>
      <c r="F1148" s="734"/>
      <c r="G1148" s="735"/>
      <c r="H1148" s="736"/>
      <c r="I1148" s="736"/>
      <c r="J1148" s="737"/>
      <c r="K1148" s="737"/>
      <c r="L1148" s="737"/>
      <c r="M1148" s="737"/>
      <c r="N1148" s="737"/>
      <c r="O1148" s="737"/>
      <c r="P1148" s="738"/>
      <c r="Q1148" s="737"/>
      <c r="R1148" s="737"/>
      <c r="S1148" s="739"/>
      <c r="T1148" s="740"/>
      <c r="U1148" s="735"/>
      <c r="V1148" s="735"/>
      <c r="W1148" s="735"/>
      <c r="X1148" s="735"/>
      <c r="Y1148" s="735"/>
      <c r="Z1148" s="95"/>
      <c r="AA1148" s="95"/>
      <c r="AB1148" s="95"/>
      <c r="AC1148" s="95"/>
      <c r="AD1148" s="95"/>
    </row>
    <row r="1149">
      <c r="A1149" s="731"/>
      <c r="B1149" s="731"/>
      <c r="C1149" s="732"/>
      <c r="D1149" s="733"/>
      <c r="E1149" s="344"/>
      <c r="F1149" s="734"/>
      <c r="G1149" s="735"/>
      <c r="H1149" s="736"/>
      <c r="I1149" s="736"/>
      <c r="J1149" s="737"/>
      <c r="K1149" s="737"/>
      <c r="L1149" s="737"/>
      <c r="M1149" s="737"/>
      <c r="N1149" s="737"/>
      <c r="O1149" s="737"/>
      <c r="P1149" s="738"/>
      <c r="Q1149" s="737"/>
      <c r="R1149" s="737"/>
      <c r="S1149" s="739"/>
      <c r="T1149" s="740"/>
      <c r="U1149" s="735"/>
      <c r="V1149" s="735"/>
      <c r="W1149" s="735"/>
      <c r="X1149" s="735"/>
      <c r="Y1149" s="735"/>
      <c r="Z1149" s="95"/>
      <c r="AA1149" s="95"/>
      <c r="AB1149" s="95"/>
      <c r="AC1149" s="95"/>
      <c r="AD1149" s="95"/>
    </row>
    <row r="1150">
      <c r="A1150" s="731"/>
      <c r="B1150" s="731"/>
      <c r="C1150" s="732"/>
      <c r="D1150" s="733"/>
      <c r="E1150" s="344"/>
      <c r="F1150" s="734"/>
      <c r="G1150" s="735"/>
      <c r="H1150" s="736"/>
      <c r="I1150" s="736"/>
      <c r="J1150" s="737"/>
      <c r="K1150" s="737"/>
      <c r="L1150" s="737"/>
      <c r="M1150" s="737"/>
      <c r="N1150" s="737"/>
      <c r="O1150" s="737"/>
      <c r="P1150" s="738"/>
      <c r="Q1150" s="737"/>
      <c r="R1150" s="737"/>
      <c r="S1150" s="739"/>
      <c r="T1150" s="740"/>
      <c r="U1150" s="735"/>
      <c r="V1150" s="735"/>
      <c r="W1150" s="735"/>
      <c r="X1150" s="735"/>
      <c r="Y1150" s="735"/>
      <c r="Z1150" s="95"/>
      <c r="AA1150" s="95"/>
      <c r="AB1150" s="95"/>
      <c r="AC1150" s="95"/>
      <c r="AD1150" s="95"/>
    </row>
    <row r="1151">
      <c r="A1151" s="731"/>
      <c r="B1151" s="731"/>
      <c r="C1151" s="732"/>
      <c r="D1151" s="733"/>
      <c r="E1151" s="344"/>
      <c r="F1151" s="734"/>
      <c r="G1151" s="735"/>
      <c r="H1151" s="736"/>
      <c r="I1151" s="736"/>
      <c r="J1151" s="737"/>
      <c r="K1151" s="737"/>
      <c r="L1151" s="737"/>
      <c r="M1151" s="737"/>
      <c r="N1151" s="737"/>
      <c r="O1151" s="737"/>
      <c r="P1151" s="738"/>
      <c r="Q1151" s="737"/>
      <c r="R1151" s="737"/>
      <c r="S1151" s="739"/>
      <c r="T1151" s="740"/>
      <c r="U1151" s="735"/>
      <c r="V1151" s="735"/>
      <c r="W1151" s="735"/>
      <c r="X1151" s="735"/>
      <c r="Y1151" s="735"/>
      <c r="Z1151" s="95"/>
      <c r="AA1151" s="95"/>
      <c r="AB1151" s="95"/>
      <c r="AC1151" s="95"/>
      <c r="AD1151" s="95"/>
    </row>
    <row r="1152">
      <c r="A1152" s="731"/>
      <c r="B1152" s="731"/>
      <c r="C1152" s="732"/>
      <c r="D1152" s="733"/>
      <c r="E1152" s="344"/>
      <c r="F1152" s="734"/>
      <c r="G1152" s="735"/>
      <c r="H1152" s="736"/>
      <c r="I1152" s="736"/>
      <c r="J1152" s="737"/>
      <c r="K1152" s="737"/>
      <c r="L1152" s="737"/>
      <c r="M1152" s="737"/>
      <c r="N1152" s="737"/>
      <c r="O1152" s="737"/>
      <c r="P1152" s="738"/>
      <c r="Q1152" s="737"/>
      <c r="R1152" s="737"/>
      <c r="S1152" s="739"/>
      <c r="T1152" s="740"/>
      <c r="U1152" s="735"/>
      <c r="V1152" s="735"/>
      <c r="W1152" s="735"/>
      <c r="X1152" s="735"/>
      <c r="Y1152" s="735"/>
      <c r="Z1152" s="95"/>
      <c r="AA1152" s="95"/>
      <c r="AB1152" s="95"/>
      <c r="AC1152" s="95"/>
      <c r="AD1152" s="95"/>
    </row>
    <row r="1153">
      <c r="A1153" s="731"/>
      <c r="B1153" s="731"/>
      <c r="C1153" s="732"/>
      <c r="D1153" s="733"/>
      <c r="E1153" s="344"/>
      <c r="F1153" s="734"/>
      <c r="G1153" s="735"/>
      <c r="H1153" s="736"/>
      <c r="I1153" s="736"/>
      <c r="J1153" s="737"/>
      <c r="K1153" s="737"/>
      <c r="L1153" s="737"/>
      <c r="M1153" s="737"/>
      <c r="N1153" s="737"/>
      <c r="O1153" s="737"/>
      <c r="P1153" s="738"/>
      <c r="Q1153" s="737"/>
      <c r="R1153" s="737"/>
      <c r="S1153" s="739"/>
      <c r="T1153" s="740"/>
      <c r="U1153" s="735"/>
      <c r="V1153" s="735"/>
      <c r="W1153" s="735"/>
      <c r="X1153" s="735"/>
      <c r="Y1153" s="735"/>
      <c r="Z1153" s="95"/>
      <c r="AA1153" s="95"/>
      <c r="AB1153" s="95"/>
      <c r="AC1153" s="95"/>
      <c r="AD1153" s="95"/>
    </row>
    <row r="1154">
      <c r="A1154" s="731"/>
      <c r="B1154" s="731"/>
      <c r="C1154" s="732"/>
      <c r="D1154" s="733"/>
      <c r="E1154" s="344"/>
      <c r="F1154" s="734"/>
      <c r="G1154" s="735"/>
      <c r="H1154" s="736"/>
      <c r="I1154" s="736"/>
      <c r="J1154" s="737"/>
      <c r="K1154" s="737"/>
      <c r="L1154" s="737"/>
      <c r="M1154" s="737"/>
      <c r="N1154" s="737"/>
      <c r="O1154" s="737"/>
      <c r="P1154" s="738"/>
      <c r="Q1154" s="737"/>
      <c r="R1154" s="737"/>
      <c r="S1154" s="739"/>
      <c r="T1154" s="740"/>
      <c r="U1154" s="735"/>
      <c r="V1154" s="735"/>
      <c r="W1154" s="735"/>
      <c r="X1154" s="735"/>
      <c r="Y1154" s="735"/>
      <c r="Z1154" s="95"/>
      <c r="AA1154" s="95"/>
      <c r="AB1154" s="95"/>
      <c r="AC1154" s="95"/>
      <c r="AD1154" s="95"/>
    </row>
    <row r="1155">
      <c r="A1155" s="731"/>
      <c r="B1155" s="731"/>
      <c r="C1155" s="732"/>
      <c r="D1155" s="733"/>
      <c r="E1155" s="344"/>
      <c r="F1155" s="734"/>
      <c r="G1155" s="735"/>
      <c r="H1155" s="736"/>
      <c r="I1155" s="736"/>
      <c r="J1155" s="737"/>
      <c r="K1155" s="737"/>
      <c r="L1155" s="737"/>
      <c r="M1155" s="737"/>
      <c r="N1155" s="737"/>
      <c r="O1155" s="737"/>
      <c r="P1155" s="738"/>
      <c r="Q1155" s="737"/>
      <c r="R1155" s="737"/>
      <c r="S1155" s="739"/>
      <c r="T1155" s="740"/>
      <c r="U1155" s="735"/>
      <c r="V1155" s="735"/>
      <c r="W1155" s="735"/>
      <c r="X1155" s="735"/>
      <c r="Y1155" s="735"/>
      <c r="Z1155" s="95"/>
      <c r="AA1155" s="95"/>
      <c r="AB1155" s="95"/>
      <c r="AC1155" s="95"/>
      <c r="AD1155" s="95"/>
    </row>
    <row r="1156">
      <c r="A1156" s="731"/>
      <c r="B1156" s="731"/>
      <c r="C1156" s="732"/>
      <c r="D1156" s="733"/>
      <c r="E1156" s="344"/>
      <c r="F1156" s="734"/>
      <c r="G1156" s="735"/>
      <c r="H1156" s="736"/>
      <c r="I1156" s="736"/>
      <c r="J1156" s="737"/>
      <c r="K1156" s="737"/>
      <c r="L1156" s="737"/>
      <c r="M1156" s="737"/>
      <c r="N1156" s="737"/>
      <c r="O1156" s="737"/>
      <c r="P1156" s="738"/>
      <c r="Q1156" s="737"/>
      <c r="R1156" s="737"/>
      <c r="S1156" s="739"/>
      <c r="T1156" s="740"/>
      <c r="U1156" s="735"/>
      <c r="V1156" s="735"/>
      <c r="W1156" s="735"/>
      <c r="X1156" s="735"/>
      <c r="Y1156" s="735"/>
      <c r="Z1156" s="95"/>
      <c r="AA1156" s="95"/>
      <c r="AB1156" s="95"/>
      <c r="AC1156" s="95"/>
      <c r="AD1156" s="95"/>
    </row>
    <row r="1157">
      <c r="A1157" s="731"/>
      <c r="B1157" s="731"/>
      <c r="C1157" s="732"/>
      <c r="D1157" s="733"/>
      <c r="E1157" s="344"/>
      <c r="F1157" s="734"/>
      <c r="G1157" s="735"/>
      <c r="H1157" s="736"/>
      <c r="I1157" s="736"/>
      <c r="J1157" s="737"/>
      <c r="K1157" s="737"/>
      <c r="L1157" s="737"/>
      <c r="M1157" s="737"/>
      <c r="N1157" s="737"/>
      <c r="O1157" s="737"/>
      <c r="P1157" s="738"/>
      <c r="Q1157" s="737"/>
      <c r="R1157" s="737"/>
      <c r="S1157" s="739"/>
      <c r="T1157" s="740"/>
      <c r="U1157" s="735"/>
      <c r="V1157" s="735"/>
      <c r="W1157" s="735"/>
      <c r="X1157" s="735"/>
      <c r="Y1157" s="735"/>
      <c r="Z1157" s="95"/>
      <c r="AA1157" s="95"/>
      <c r="AB1157" s="95"/>
      <c r="AC1157" s="95"/>
      <c r="AD1157" s="95"/>
    </row>
    <row r="1158">
      <c r="A1158" s="731"/>
      <c r="B1158" s="731"/>
      <c r="C1158" s="732"/>
      <c r="D1158" s="733"/>
      <c r="E1158" s="344"/>
      <c r="F1158" s="734"/>
      <c r="G1158" s="735"/>
      <c r="H1158" s="736"/>
      <c r="I1158" s="736"/>
      <c r="J1158" s="737"/>
      <c r="K1158" s="737"/>
      <c r="L1158" s="737"/>
      <c r="M1158" s="737"/>
      <c r="N1158" s="737"/>
      <c r="O1158" s="737"/>
      <c r="P1158" s="738"/>
      <c r="Q1158" s="737"/>
      <c r="R1158" s="737"/>
      <c r="S1158" s="739"/>
      <c r="T1158" s="740"/>
      <c r="U1158" s="735"/>
      <c r="V1158" s="735"/>
      <c r="W1158" s="735"/>
      <c r="X1158" s="735"/>
      <c r="Y1158" s="735"/>
      <c r="Z1158" s="95"/>
      <c r="AA1158" s="95"/>
      <c r="AB1158" s="95"/>
      <c r="AC1158" s="95"/>
      <c r="AD1158" s="95"/>
    </row>
    <row r="1159">
      <c r="A1159" s="731"/>
      <c r="B1159" s="731"/>
      <c r="C1159" s="732"/>
      <c r="D1159" s="733"/>
      <c r="E1159" s="344"/>
      <c r="F1159" s="734"/>
      <c r="G1159" s="735"/>
      <c r="H1159" s="736"/>
      <c r="I1159" s="736"/>
      <c r="J1159" s="737"/>
      <c r="K1159" s="737"/>
      <c r="L1159" s="737"/>
      <c r="M1159" s="737"/>
      <c r="N1159" s="737"/>
      <c r="O1159" s="737"/>
      <c r="P1159" s="738"/>
      <c r="Q1159" s="737"/>
      <c r="R1159" s="737"/>
      <c r="S1159" s="739"/>
      <c r="T1159" s="740"/>
      <c r="U1159" s="735"/>
      <c r="V1159" s="735"/>
      <c r="W1159" s="735"/>
      <c r="X1159" s="735"/>
      <c r="Y1159" s="735"/>
      <c r="Z1159" s="95"/>
      <c r="AA1159" s="95"/>
      <c r="AB1159" s="95"/>
      <c r="AC1159" s="95"/>
      <c r="AD1159" s="95"/>
    </row>
    <row r="1160">
      <c r="A1160" s="731"/>
      <c r="B1160" s="731"/>
      <c r="C1160" s="732"/>
      <c r="D1160" s="733"/>
      <c r="E1160" s="344"/>
      <c r="F1160" s="734"/>
      <c r="G1160" s="735"/>
      <c r="H1160" s="736"/>
      <c r="I1160" s="736"/>
      <c r="J1160" s="737"/>
      <c r="K1160" s="737"/>
      <c r="L1160" s="737"/>
      <c r="M1160" s="737"/>
      <c r="N1160" s="737"/>
      <c r="O1160" s="737"/>
      <c r="P1160" s="738"/>
      <c r="Q1160" s="737"/>
      <c r="R1160" s="737"/>
      <c r="S1160" s="739"/>
      <c r="T1160" s="740"/>
      <c r="U1160" s="735"/>
      <c r="V1160" s="735"/>
      <c r="W1160" s="735"/>
      <c r="X1160" s="735"/>
      <c r="Y1160" s="735"/>
      <c r="Z1160" s="95"/>
      <c r="AA1160" s="95"/>
      <c r="AB1160" s="95"/>
      <c r="AC1160" s="95"/>
      <c r="AD1160" s="95"/>
    </row>
    <row r="1161">
      <c r="A1161" s="731"/>
      <c r="B1161" s="731"/>
      <c r="C1161" s="732"/>
      <c r="D1161" s="733"/>
      <c r="E1161" s="344"/>
      <c r="F1161" s="734"/>
      <c r="G1161" s="735"/>
      <c r="H1161" s="736"/>
      <c r="I1161" s="736"/>
      <c r="J1161" s="737"/>
      <c r="K1161" s="737"/>
      <c r="L1161" s="737"/>
      <c r="M1161" s="737"/>
      <c r="N1161" s="737"/>
      <c r="O1161" s="737"/>
      <c r="P1161" s="738"/>
      <c r="Q1161" s="737"/>
      <c r="R1161" s="737"/>
      <c r="S1161" s="739"/>
      <c r="T1161" s="740"/>
      <c r="U1161" s="735"/>
      <c r="V1161" s="735"/>
      <c r="W1161" s="735"/>
      <c r="X1161" s="735"/>
      <c r="Y1161" s="735"/>
      <c r="Z1161" s="95"/>
      <c r="AA1161" s="95"/>
      <c r="AB1161" s="95"/>
      <c r="AC1161" s="95"/>
      <c r="AD1161" s="95"/>
    </row>
    <row r="1162">
      <c r="A1162" s="731"/>
      <c r="B1162" s="731"/>
      <c r="C1162" s="732"/>
      <c r="D1162" s="733"/>
      <c r="E1162" s="344"/>
      <c r="F1162" s="734"/>
      <c r="G1162" s="735"/>
      <c r="H1162" s="736"/>
      <c r="I1162" s="736"/>
      <c r="J1162" s="737"/>
      <c r="K1162" s="737"/>
      <c r="L1162" s="737"/>
      <c r="M1162" s="737"/>
      <c r="N1162" s="737"/>
      <c r="O1162" s="737"/>
      <c r="P1162" s="738"/>
      <c r="Q1162" s="737"/>
      <c r="R1162" s="737"/>
      <c r="S1162" s="739"/>
      <c r="T1162" s="740"/>
      <c r="U1162" s="735"/>
      <c r="V1162" s="735"/>
      <c r="W1162" s="735"/>
      <c r="X1162" s="735"/>
      <c r="Y1162" s="735"/>
      <c r="Z1162" s="95"/>
      <c r="AA1162" s="95"/>
      <c r="AB1162" s="95"/>
      <c r="AC1162" s="95"/>
      <c r="AD1162" s="95"/>
    </row>
    <row r="1163">
      <c r="A1163" s="731"/>
      <c r="B1163" s="731"/>
      <c r="C1163" s="732"/>
      <c r="D1163" s="733"/>
      <c r="E1163" s="344"/>
      <c r="F1163" s="734"/>
      <c r="G1163" s="735"/>
      <c r="H1163" s="736"/>
      <c r="I1163" s="736"/>
      <c r="J1163" s="737"/>
      <c r="K1163" s="737"/>
      <c r="L1163" s="737"/>
      <c r="M1163" s="737"/>
      <c r="N1163" s="737"/>
      <c r="O1163" s="737"/>
      <c r="P1163" s="738"/>
      <c r="Q1163" s="737"/>
      <c r="R1163" s="737"/>
      <c r="S1163" s="739"/>
      <c r="T1163" s="740"/>
      <c r="U1163" s="735"/>
      <c r="V1163" s="735"/>
      <c r="W1163" s="735"/>
      <c r="X1163" s="735"/>
      <c r="Y1163" s="735"/>
      <c r="Z1163" s="95"/>
      <c r="AA1163" s="95"/>
      <c r="AB1163" s="95"/>
      <c r="AC1163" s="95"/>
      <c r="AD1163" s="95"/>
    </row>
    <row r="1164">
      <c r="A1164" s="731"/>
      <c r="B1164" s="731"/>
      <c r="C1164" s="732"/>
      <c r="D1164" s="733"/>
      <c r="E1164" s="344"/>
      <c r="F1164" s="734"/>
      <c r="G1164" s="735"/>
      <c r="H1164" s="736"/>
      <c r="I1164" s="736"/>
      <c r="J1164" s="737"/>
      <c r="K1164" s="737"/>
      <c r="L1164" s="737"/>
      <c r="M1164" s="737"/>
      <c r="N1164" s="737"/>
      <c r="O1164" s="737"/>
      <c r="P1164" s="738"/>
      <c r="Q1164" s="737"/>
      <c r="R1164" s="737"/>
      <c r="S1164" s="739"/>
      <c r="T1164" s="740"/>
      <c r="U1164" s="735"/>
      <c r="V1164" s="735"/>
      <c r="W1164" s="735"/>
      <c r="X1164" s="735"/>
      <c r="Y1164" s="735"/>
      <c r="Z1164" s="95"/>
      <c r="AA1164" s="95"/>
      <c r="AB1164" s="95"/>
      <c r="AC1164" s="95"/>
      <c r="AD1164" s="95"/>
    </row>
    <row r="1165">
      <c r="A1165" s="731"/>
      <c r="B1165" s="731"/>
      <c r="C1165" s="732"/>
      <c r="D1165" s="733"/>
      <c r="E1165" s="344"/>
      <c r="F1165" s="734"/>
      <c r="G1165" s="735"/>
      <c r="H1165" s="736"/>
      <c r="I1165" s="736"/>
      <c r="J1165" s="737"/>
      <c r="K1165" s="737"/>
      <c r="L1165" s="737"/>
      <c r="M1165" s="737"/>
      <c r="N1165" s="737"/>
      <c r="O1165" s="737"/>
      <c r="P1165" s="738"/>
      <c r="Q1165" s="737"/>
      <c r="R1165" s="737"/>
      <c r="S1165" s="739"/>
      <c r="T1165" s="740"/>
      <c r="U1165" s="735"/>
      <c r="V1165" s="735"/>
      <c r="W1165" s="735"/>
      <c r="X1165" s="735"/>
      <c r="Y1165" s="735"/>
      <c r="Z1165" s="95"/>
      <c r="AA1165" s="95"/>
      <c r="AB1165" s="95"/>
      <c r="AC1165" s="95"/>
      <c r="AD1165" s="95"/>
    </row>
    <row r="1166">
      <c r="A1166" s="731"/>
      <c r="B1166" s="731"/>
      <c r="C1166" s="732"/>
      <c r="D1166" s="733"/>
      <c r="E1166" s="344"/>
      <c r="F1166" s="734"/>
      <c r="G1166" s="735"/>
      <c r="H1166" s="736"/>
      <c r="I1166" s="736"/>
      <c r="J1166" s="737"/>
      <c r="K1166" s="737"/>
      <c r="L1166" s="737"/>
      <c r="M1166" s="737"/>
      <c r="N1166" s="737"/>
      <c r="O1166" s="737"/>
      <c r="P1166" s="738"/>
      <c r="Q1166" s="737"/>
      <c r="R1166" s="737"/>
      <c r="S1166" s="739"/>
      <c r="T1166" s="740"/>
      <c r="U1166" s="735"/>
      <c r="V1166" s="735"/>
      <c r="W1166" s="735"/>
      <c r="X1166" s="735"/>
      <c r="Y1166" s="735"/>
      <c r="Z1166" s="95"/>
      <c r="AA1166" s="95"/>
      <c r="AB1166" s="95"/>
      <c r="AC1166" s="95"/>
      <c r="AD1166" s="95"/>
    </row>
    <row r="1167">
      <c r="A1167" s="731"/>
      <c r="B1167" s="731"/>
      <c r="C1167" s="732"/>
      <c r="D1167" s="733"/>
      <c r="E1167" s="344"/>
      <c r="F1167" s="734"/>
      <c r="G1167" s="735"/>
      <c r="H1167" s="736"/>
      <c r="I1167" s="736"/>
      <c r="J1167" s="737"/>
      <c r="K1167" s="737"/>
      <c r="L1167" s="737"/>
      <c r="M1167" s="737"/>
      <c r="N1167" s="737"/>
      <c r="O1167" s="737"/>
      <c r="P1167" s="738"/>
      <c r="Q1167" s="737"/>
      <c r="R1167" s="737"/>
      <c r="S1167" s="739"/>
      <c r="T1167" s="740"/>
      <c r="U1167" s="735"/>
      <c r="V1167" s="735"/>
      <c r="W1167" s="735"/>
      <c r="X1167" s="735"/>
      <c r="Y1167" s="735"/>
      <c r="Z1167" s="95"/>
      <c r="AA1167" s="95"/>
      <c r="AB1167" s="95"/>
      <c r="AC1167" s="95"/>
      <c r="AD1167" s="95"/>
    </row>
    <row r="1168">
      <c r="A1168" s="731"/>
      <c r="B1168" s="731"/>
      <c r="C1168" s="732"/>
      <c r="D1168" s="733"/>
      <c r="E1168" s="344"/>
      <c r="F1168" s="734"/>
      <c r="G1168" s="735"/>
      <c r="H1168" s="736"/>
      <c r="I1168" s="736"/>
      <c r="J1168" s="737"/>
      <c r="K1168" s="737"/>
      <c r="L1168" s="737"/>
      <c r="M1168" s="737"/>
      <c r="N1168" s="737"/>
      <c r="O1168" s="737"/>
      <c r="P1168" s="738"/>
      <c r="Q1168" s="737"/>
      <c r="R1168" s="737"/>
      <c r="S1168" s="739"/>
      <c r="T1168" s="740"/>
      <c r="U1168" s="735"/>
      <c r="V1168" s="735"/>
      <c r="W1168" s="735"/>
      <c r="X1168" s="735"/>
      <c r="Y1168" s="735"/>
      <c r="Z1168" s="95"/>
      <c r="AA1168" s="95"/>
      <c r="AB1168" s="95"/>
      <c r="AC1168" s="95"/>
      <c r="AD1168" s="95"/>
    </row>
    <row r="1169">
      <c r="A1169" s="731"/>
      <c r="B1169" s="731"/>
      <c r="C1169" s="732"/>
      <c r="D1169" s="733"/>
      <c r="E1169" s="344"/>
      <c r="F1169" s="734"/>
      <c r="G1169" s="735"/>
      <c r="H1169" s="736"/>
      <c r="I1169" s="736"/>
      <c r="J1169" s="737"/>
      <c r="K1169" s="737"/>
      <c r="L1169" s="737"/>
      <c r="M1169" s="737"/>
      <c r="N1169" s="737"/>
      <c r="O1169" s="737"/>
      <c r="P1169" s="738"/>
      <c r="Q1169" s="737"/>
      <c r="R1169" s="737"/>
      <c r="S1169" s="739"/>
      <c r="T1169" s="740"/>
      <c r="U1169" s="735"/>
      <c r="V1169" s="735"/>
      <c r="W1169" s="735"/>
      <c r="X1169" s="735"/>
      <c r="Y1169" s="735"/>
      <c r="Z1169" s="95"/>
      <c r="AA1169" s="95"/>
      <c r="AB1169" s="95"/>
      <c r="AC1169" s="95"/>
      <c r="AD1169" s="95"/>
    </row>
    <row r="1170">
      <c r="A1170" s="731"/>
      <c r="B1170" s="731"/>
      <c r="C1170" s="732"/>
      <c r="D1170" s="733"/>
      <c r="E1170" s="344"/>
      <c r="F1170" s="734"/>
      <c r="G1170" s="735"/>
      <c r="H1170" s="736"/>
      <c r="I1170" s="736"/>
      <c r="J1170" s="737"/>
      <c r="K1170" s="737"/>
      <c r="L1170" s="737"/>
      <c r="M1170" s="737"/>
      <c r="N1170" s="737"/>
      <c r="O1170" s="737"/>
      <c r="P1170" s="738"/>
      <c r="Q1170" s="737"/>
      <c r="R1170" s="737"/>
      <c r="S1170" s="739"/>
      <c r="T1170" s="740"/>
      <c r="U1170" s="735"/>
      <c r="V1170" s="735"/>
      <c r="W1170" s="735"/>
      <c r="X1170" s="735"/>
      <c r="Y1170" s="735"/>
      <c r="Z1170" s="95"/>
      <c r="AA1170" s="95"/>
      <c r="AB1170" s="95"/>
      <c r="AC1170" s="95"/>
      <c r="AD1170" s="95"/>
    </row>
    <row r="1171">
      <c r="A1171" s="731"/>
      <c r="B1171" s="731"/>
      <c r="C1171" s="732"/>
      <c r="D1171" s="733"/>
      <c r="E1171" s="344"/>
      <c r="F1171" s="734"/>
      <c r="G1171" s="735"/>
      <c r="H1171" s="736"/>
      <c r="I1171" s="736"/>
      <c r="J1171" s="737"/>
      <c r="K1171" s="737"/>
      <c r="L1171" s="737"/>
      <c r="M1171" s="737"/>
      <c r="N1171" s="737"/>
      <c r="O1171" s="737"/>
      <c r="P1171" s="738"/>
      <c r="Q1171" s="737"/>
      <c r="R1171" s="737"/>
      <c r="S1171" s="739"/>
      <c r="T1171" s="740"/>
      <c r="U1171" s="735"/>
      <c r="V1171" s="735"/>
      <c r="W1171" s="735"/>
      <c r="X1171" s="735"/>
      <c r="Y1171" s="735"/>
      <c r="Z1171" s="95"/>
      <c r="AA1171" s="95"/>
      <c r="AB1171" s="95"/>
      <c r="AC1171" s="95"/>
      <c r="AD1171" s="95"/>
    </row>
    <row r="1172">
      <c r="A1172" s="731"/>
      <c r="B1172" s="731"/>
      <c r="C1172" s="732"/>
      <c r="D1172" s="733"/>
      <c r="E1172" s="344"/>
      <c r="F1172" s="734"/>
      <c r="G1172" s="735"/>
      <c r="H1172" s="736"/>
      <c r="I1172" s="736"/>
      <c r="J1172" s="737"/>
      <c r="K1172" s="737"/>
      <c r="L1172" s="737"/>
      <c r="M1172" s="737"/>
      <c r="N1172" s="737"/>
      <c r="O1172" s="737"/>
      <c r="P1172" s="738"/>
      <c r="Q1172" s="737"/>
      <c r="R1172" s="737"/>
      <c r="S1172" s="739"/>
      <c r="T1172" s="740"/>
      <c r="U1172" s="735"/>
      <c r="V1172" s="735"/>
      <c r="W1172" s="735"/>
      <c r="X1172" s="735"/>
      <c r="Y1172" s="735"/>
      <c r="Z1172" s="95"/>
      <c r="AA1172" s="95"/>
      <c r="AB1172" s="95"/>
      <c r="AC1172" s="95"/>
      <c r="AD1172" s="95"/>
    </row>
    <row r="1173">
      <c r="A1173" s="731"/>
      <c r="B1173" s="731"/>
      <c r="C1173" s="732"/>
      <c r="D1173" s="733"/>
      <c r="E1173" s="344"/>
      <c r="F1173" s="734"/>
      <c r="G1173" s="735"/>
      <c r="H1173" s="736"/>
      <c r="I1173" s="736"/>
      <c r="J1173" s="737"/>
      <c r="K1173" s="737"/>
      <c r="L1173" s="737"/>
      <c r="M1173" s="737"/>
      <c r="N1173" s="737"/>
      <c r="O1173" s="737"/>
      <c r="P1173" s="738"/>
      <c r="Q1173" s="737"/>
      <c r="R1173" s="737"/>
      <c r="S1173" s="739"/>
      <c r="T1173" s="740"/>
      <c r="U1173" s="735"/>
      <c r="V1173" s="735"/>
      <c r="W1173" s="735"/>
      <c r="X1173" s="735"/>
      <c r="Y1173" s="735"/>
      <c r="Z1173" s="95"/>
      <c r="AA1173" s="95"/>
      <c r="AB1173" s="95"/>
      <c r="AC1173" s="95"/>
      <c r="AD1173" s="95"/>
    </row>
    <row r="1174">
      <c r="A1174" s="731"/>
      <c r="B1174" s="731"/>
      <c r="C1174" s="732"/>
      <c r="D1174" s="733"/>
      <c r="E1174" s="344"/>
      <c r="F1174" s="734"/>
      <c r="G1174" s="735"/>
      <c r="H1174" s="736"/>
      <c r="I1174" s="736"/>
      <c r="J1174" s="737"/>
      <c r="K1174" s="737"/>
      <c r="L1174" s="737"/>
      <c r="M1174" s="737"/>
      <c r="N1174" s="737"/>
      <c r="O1174" s="737"/>
      <c r="P1174" s="738"/>
      <c r="Q1174" s="737"/>
      <c r="R1174" s="737"/>
      <c r="S1174" s="739"/>
      <c r="T1174" s="740"/>
      <c r="U1174" s="735"/>
      <c r="V1174" s="735"/>
      <c r="W1174" s="735"/>
      <c r="X1174" s="735"/>
      <c r="Y1174" s="735"/>
      <c r="Z1174" s="95"/>
      <c r="AA1174" s="95"/>
      <c r="AB1174" s="95"/>
      <c r="AC1174" s="95"/>
      <c r="AD1174" s="95"/>
    </row>
    <row r="1175">
      <c r="A1175" s="731"/>
      <c r="B1175" s="731"/>
      <c r="C1175" s="732"/>
      <c r="D1175" s="733"/>
      <c r="E1175" s="344"/>
      <c r="F1175" s="734"/>
      <c r="G1175" s="735"/>
      <c r="H1175" s="736"/>
      <c r="I1175" s="736"/>
      <c r="J1175" s="737"/>
      <c r="K1175" s="737"/>
      <c r="L1175" s="737"/>
      <c r="M1175" s="737"/>
      <c r="N1175" s="737"/>
      <c r="O1175" s="737"/>
      <c r="P1175" s="738"/>
      <c r="Q1175" s="737"/>
      <c r="R1175" s="737"/>
      <c r="S1175" s="739"/>
      <c r="T1175" s="740"/>
      <c r="U1175" s="735"/>
      <c r="V1175" s="735"/>
      <c r="W1175" s="735"/>
      <c r="X1175" s="735"/>
      <c r="Y1175" s="735"/>
      <c r="Z1175" s="95"/>
      <c r="AA1175" s="95"/>
      <c r="AB1175" s="95"/>
      <c r="AC1175" s="95"/>
      <c r="AD1175" s="95"/>
    </row>
    <row r="1176">
      <c r="A1176" s="731"/>
      <c r="B1176" s="731"/>
      <c r="C1176" s="732"/>
      <c r="D1176" s="733"/>
      <c r="E1176" s="344"/>
      <c r="F1176" s="734"/>
      <c r="G1176" s="735"/>
      <c r="H1176" s="736"/>
      <c r="I1176" s="736"/>
      <c r="J1176" s="737"/>
      <c r="K1176" s="737"/>
      <c r="L1176" s="737"/>
      <c r="M1176" s="737"/>
      <c r="N1176" s="737"/>
      <c r="O1176" s="737"/>
      <c r="P1176" s="738"/>
      <c r="Q1176" s="737"/>
      <c r="R1176" s="737"/>
      <c r="S1176" s="739"/>
      <c r="T1176" s="740"/>
      <c r="U1176" s="735"/>
      <c r="V1176" s="735"/>
      <c r="W1176" s="735"/>
      <c r="X1176" s="735"/>
      <c r="Y1176" s="735"/>
      <c r="Z1176" s="95"/>
      <c r="AA1176" s="95"/>
      <c r="AB1176" s="95"/>
      <c r="AC1176" s="95"/>
      <c r="AD1176" s="95"/>
    </row>
    <row r="1177">
      <c r="A1177" s="731"/>
      <c r="B1177" s="731"/>
      <c r="C1177" s="732"/>
      <c r="D1177" s="733"/>
      <c r="E1177" s="344"/>
      <c r="F1177" s="734"/>
      <c r="G1177" s="735"/>
      <c r="H1177" s="736"/>
      <c r="I1177" s="736"/>
      <c r="J1177" s="737"/>
      <c r="K1177" s="737"/>
      <c r="L1177" s="737"/>
      <c r="M1177" s="737"/>
      <c r="N1177" s="737"/>
      <c r="O1177" s="737"/>
      <c r="P1177" s="738"/>
      <c r="Q1177" s="737"/>
      <c r="R1177" s="737"/>
      <c r="S1177" s="739"/>
      <c r="T1177" s="740"/>
      <c r="U1177" s="735"/>
      <c r="V1177" s="735"/>
      <c r="W1177" s="735"/>
      <c r="X1177" s="735"/>
      <c r="Y1177" s="735"/>
      <c r="Z1177" s="95"/>
      <c r="AA1177" s="95"/>
      <c r="AB1177" s="95"/>
      <c r="AC1177" s="95"/>
      <c r="AD1177" s="95"/>
    </row>
    <row r="1178">
      <c r="A1178" s="731"/>
      <c r="B1178" s="731"/>
      <c r="C1178" s="732"/>
      <c r="D1178" s="733"/>
      <c r="E1178" s="344"/>
      <c r="F1178" s="734"/>
      <c r="G1178" s="735"/>
      <c r="H1178" s="736"/>
      <c r="I1178" s="736"/>
      <c r="J1178" s="737"/>
      <c r="K1178" s="737"/>
      <c r="L1178" s="737"/>
      <c r="M1178" s="737"/>
      <c r="N1178" s="737"/>
      <c r="O1178" s="737"/>
      <c r="P1178" s="738"/>
      <c r="Q1178" s="737"/>
      <c r="R1178" s="737"/>
      <c r="S1178" s="739"/>
      <c r="T1178" s="740"/>
      <c r="U1178" s="735"/>
      <c r="V1178" s="735"/>
      <c r="W1178" s="735"/>
      <c r="X1178" s="735"/>
      <c r="Y1178" s="735"/>
      <c r="Z1178" s="95"/>
      <c r="AA1178" s="95"/>
      <c r="AB1178" s="95"/>
      <c r="AC1178" s="95"/>
      <c r="AD1178" s="95"/>
    </row>
    <row r="1179">
      <c r="A1179" s="731"/>
      <c r="B1179" s="731"/>
      <c r="C1179" s="732"/>
      <c r="D1179" s="733"/>
      <c r="E1179" s="344"/>
      <c r="F1179" s="734"/>
      <c r="G1179" s="735"/>
      <c r="H1179" s="736"/>
      <c r="I1179" s="736"/>
      <c r="J1179" s="737"/>
      <c r="K1179" s="737"/>
      <c r="L1179" s="737"/>
      <c r="M1179" s="737"/>
      <c r="N1179" s="737"/>
      <c r="O1179" s="737"/>
      <c r="P1179" s="738"/>
      <c r="Q1179" s="737"/>
      <c r="R1179" s="737"/>
      <c r="S1179" s="739"/>
      <c r="T1179" s="740"/>
      <c r="U1179" s="735"/>
      <c r="V1179" s="735"/>
      <c r="W1179" s="735"/>
      <c r="X1179" s="735"/>
      <c r="Y1179" s="735"/>
      <c r="Z1179" s="95"/>
      <c r="AA1179" s="95"/>
      <c r="AB1179" s="95"/>
      <c r="AC1179" s="95"/>
      <c r="AD1179" s="95"/>
    </row>
    <row r="1180">
      <c r="A1180" s="731"/>
      <c r="B1180" s="731"/>
      <c r="C1180" s="732"/>
      <c r="D1180" s="733"/>
      <c r="E1180" s="344"/>
      <c r="F1180" s="734"/>
      <c r="G1180" s="735"/>
      <c r="H1180" s="736"/>
      <c r="I1180" s="736"/>
      <c r="J1180" s="737"/>
      <c r="K1180" s="737"/>
      <c r="L1180" s="737"/>
      <c r="M1180" s="737"/>
      <c r="N1180" s="737"/>
      <c r="O1180" s="737"/>
      <c r="P1180" s="738"/>
      <c r="Q1180" s="737"/>
      <c r="R1180" s="737"/>
      <c r="S1180" s="739"/>
      <c r="T1180" s="740"/>
      <c r="U1180" s="735"/>
      <c r="V1180" s="735"/>
      <c r="W1180" s="735"/>
      <c r="X1180" s="735"/>
      <c r="Y1180" s="735"/>
      <c r="Z1180" s="95"/>
      <c r="AA1180" s="95"/>
      <c r="AB1180" s="95"/>
      <c r="AC1180" s="95"/>
      <c r="AD1180" s="95"/>
    </row>
    <row r="1181">
      <c r="A1181" s="731"/>
      <c r="B1181" s="731"/>
      <c r="C1181" s="732"/>
      <c r="D1181" s="733"/>
      <c r="E1181" s="344"/>
      <c r="F1181" s="734"/>
      <c r="G1181" s="735"/>
      <c r="H1181" s="736"/>
      <c r="I1181" s="736"/>
      <c r="J1181" s="737"/>
      <c r="K1181" s="737"/>
      <c r="L1181" s="737"/>
      <c r="M1181" s="737"/>
      <c r="N1181" s="737"/>
      <c r="O1181" s="737"/>
      <c r="P1181" s="738"/>
      <c r="Q1181" s="737"/>
      <c r="R1181" s="737"/>
      <c r="S1181" s="739"/>
      <c r="T1181" s="740"/>
      <c r="U1181" s="735"/>
      <c r="V1181" s="735"/>
      <c r="W1181" s="735"/>
      <c r="X1181" s="735"/>
      <c r="Y1181" s="735"/>
      <c r="Z1181" s="95"/>
      <c r="AA1181" s="95"/>
      <c r="AB1181" s="95"/>
      <c r="AC1181" s="95"/>
      <c r="AD1181" s="95"/>
    </row>
    <row r="1182">
      <c r="A1182" s="731"/>
      <c r="B1182" s="731"/>
      <c r="C1182" s="732"/>
      <c r="D1182" s="733"/>
      <c r="E1182" s="344"/>
      <c r="F1182" s="734"/>
      <c r="G1182" s="735"/>
      <c r="H1182" s="736"/>
      <c r="I1182" s="736"/>
      <c r="J1182" s="737"/>
      <c r="K1182" s="737"/>
      <c r="L1182" s="737"/>
      <c r="M1182" s="737"/>
      <c r="N1182" s="737"/>
      <c r="O1182" s="737"/>
      <c r="P1182" s="738"/>
      <c r="Q1182" s="737"/>
      <c r="R1182" s="737"/>
      <c r="S1182" s="739"/>
      <c r="T1182" s="740"/>
      <c r="U1182" s="735"/>
      <c r="V1182" s="735"/>
      <c r="W1182" s="735"/>
      <c r="X1182" s="735"/>
      <c r="Y1182" s="735"/>
      <c r="Z1182" s="95"/>
      <c r="AA1182" s="95"/>
      <c r="AB1182" s="95"/>
      <c r="AC1182" s="95"/>
      <c r="AD1182" s="95"/>
    </row>
    <row r="1183">
      <c r="A1183" s="731"/>
      <c r="B1183" s="731"/>
      <c r="C1183" s="732"/>
      <c r="D1183" s="733"/>
      <c r="E1183" s="344"/>
      <c r="F1183" s="734"/>
      <c r="G1183" s="735"/>
      <c r="H1183" s="736"/>
      <c r="I1183" s="736"/>
      <c r="J1183" s="737"/>
      <c r="K1183" s="737"/>
      <c r="L1183" s="737"/>
      <c r="M1183" s="737"/>
      <c r="N1183" s="737"/>
      <c r="O1183" s="737"/>
      <c r="P1183" s="738"/>
      <c r="Q1183" s="737"/>
      <c r="R1183" s="737"/>
      <c r="S1183" s="739"/>
      <c r="T1183" s="740"/>
      <c r="U1183" s="735"/>
      <c r="V1183" s="735"/>
      <c r="W1183" s="735"/>
      <c r="X1183" s="735"/>
      <c r="Y1183" s="735"/>
      <c r="Z1183" s="95"/>
      <c r="AA1183" s="95"/>
      <c r="AB1183" s="95"/>
      <c r="AC1183" s="95"/>
      <c r="AD1183" s="95"/>
    </row>
    <row r="1184">
      <c r="A1184" s="731"/>
      <c r="B1184" s="731"/>
      <c r="C1184" s="732"/>
      <c r="D1184" s="733"/>
      <c r="E1184" s="344"/>
      <c r="F1184" s="734"/>
      <c r="G1184" s="735"/>
      <c r="H1184" s="736"/>
      <c r="I1184" s="736"/>
      <c r="J1184" s="737"/>
      <c r="K1184" s="737"/>
      <c r="L1184" s="737"/>
      <c r="M1184" s="737"/>
      <c r="N1184" s="737"/>
      <c r="O1184" s="737"/>
      <c r="P1184" s="738"/>
      <c r="Q1184" s="737"/>
      <c r="R1184" s="737"/>
      <c r="S1184" s="739"/>
      <c r="T1184" s="740"/>
      <c r="U1184" s="735"/>
      <c r="V1184" s="735"/>
      <c r="W1184" s="735"/>
      <c r="X1184" s="735"/>
      <c r="Y1184" s="735"/>
      <c r="Z1184" s="95"/>
      <c r="AA1184" s="95"/>
      <c r="AB1184" s="95"/>
      <c r="AC1184" s="95"/>
      <c r="AD1184" s="95"/>
    </row>
    <row r="1185">
      <c r="A1185" s="731"/>
      <c r="B1185" s="731"/>
      <c r="C1185" s="732"/>
      <c r="D1185" s="733"/>
      <c r="E1185" s="344"/>
      <c r="F1185" s="734"/>
      <c r="G1185" s="735"/>
      <c r="H1185" s="736"/>
      <c r="I1185" s="736"/>
      <c r="J1185" s="737"/>
      <c r="K1185" s="737"/>
      <c r="L1185" s="737"/>
      <c r="M1185" s="737"/>
      <c r="N1185" s="737"/>
      <c r="O1185" s="737"/>
      <c r="P1185" s="738"/>
      <c r="Q1185" s="737"/>
      <c r="R1185" s="737"/>
      <c r="S1185" s="739"/>
      <c r="T1185" s="740"/>
      <c r="U1185" s="735"/>
      <c r="V1185" s="735"/>
      <c r="W1185" s="735"/>
      <c r="X1185" s="735"/>
      <c r="Y1185" s="735"/>
      <c r="Z1185" s="95"/>
      <c r="AA1185" s="95"/>
      <c r="AB1185" s="95"/>
      <c r="AC1185" s="95"/>
      <c r="AD1185" s="95"/>
    </row>
    <row r="1186">
      <c r="A1186" s="731"/>
      <c r="B1186" s="731"/>
      <c r="C1186" s="732"/>
      <c r="D1186" s="733"/>
      <c r="E1186" s="344"/>
      <c r="F1186" s="734"/>
      <c r="G1186" s="735"/>
      <c r="H1186" s="736"/>
      <c r="I1186" s="736"/>
      <c r="J1186" s="737"/>
      <c r="K1186" s="737"/>
      <c r="L1186" s="737"/>
      <c r="M1186" s="737"/>
      <c r="N1186" s="737"/>
      <c r="O1186" s="737"/>
      <c r="P1186" s="738"/>
      <c r="Q1186" s="737"/>
      <c r="R1186" s="737"/>
      <c r="S1186" s="739"/>
      <c r="T1186" s="740"/>
      <c r="U1186" s="735"/>
      <c r="V1186" s="735"/>
      <c r="W1186" s="735"/>
      <c r="X1186" s="735"/>
      <c r="Y1186" s="735"/>
      <c r="Z1186" s="95"/>
      <c r="AA1186" s="95"/>
      <c r="AB1186" s="95"/>
      <c r="AC1186" s="95"/>
      <c r="AD1186" s="95"/>
    </row>
    <row r="1187">
      <c r="A1187" s="731"/>
      <c r="B1187" s="731"/>
      <c r="C1187" s="732"/>
      <c r="D1187" s="733"/>
      <c r="E1187" s="344"/>
      <c r="F1187" s="734"/>
      <c r="G1187" s="735"/>
      <c r="H1187" s="736"/>
      <c r="I1187" s="736"/>
      <c r="J1187" s="737"/>
      <c r="K1187" s="737"/>
      <c r="L1187" s="737"/>
      <c r="M1187" s="737"/>
      <c r="N1187" s="737"/>
      <c r="O1187" s="737"/>
      <c r="P1187" s="738"/>
      <c r="Q1187" s="737"/>
      <c r="R1187" s="737"/>
      <c r="S1187" s="739"/>
      <c r="T1187" s="740"/>
      <c r="U1187" s="735"/>
      <c r="V1187" s="735"/>
      <c r="W1187" s="735"/>
      <c r="X1187" s="735"/>
      <c r="Y1187" s="735"/>
      <c r="Z1187" s="95"/>
      <c r="AA1187" s="95"/>
      <c r="AB1187" s="95"/>
      <c r="AC1187" s="95"/>
      <c r="AD1187" s="95"/>
    </row>
    <row r="1188">
      <c r="A1188" s="731"/>
      <c r="B1188" s="731"/>
      <c r="C1188" s="732"/>
      <c r="D1188" s="733"/>
      <c r="E1188" s="344"/>
      <c r="F1188" s="734"/>
      <c r="G1188" s="735"/>
      <c r="H1188" s="736"/>
      <c r="I1188" s="736"/>
      <c r="J1188" s="737"/>
      <c r="K1188" s="737"/>
      <c r="L1188" s="737"/>
      <c r="M1188" s="737"/>
      <c r="N1188" s="737"/>
      <c r="O1188" s="737"/>
      <c r="P1188" s="738"/>
      <c r="Q1188" s="737"/>
      <c r="R1188" s="737"/>
      <c r="S1188" s="739"/>
      <c r="T1188" s="740"/>
      <c r="U1188" s="735"/>
      <c r="V1188" s="735"/>
      <c r="W1188" s="735"/>
      <c r="X1188" s="735"/>
      <c r="Y1188" s="735"/>
      <c r="Z1188" s="95"/>
      <c r="AA1188" s="95"/>
      <c r="AB1188" s="95"/>
      <c r="AC1188" s="95"/>
      <c r="AD1188" s="95"/>
    </row>
    <row r="1189">
      <c r="A1189" s="731"/>
      <c r="B1189" s="731"/>
      <c r="C1189" s="732"/>
      <c r="D1189" s="733"/>
      <c r="E1189" s="344"/>
      <c r="F1189" s="734"/>
      <c r="G1189" s="735"/>
      <c r="H1189" s="736"/>
      <c r="I1189" s="736"/>
      <c r="J1189" s="737"/>
      <c r="K1189" s="737"/>
      <c r="L1189" s="737"/>
      <c r="M1189" s="737"/>
      <c r="N1189" s="737"/>
      <c r="O1189" s="737"/>
      <c r="P1189" s="738"/>
      <c r="Q1189" s="737"/>
      <c r="R1189" s="737"/>
      <c r="S1189" s="739"/>
      <c r="T1189" s="740"/>
      <c r="U1189" s="735"/>
      <c r="V1189" s="735"/>
      <c r="W1189" s="735"/>
      <c r="X1189" s="735"/>
      <c r="Y1189" s="735"/>
      <c r="Z1189" s="95"/>
      <c r="AA1189" s="95"/>
      <c r="AB1189" s="95"/>
      <c r="AC1189" s="95"/>
      <c r="AD1189" s="95"/>
    </row>
    <row r="1190">
      <c r="A1190" s="731"/>
      <c r="B1190" s="731"/>
      <c r="C1190" s="732"/>
      <c r="D1190" s="733"/>
      <c r="E1190" s="344"/>
      <c r="F1190" s="734"/>
      <c r="G1190" s="735"/>
      <c r="H1190" s="736"/>
      <c r="I1190" s="736"/>
      <c r="J1190" s="737"/>
      <c r="K1190" s="737"/>
      <c r="L1190" s="737"/>
      <c r="M1190" s="737"/>
      <c r="N1190" s="737"/>
      <c r="O1190" s="737"/>
      <c r="P1190" s="738"/>
      <c r="Q1190" s="737"/>
      <c r="R1190" s="737"/>
      <c r="S1190" s="739"/>
      <c r="T1190" s="740"/>
      <c r="U1190" s="735"/>
      <c r="V1190" s="735"/>
      <c r="W1190" s="735"/>
      <c r="X1190" s="735"/>
      <c r="Y1190" s="735"/>
      <c r="Z1190" s="95"/>
      <c r="AA1190" s="95"/>
      <c r="AB1190" s="95"/>
      <c r="AC1190" s="95"/>
      <c r="AD1190" s="95"/>
    </row>
    <row r="1191">
      <c r="A1191" s="731"/>
      <c r="B1191" s="731"/>
      <c r="C1191" s="732"/>
      <c r="D1191" s="733"/>
      <c r="E1191" s="344"/>
      <c r="F1191" s="734"/>
      <c r="G1191" s="735"/>
      <c r="H1191" s="736"/>
      <c r="I1191" s="736"/>
      <c r="J1191" s="737"/>
      <c r="K1191" s="737"/>
      <c r="L1191" s="737"/>
      <c r="M1191" s="737"/>
      <c r="N1191" s="737"/>
      <c r="O1191" s="737"/>
      <c r="P1191" s="738"/>
      <c r="Q1191" s="737"/>
      <c r="R1191" s="737"/>
      <c r="S1191" s="739"/>
      <c r="T1191" s="740"/>
      <c r="U1191" s="735"/>
      <c r="V1191" s="735"/>
      <c r="W1191" s="735"/>
      <c r="X1191" s="735"/>
      <c r="Y1191" s="735"/>
      <c r="Z1191" s="95"/>
      <c r="AA1191" s="95"/>
      <c r="AB1191" s="95"/>
      <c r="AC1191" s="95"/>
      <c r="AD1191" s="95"/>
    </row>
    <row r="1192">
      <c r="A1192" s="731"/>
      <c r="B1192" s="731"/>
      <c r="C1192" s="732"/>
      <c r="D1192" s="733"/>
      <c r="E1192" s="344"/>
      <c r="F1192" s="734"/>
      <c r="G1192" s="735"/>
      <c r="H1192" s="736"/>
      <c r="I1192" s="736"/>
      <c r="J1192" s="737"/>
      <c r="K1192" s="737"/>
      <c r="L1192" s="737"/>
      <c r="M1192" s="737"/>
      <c r="N1192" s="737"/>
      <c r="O1192" s="737"/>
      <c r="P1192" s="738"/>
      <c r="Q1192" s="737"/>
      <c r="R1192" s="737"/>
      <c r="S1192" s="739"/>
      <c r="T1192" s="740"/>
      <c r="U1192" s="735"/>
      <c r="V1192" s="735"/>
      <c r="W1192" s="735"/>
      <c r="X1192" s="735"/>
      <c r="Y1192" s="735"/>
      <c r="Z1192" s="95"/>
      <c r="AA1192" s="95"/>
      <c r="AB1192" s="95"/>
      <c r="AC1192" s="95"/>
      <c r="AD1192" s="95"/>
    </row>
    <row r="1193">
      <c r="A1193" s="731"/>
      <c r="B1193" s="731"/>
      <c r="C1193" s="732"/>
      <c r="D1193" s="733"/>
      <c r="E1193" s="344"/>
      <c r="F1193" s="734"/>
      <c r="G1193" s="735"/>
      <c r="H1193" s="736"/>
      <c r="I1193" s="736"/>
      <c r="J1193" s="737"/>
      <c r="K1193" s="737"/>
      <c r="L1193" s="737"/>
      <c r="M1193" s="737"/>
      <c r="N1193" s="737"/>
      <c r="O1193" s="737"/>
      <c r="P1193" s="738"/>
      <c r="Q1193" s="737"/>
      <c r="R1193" s="737"/>
      <c r="S1193" s="739"/>
      <c r="T1193" s="740"/>
      <c r="U1193" s="735"/>
      <c r="V1193" s="735"/>
      <c r="W1193" s="735"/>
      <c r="X1193" s="735"/>
      <c r="Y1193" s="735"/>
      <c r="Z1193" s="95"/>
      <c r="AA1193" s="95"/>
      <c r="AB1193" s="95"/>
      <c r="AC1193" s="95"/>
      <c r="AD1193" s="95"/>
    </row>
    <row r="1194">
      <c r="A1194" s="731"/>
      <c r="B1194" s="731"/>
      <c r="C1194" s="732"/>
      <c r="D1194" s="733"/>
      <c r="E1194" s="344"/>
      <c r="F1194" s="734"/>
      <c r="G1194" s="735"/>
      <c r="H1194" s="736"/>
      <c r="I1194" s="736"/>
      <c r="J1194" s="737"/>
      <c r="K1194" s="737"/>
      <c r="L1194" s="737"/>
      <c r="M1194" s="737"/>
      <c r="N1194" s="737"/>
      <c r="O1194" s="737"/>
      <c r="P1194" s="738"/>
      <c r="Q1194" s="737"/>
      <c r="R1194" s="737"/>
      <c r="S1194" s="739"/>
      <c r="T1194" s="740"/>
      <c r="U1194" s="735"/>
      <c r="V1194" s="735"/>
      <c r="W1194" s="735"/>
      <c r="X1194" s="735"/>
      <c r="Y1194" s="735"/>
      <c r="Z1194" s="95"/>
      <c r="AA1194" s="95"/>
      <c r="AB1194" s="95"/>
      <c r="AC1194" s="95"/>
      <c r="AD1194" s="95"/>
    </row>
    <row r="1195">
      <c r="A1195" s="731"/>
      <c r="B1195" s="731"/>
      <c r="C1195" s="732"/>
      <c r="D1195" s="733"/>
      <c r="E1195" s="344"/>
      <c r="F1195" s="734"/>
      <c r="G1195" s="735"/>
      <c r="H1195" s="736"/>
      <c r="I1195" s="736"/>
      <c r="J1195" s="737"/>
      <c r="K1195" s="737"/>
      <c r="L1195" s="737"/>
      <c r="M1195" s="737"/>
      <c r="N1195" s="737"/>
      <c r="O1195" s="737"/>
      <c r="P1195" s="738"/>
      <c r="Q1195" s="737"/>
      <c r="R1195" s="737"/>
      <c r="S1195" s="739"/>
      <c r="T1195" s="740"/>
      <c r="U1195" s="735"/>
      <c r="V1195" s="735"/>
      <c r="W1195" s="735"/>
      <c r="X1195" s="735"/>
      <c r="Y1195" s="735"/>
      <c r="Z1195" s="95"/>
      <c r="AA1195" s="95"/>
      <c r="AB1195" s="95"/>
      <c r="AC1195" s="95"/>
      <c r="AD1195" s="95"/>
    </row>
    <row r="1196">
      <c r="A1196" s="731"/>
      <c r="B1196" s="731"/>
      <c r="C1196" s="732"/>
      <c r="D1196" s="733"/>
      <c r="E1196" s="344"/>
      <c r="F1196" s="734"/>
      <c r="G1196" s="735"/>
      <c r="H1196" s="736"/>
      <c r="I1196" s="736"/>
      <c r="J1196" s="737"/>
      <c r="K1196" s="737"/>
      <c r="L1196" s="737"/>
      <c r="M1196" s="737"/>
      <c r="N1196" s="737"/>
      <c r="O1196" s="737"/>
      <c r="P1196" s="738"/>
      <c r="Q1196" s="737"/>
      <c r="R1196" s="737"/>
      <c r="S1196" s="739"/>
      <c r="T1196" s="740"/>
      <c r="U1196" s="735"/>
      <c r="V1196" s="735"/>
      <c r="W1196" s="735"/>
      <c r="X1196" s="735"/>
      <c r="Y1196" s="735"/>
      <c r="Z1196" s="95"/>
      <c r="AA1196" s="95"/>
      <c r="AB1196" s="95"/>
      <c r="AC1196" s="95"/>
      <c r="AD1196" s="95"/>
    </row>
    <row r="1197">
      <c r="A1197" s="731"/>
      <c r="B1197" s="731"/>
      <c r="C1197" s="732"/>
      <c r="D1197" s="733"/>
      <c r="E1197" s="344"/>
      <c r="F1197" s="734"/>
      <c r="G1197" s="735"/>
      <c r="H1197" s="736"/>
      <c r="I1197" s="736"/>
      <c r="J1197" s="737"/>
      <c r="K1197" s="737"/>
      <c r="L1197" s="737"/>
      <c r="M1197" s="737"/>
      <c r="N1197" s="737"/>
      <c r="O1197" s="737"/>
      <c r="P1197" s="738"/>
      <c r="Q1197" s="737"/>
      <c r="R1197" s="737"/>
      <c r="S1197" s="739"/>
      <c r="T1197" s="740"/>
      <c r="U1197" s="735"/>
      <c r="V1197" s="735"/>
      <c r="W1197" s="735"/>
      <c r="X1197" s="735"/>
      <c r="Y1197" s="735"/>
      <c r="Z1197" s="95"/>
      <c r="AA1197" s="95"/>
      <c r="AB1197" s="95"/>
      <c r="AC1197" s="95"/>
      <c r="AD1197" s="95"/>
    </row>
    <row r="1198">
      <c r="A1198" s="731"/>
      <c r="B1198" s="731"/>
      <c r="C1198" s="732"/>
      <c r="D1198" s="733"/>
      <c r="E1198" s="344"/>
      <c r="F1198" s="734"/>
      <c r="G1198" s="735"/>
      <c r="H1198" s="736"/>
      <c r="I1198" s="736"/>
      <c r="J1198" s="737"/>
      <c r="K1198" s="737"/>
      <c r="L1198" s="737"/>
      <c r="M1198" s="737"/>
      <c r="N1198" s="737"/>
      <c r="O1198" s="737"/>
      <c r="P1198" s="738"/>
      <c r="Q1198" s="737"/>
      <c r="R1198" s="737"/>
      <c r="S1198" s="739"/>
      <c r="T1198" s="740"/>
      <c r="U1198" s="735"/>
      <c r="V1198" s="735"/>
      <c r="W1198" s="735"/>
      <c r="X1198" s="735"/>
      <c r="Y1198" s="735"/>
      <c r="Z1198" s="95"/>
      <c r="AA1198" s="95"/>
      <c r="AB1198" s="95"/>
      <c r="AC1198" s="95"/>
      <c r="AD1198" s="95"/>
    </row>
    <row r="1199">
      <c r="A1199" s="731"/>
      <c r="B1199" s="731"/>
      <c r="C1199" s="732"/>
      <c r="D1199" s="733"/>
      <c r="E1199" s="344"/>
      <c r="F1199" s="734"/>
      <c r="G1199" s="735"/>
      <c r="H1199" s="736"/>
      <c r="I1199" s="736"/>
      <c r="J1199" s="737"/>
      <c r="K1199" s="737"/>
      <c r="L1199" s="737"/>
      <c r="M1199" s="737"/>
      <c r="N1199" s="737"/>
      <c r="O1199" s="737"/>
      <c r="P1199" s="741"/>
      <c r="Q1199" s="737"/>
      <c r="R1199" s="737"/>
      <c r="S1199" s="739"/>
      <c r="T1199" s="740"/>
      <c r="U1199" s="735"/>
      <c r="V1199" s="735"/>
      <c r="W1199" s="735"/>
      <c r="X1199" s="735"/>
      <c r="Y1199" s="735"/>
      <c r="Z1199" s="95"/>
      <c r="AA1199" s="95"/>
      <c r="AB1199" s="95"/>
      <c r="AC1199" s="95"/>
      <c r="AD1199" s="95"/>
    </row>
  </sheetData>
  <mergeCells count="99">
    <mergeCell ref="D300:D306"/>
    <mergeCell ref="D307:D314"/>
    <mergeCell ref="D315:D321"/>
    <mergeCell ref="D322:D328"/>
    <mergeCell ref="D329:D335"/>
    <mergeCell ref="D336:D343"/>
    <mergeCell ref="D344:D350"/>
    <mergeCell ref="D351:D357"/>
    <mergeCell ref="D358:D364"/>
    <mergeCell ref="D365:D372"/>
    <mergeCell ref="D373:D378"/>
    <mergeCell ref="D379:D384"/>
    <mergeCell ref="D385:D390"/>
    <mergeCell ref="D391:D397"/>
    <mergeCell ref="D398:D404"/>
    <mergeCell ref="D405:D411"/>
    <mergeCell ref="D412:D418"/>
    <mergeCell ref="D421:D426"/>
    <mergeCell ref="D427:D432"/>
    <mergeCell ref="D435:D441"/>
    <mergeCell ref="D442:D448"/>
    <mergeCell ref="D449:D455"/>
    <mergeCell ref="D456:D462"/>
    <mergeCell ref="D463:D468"/>
    <mergeCell ref="D469:D474"/>
    <mergeCell ref="D475:D480"/>
    <mergeCell ref="D481:D486"/>
    <mergeCell ref="D487:D493"/>
    <mergeCell ref="D494:D500"/>
    <mergeCell ref="D501:D507"/>
    <mergeCell ref="D508:D514"/>
    <mergeCell ref="D515:D521"/>
    <mergeCell ref="D522:D528"/>
    <mergeCell ref="D529:D533"/>
    <mergeCell ref="D534:D538"/>
    <mergeCell ref="D621:D626"/>
    <mergeCell ref="D627:D633"/>
    <mergeCell ref="D634:D640"/>
    <mergeCell ref="D641:D647"/>
    <mergeCell ref="D648:D654"/>
    <mergeCell ref="D655:D661"/>
    <mergeCell ref="D702:D707"/>
    <mergeCell ref="D708:D713"/>
    <mergeCell ref="D539:D543"/>
    <mergeCell ref="D544:D548"/>
    <mergeCell ref="D549:D554"/>
    <mergeCell ref="D555:D560"/>
    <mergeCell ref="D561:D566"/>
    <mergeCell ref="D609:D614"/>
    <mergeCell ref="D615:D620"/>
    <mergeCell ref="Q1:Q2"/>
    <mergeCell ref="R1:R2"/>
    <mergeCell ref="S1:S2"/>
    <mergeCell ref="U1:Y1"/>
    <mergeCell ref="C3:F3"/>
    <mergeCell ref="D6:D11"/>
    <mergeCell ref="D12:D17"/>
    <mergeCell ref="D18:D23"/>
    <mergeCell ref="D24:D29"/>
    <mergeCell ref="D30:D35"/>
    <mergeCell ref="D36:D41"/>
    <mergeCell ref="D44:D49"/>
    <mergeCell ref="D50:D55"/>
    <mergeCell ref="D56:D61"/>
    <mergeCell ref="D62:D67"/>
    <mergeCell ref="D68:D73"/>
    <mergeCell ref="D76:D81"/>
    <mergeCell ref="D82:D87"/>
    <mergeCell ref="D88:D93"/>
    <mergeCell ref="D94:D99"/>
    <mergeCell ref="D100:D106"/>
    <mergeCell ref="D107:D113"/>
    <mergeCell ref="D114:D120"/>
    <mergeCell ref="D121:D127"/>
    <mergeCell ref="D128:D134"/>
    <mergeCell ref="D135:D141"/>
    <mergeCell ref="D144:D149"/>
    <mergeCell ref="D150:D155"/>
    <mergeCell ref="D156:D161"/>
    <mergeCell ref="D162:D167"/>
    <mergeCell ref="D168:D173"/>
    <mergeCell ref="D174:D179"/>
    <mergeCell ref="D180:D187"/>
    <mergeCell ref="D188:D195"/>
    <mergeCell ref="D196:D203"/>
    <mergeCell ref="D204:D211"/>
    <mergeCell ref="D212:D219"/>
    <mergeCell ref="D220:D227"/>
    <mergeCell ref="D228:D235"/>
    <mergeCell ref="D236:D241"/>
    <mergeCell ref="D242:D247"/>
    <mergeCell ref="D248:D253"/>
    <mergeCell ref="D254:D259"/>
    <mergeCell ref="D260:D265"/>
    <mergeCell ref="D266:D271"/>
    <mergeCell ref="D272:D277"/>
    <mergeCell ref="D278:D283"/>
    <mergeCell ref="D286:D292"/>
    <mergeCell ref="D293:D299"/>
  </mergeCells>
  <conditionalFormatting sqref="I5:I1199">
    <cfRule type="cellIs" dxfId="0" priority="1" operator="notEqual">
      <formula>H5</formula>
    </cfRule>
  </conditionalFormatting>
  <conditionalFormatting sqref="H1:H2 I1:I1199 J1:R695 H4:H695 H697:H1199 J697:R1199">
    <cfRule type="cellIs" dxfId="1" priority="2" operator="lessThan">
      <formula>1</formula>
    </cfRule>
  </conditionalFormatting>
  <conditionalFormatting sqref="H5">
    <cfRule type="expression" dxfId="2" priority="3">
      <formula>H5</formula>
    </cfRule>
  </conditionalFormatting>
  <dataValidations>
    <dataValidation type="list" allowBlank="1" sqref="C6:C1199">
      <formula1>'Выгрузка из 1С - от 11.12.2025'!$A$3:$A1199</formula1>
    </dataValidation>
  </dataValidation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2.88"/>
  </cols>
  <sheetData>
    <row r="1">
      <c r="A1" s="742" t="s">
        <v>220</v>
      </c>
      <c r="B1" s="742" t="s">
        <v>221</v>
      </c>
      <c r="C1" s="743" t="s">
        <v>222</v>
      </c>
    </row>
    <row r="2">
      <c r="A2" s="744" t="s">
        <v>223</v>
      </c>
      <c r="C2" s="745" t="s">
        <v>224</v>
      </c>
    </row>
    <row r="3">
      <c r="A3" s="746" t="s">
        <v>185</v>
      </c>
      <c r="B3" s="746" t="s">
        <v>208</v>
      </c>
      <c r="C3" s="747">
        <v>83.0</v>
      </c>
    </row>
    <row r="4">
      <c r="A4" s="746" t="s">
        <v>187</v>
      </c>
      <c r="B4" s="746" t="s">
        <v>208</v>
      </c>
      <c r="C4" s="747">
        <v>123.0</v>
      </c>
    </row>
    <row r="5">
      <c r="A5" s="746" t="s">
        <v>186</v>
      </c>
      <c r="B5" s="746" t="s">
        <v>208</v>
      </c>
      <c r="C5" s="747">
        <v>147.0</v>
      </c>
    </row>
    <row r="6">
      <c r="A6" s="746" t="s">
        <v>188</v>
      </c>
      <c r="B6" s="746" t="s">
        <v>208</v>
      </c>
      <c r="C6" s="747">
        <v>32.0</v>
      </c>
    </row>
    <row r="7">
      <c r="A7" s="746" t="s">
        <v>189</v>
      </c>
      <c r="B7" s="746" t="s">
        <v>208</v>
      </c>
      <c r="C7" s="747">
        <v>67.0</v>
      </c>
    </row>
    <row r="8">
      <c r="A8" s="746" t="s">
        <v>190</v>
      </c>
      <c r="B8" s="746" t="s">
        <v>208</v>
      </c>
      <c r="C8" s="747">
        <v>56.0</v>
      </c>
    </row>
    <row r="9">
      <c r="A9" s="746" t="s">
        <v>212</v>
      </c>
      <c r="B9" s="746" t="s">
        <v>208</v>
      </c>
      <c r="C9" s="747">
        <v>50.0</v>
      </c>
    </row>
    <row r="10">
      <c r="A10" s="746" t="s">
        <v>183</v>
      </c>
      <c r="B10" s="746" t="s">
        <v>208</v>
      </c>
      <c r="C10" s="747">
        <v>64.0</v>
      </c>
    </row>
    <row r="11">
      <c r="A11" s="746" t="s">
        <v>169</v>
      </c>
      <c r="B11" s="746" t="s">
        <v>39</v>
      </c>
      <c r="C11" s="747">
        <v>3.0</v>
      </c>
    </row>
    <row r="12">
      <c r="A12" s="746" t="s">
        <v>169</v>
      </c>
      <c r="B12" s="746" t="s">
        <v>36</v>
      </c>
      <c r="C12" s="747">
        <v>4.0</v>
      </c>
    </row>
    <row r="13">
      <c r="A13" s="746" t="s">
        <v>169</v>
      </c>
      <c r="B13" s="746" t="s">
        <v>35</v>
      </c>
      <c r="C13" s="747">
        <v>1.0</v>
      </c>
    </row>
    <row r="14">
      <c r="A14" s="746" t="s">
        <v>117</v>
      </c>
      <c r="B14" s="746" t="s">
        <v>38</v>
      </c>
      <c r="C14" s="747">
        <v>6.0</v>
      </c>
    </row>
    <row r="15">
      <c r="A15" s="746" t="s">
        <v>117</v>
      </c>
      <c r="B15" s="746" t="s">
        <v>39</v>
      </c>
      <c r="C15" s="747">
        <v>6.0</v>
      </c>
    </row>
    <row r="16">
      <c r="A16" s="746" t="s">
        <v>117</v>
      </c>
      <c r="B16" s="746" t="s">
        <v>70</v>
      </c>
      <c r="C16" s="747">
        <v>1.0</v>
      </c>
    </row>
    <row r="17">
      <c r="A17" s="746" t="s">
        <v>117</v>
      </c>
      <c r="B17" s="746" t="s">
        <v>36</v>
      </c>
      <c r="C17" s="747">
        <v>15.0</v>
      </c>
    </row>
    <row r="18">
      <c r="A18" s="746" t="s">
        <v>117</v>
      </c>
      <c r="B18" s="746" t="s">
        <v>35</v>
      </c>
      <c r="C18" s="747">
        <v>20.0</v>
      </c>
    </row>
    <row r="19">
      <c r="A19" s="746" t="s">
        <v>117</v>
      </c>
      <c r="B19" s="746" t="s">
        <v>34</v>
      </c>
      <c r="C19" s="747">
        <v>6.0</v>
      </c>
    </row>
    <row r="20">
      <c r="A20" s="746" t="s">
        <v>117</v>
      </c>
      <c r="B20" s="746" t="s">
        <v>37</v>
      </c>
      <c r="C20" s="747">
        <v>19.0</v>
      </c>
    </row>
    <row r="21">
      <c r="A21" s="746" t="s">
        <v>125</v>
      </c>
      <c r="B21" s="746" t="s">
        <v>38</v>
      </c>
      <c r="C21" s="747">
        <v>5.0</v>
      </c>
    </row>
    <row r="22">
      <c r="A22" s="746" t="s">
        <v>125</v>
      </c>
      <c r="B22" s="746" t="s">
        <v>39</v>
      </c>
      <c r="C22" s="747">
        <v>2.0</v>
      </c>
    </row>
    <row r="23">
      <c r="A23" s="746" t="s">
        <v>125</v>
      </c>
      <c r="B23" s="746" t="s">
        <v>36</v>
      </c>
      <c r="C23" s="747">
        <v>5.0</v>
      </c>
    </row>
    <row r="24">
      <c r="A24" s="746" t="s">
        <v>125</v>
      </c>
      <c r="B24" s="746" t="s">
        <v>37</v>
      </c>
      <c r="C24" s="747">
        <v>6.0</v>
      </c>
    </row>
    <row r="25">
      <c r="A25" s="746" t="s">
        <v>129</v>
      </c>
      <c r="B25" s="746" t="s">
        <v>36</v>
      </c>
      <c r="C25" s="747">
        <v>8.0</v>
      </c>
    </row>
    <row r="26">
      <c r="A26" s="746" t="s">
        <v>129</v>
      </c>
      <c r="B26" s="746" t="s">
        <v>35</v>
      </c>
      <c r="C26" s="747">
        <v>19.0</v>
      </c>
    </row>
    <row r="27">
      <c r="A27" s="746" t="s">
        <v>129</v>
      </c>
      <c r="B27" s="746" t="s">
        <v>34</v>
      </c>
      <c r="C27" s="747">
        <v>5.0</v>
      </c>
    </row>
    <row r="28">
      <c r="A28" s="746" t="s">
        <v>129</v>
      </c>
      <c r="B28" s="746" t="s">
        <v>37</v>
      </c>
      <c r="C28" s="747">
        <v>17.0</v>
      </c>
    </row>
    <row r="29">
      <c r="A29" s="746" t="s">
        <v>122</v>
      </c>
      <c r="B29" s="746" t="s">
        <v>38</v>
      </c>
      <c r="C29" s="747">
        <v>5.0</v>
      </c>
    </row>
    <row r="30">
      <c r="A30" s="746" t="s">
        <v>122</v>
      </c>
      <c r="B30" s="746" t="s">
        <v>39</v>
      </c>
      <c r="C30" s="747">
        <v>2.0</v>
      </c>
    </row>
    <row r="31">
      <c r="A31" s="746" t="s">
        <v>122</v>
      </c>
      <c r="B31" s="746" t="s">
        <v>36</v>
      </c>
      <c r="C31" s="747">
        <v>13.0</v>
      </c>
    </row>
    <row r="32">
      <c r="A32" s="746" t="s">
        <v>122</v>
      </c>
      <c r="B32" s="746" t="s">
        <v>35</v>
      </c>
      <c r="C32" s="747">
        <v>12.0</v>
      </c>
    </row>
    <row r="33">
      <c r="A33" s="746" t="s">
        <v>122</v>
      </c>
      <c r="B33" s="746" t="s">
        <v>34</v>
      </c>
      <c r="C33" s="747">
        <v>35.0</v>
      </c>
    </row>
    <row r="34">
      <c r="A34" s="746" t="s">
        <v>122</v>
      </c>
      <c r="B34" s="746" t="s">
        <v>37</v>
      </c>
      <c r="C34" s="747">
        <v>12.0</v>
      </c>
    </row>
    <row r="35">
      <c r="A35" s="746" t="s">
        <v>113</v>
      </c>
      <c r="B35" s="746" t="s">
        <v>39</v>
      </c>
      <c r="C35" s="747">
        <v>10.0</v>
      </c>
    </row>
    <row r="36">
      <c r="A36" s="746" t="s">
        <v>113</v>
      </c>
      <c r="B36" s="746" t="s">
        <v>36</v>
      </c>
      <c r="C36" s="747">
        <v>19.0</v>
      </c>
    </row>
    <row r="37">
      <c r="A37" s="746" t="s">
        <v>113</v>
      </c>
      <c r="B37" s="746" t="s">
        <v>35</v>
      </c>
      <c r="C37" s="747">
        <v>7.0</v>
      </c>
    </row>
    <row r="38">
      <c r="A38" s="746" t="s">
        <v>113</v>
      </c>
      <c r="B38" s="746" t="s">
        <v>34</v>
      </c>
      <c r="C38" s="747">
        <v>9.0</v>
      </c>
    </row>
    <row r="39">
      <c r="A39" s="746" t="s">
        <v>113</v>
      </c>
      <c r="B39" s="746" t="s">
        <v>37</v>
      </c>
      <c r="C39" s="747">
        <v>5.0</v>
      </c>
    </row>
    <row r="40">
      <c r="A40" s="746" t="s">
        <v>111</v>
      </c>
      <c r="B40" s="746" t="s">
        <v>38</v>
      </c>
      <c r="C40" s="747">
        <v>2.0</v>
      </c>
    </row>
    <row r="41">
      <c r="A41" s="746" t="s">
        <v>111</v>
      </c>
      <c r="B41" s="746" t="s">
        <v>39</v>
      </c>
      <c r="C41" s="747">
        <v>7.0</v>
      </c>
    </row>
    <row r="42">
      <c r="A42" s="746" t="s">
        <v>111</v>
      </c>
      <c r="B42" s="746" t="s">
        <v>70</v>
      </c>
      <c r="C42" s="747">
        <v>1.0</v>
      </c>
    </row>
    <row r="43">
      <c r="A43" s="746" t="s">
        <v>111</v>
      </c>
      <c r="B43" s="746" t="s">
        <v>36</v>
      </c>
      <c r="C43" s="747">
        <v>12.0</v>
      </c>
    </row>
    <row r="44">
      <c r="A44" s="746" t="s">
        <v>111</v>
      </c>
      <c r="B44" s="746" t="s">
        <v>35</v>
      </c>
      <c r="C44" s="747">
        <v>7.0</v>
      </c>
    </row>
    <row r="45">
      <c r="A45" s="746" t="s">
        <v>111</v>
      </c>
      <c r="B45" s="746" t="s">
        <v>34</v>
      </c>
      <c r="C45" s="747">
        <v>8.0</v>
      </c>
    </row>
    <row r="46">
      <c r="A46" s="746" t="s">
        <v>111</v>
      </c>
      <c r="B46" s="746" t="s">
        <v>37</v>
      </c>
      <c r="C46" s="747">
        <v>7.0</v>
      </c>
    </row>
    <row r="47">
      <c r="A47" s="746" t="s">
        <v>112</v>
      </c>
      <c r="B47" s="746" t="s">
        <v>38</v>
      </c>
      <c r="C47" s="747">
        <v>1.0</v>
      </c>
    </row>
    <row r="48">
      <c r="A48" s="746" t="s">
        <v>112</v>
      </c>
      <c r="B48" s="746" t="s">
        <v>39</v>
      </c>
      <c r="C48" s="747">
        <v>1.0</v>
      </c>
    </row>
    <row r="49">
      <c r="A49" s="746" t="s">
        <v>112</v>
      </c>
      <c r="B49" s="746" t="s">
        <v>70</v>
      </c>
      <c r="C49" s="747">
        <v>1.0</v>
      </c>
    </row>
    <row r="50">
      <c r="A50" s="746" t="s">
        <v>112</v>
      </c>
      <c r="B50" s="746" t="s">
        <v>36</v>
      </c>
      <c r="C50" s="747">
        <v>17.0</v>
      </c>
    </row>
    <row r="51">
      <c r="A51" s="746" t="s">
        <v>112</v>
      </c>
      <c r="B51" s="746" t="s">
        <v>35</v>
      </c>
      <c r="C51" s="747">
        <v>14.0</v>
      </c>
    </row>
    <row r="52">
      <c r="A52" s="746" t="s">
        <v>112</v>
      </c>
      <c r="B52" s="746" t="s">
        <v>34</v>
      </c>
      <c r="C52" s="747">
        <v>10.0</v>
      </c>
    </row>
    <row r="53">
      <c r="A53" s="746" t="s">
        <v>112</v>
      </c>
      <c r="B53" s="746" t="s">
        <v>37</v>
      </c>
      <c r="C53" s="747">
        <v>8.0</v>
      </c>
    </row>
    <row r="54">
      <c r="A54" s="746" t="s">
        <v>121</v>
      </c>
      <c r="B54" s="746" t="s">
        <v>39</v>
      </c>
      <c r="C54" s="747">
        <v>2.0</v>
      </c>
    </row>
    <row r="55">
      <c r="A55" s="746" t="s">
        <v>121</v>
      </c>
      <c r="B55" s="746" t="s">
        <v>70</v>
      </c>
      <c r="C55" s="747">
        <v>1.0</v>
      </c>
    </row>
    <row r="56">
      <c r="A56" s="746" t="s">
        <v>121</v>
      </c>
      <c r="B56" s="746" t="s">
        <v>36</v>
      </c>
      <c r="C56" s="747">
        <v>13.0</v>
      </c>
    </row>
    <row r="57">
      <c r="A57" s="746" t="s">
        <v>121</v>
      </c>
      <c r="B57" s="746" t="s">
        <v>35</v>
      </c>
      <c r="C57" s="747">
        <v>11.0</v>
      </c>
    </row>
    <row r="58">
      <c r="A58" s="746" t="s">
        <v>121</v>
      </c>
      <c r="B58" s="746" t="s">
        <v>34</v>
      </c>
      <c r="C58" s="747">
        <v>6.0</v>
      </c>
    </row>
    <row r="59">
      <c r="A59" s="746" t="s">
        <v>171</v>
      </c>
      <c r="B59" s="746" t="s">
        <v>38</v>
      </c>
      <c r="C59" s="747">
        <v>1.0</v>
      </c>
    </row>
    <row r="60">
      <c r="A60" s="746" t="s">
        <v>171</v>
      </c>
      <c r="B60" s="746" t="s">
        <v>35</v>
      </c>
      <c r="C60" s="747">
        <v>1.0</v>
      </c>
    </row>
    <row r="61">
      <c r="A61" s="746" t="s">
        <v>171</v>
      </c>
      <c r="B61" s="746" t="s">
        <v>34</v>
      </c>
      <c r="C61" s="747">
        <v>6.0</v>
      </c>
    </row>
    <row r="62">
      <c r="A62" s="746" t="s">
        <v>170</v>
      </c>
      <c r="B62" s="746" t="s">
        <v>38</v>
      </c>
      <c r="C62" s="748"/>
    </row>
    <row r="63">
      <c r="A63" s="746" t="s">
        <v>170</v>
      </c>
      <c r="B63" s="746" t="s">
        <v>36</v>
      </c>
      <c r="C63" s="747">
        <v>3.0</v>
      </c>
    </row>
    <row r="64">
      <c r="A64" s="746" t="s">
        <v>170</v>
      </c>
      <c r="B64" s="746" t="s">
        <v>35</v>
      </c>
      <c r="C64" s="747">
        <v>6.0</v>
      </c>
    </row>
    <row r="65">
      <c r="A65" s="746" t="s">
        <v>170</v>
      </c>
      <c r="B65" s="746" t="s">
        <v>34</v>
      </c>
      <c r="C65" s="747">
        <v>2.0</v>
      </c>
    </row>
    <row r="66">
      <c r="A66" s="746" t="s">
        <v>207</v>
      </c>
      <c r="B66" s="746" t="s">
        <v>208</v>
      </c>
      <c r="C66" s="747">
        <v>109.0</v>
      </c>
    </row>
    <row r="67">
      <c r="A67" s="746" t="s">
        <v>131</v>
      </c>
      <c r="B67" s="746" t="s">
        <v>36</v>
      </c>
      <c r="C67" s="747">
        <v>1.0</v>
      </c>
    </row>
    <row r="68">
      <c r="A68" s="746" t="s">
        <v>131</v>
      </c>
      <c r="B68" s="746" t="s">
        <v>35</v>
      </c>
      <c r="C68" s="747">
        <v>4.0</v>
      </c>
    </row>
    <row r="69">
      <c r="A69" s="746" t="s">
        <v>181</v>
      </c>
      <c r="B69" s="746" t="s">
        <v>208</v>
      </c>
      <c r="C69" s="747">
        <v>130.0</v>
      </c>
    </row>
    <row r="70">
      <c r="A70" s="746" t="s">
        <v>182</v>
      </c>
      <c r="B70" s="746" t="s">
        <v>208</v>
      </c>
      <c r="C70" s="747">
        <v>62.0</v>
      </c>
    </row>
    <row r="71">
      <c r="A71" s="746" t="s">
        <v>180</v>
      </c>
      <c r="B71" s="746" t="s">
        <v>208</v>
      </c>
      <c r="C71" s="747">
        <v>66.0</v>
      </c>
    </row>
    <row r="72">
      <c r="A72" s="746" t="s">
        <v>134</v>
      </c>
      <c r="B72" s="746" t="s">
        <v>38</v>
      </c>
      <c r="C72" s="747">
        <v>2.0</v>
      </c>
    </row>
    <row r="73">
      <c r="A73" s="746" t="s">
        <v>134</v>
      </c>
      <c r="B73" s="746" t="s">
        <v>39</v>
      </c>
      <c r="C73" s="747">
        <v>7.0</v>
      </c>
    </row>
    <row r="74">
      <c r="A74" s="746" t="s">
        <v>134</v>
      </c>
      <c r="B74" s="746" t="s">
        <v>36</v>
      </c>
      <c r="C74" s="747">
        <v>1.0</v>
      </c>
    </row>
    <row r="75">
      <c r="A75" s="746" t="s">
        <v>134</v>
      </c>
      <c r="B75" s="746" t="s">
        <v>37</v>
      </c>
      <c r="C75" s="747">
        <v>3.0</v>
      </c>
    </row>
    <row r="76">
      <c r="A76" s="746" t="s">
        <v>126</v>
      </c>
      <c r="B76" s="746" t="s">
        <v>38</v>
      </c>
      <c r="C76" s="747">
        <v>4.0</v>
      </c>
    </row>
    <row r="77">
      <c r="A77" s="746" t="s">
        <v>126</v>
      </c>
      <c r="B77" s="746" t="s">
        <v>39</v>
      </c>
      <c r="C77" s="747">
        <v>5.0</v>
      </c>
    </row>
    <row r="78">
      <c r="A78" s="746" t="s">
        <v>126</v>
      </c>
      <c r="B78" s="746" t="s">
        <v>36</v>
      </c>
      <c r="C78" s="747">
        <v>4.0</v>
      </c>
    </row>
    <row r="79">
      <c r="A79" s="746" t="s">
        <v>126</v>
      </c>
      <c r="B79" s="746" t="s">
        <v>35</v>
      </c>
      <c r="C79" s="747">
        <v>25.0</v>
      </c>
    </row>
    <row r="80">
      <c r="A80" s="746" t="s">
        <v>126</v>
      </c>
      <c r="B80" s="746" t="s">
        <v>34</v>
      </c>
      <c r="C80" s="747">
        <v>17.0</v>
      </c>
    </row>
    <row r="81">
      <c r="A81" s="746" t="s">
        <v>126</v>
      </c>
      <c r="B81" s="746" t="s">
        <v>37</v>
      </c>
      <c r="C81" s="747">
        <v>23.0</v>
      </c>
    </row>
    <row r="82">
      <c r="A82" s="746" t="s">
        <v>127</v>
      </c>
      <c r="B82" s="746" t="s">
        <v>38</v>
      </c>
      <c r="C82" s="747">
        <v>8.0</v>
      </c>
    </row>
    <row r="83">
      <c r="A83" s="746" t="s">
        <v>127</v>
      </c>
      <c r="B83" s="746" t="s">
        <v>39</v>
      </c>
      <c r="C83" s="747">
        <v>2.0</v>
      </c>
    </row>
    <row r="84">
      <c r="A84" s="746" t="s">
        <v>127</v>
      </c>
      <c r="B84" s="746" t="s">
        <v>70</v>
      </c>
      <c r="C84" s="747">
        <v>1.0</v>
      </c>
    </row>
    <row r="85">
      <c r="A85" s="746" t="s">
        <v>127</v>
      </c>
      <c r="B85" s="746" t="s">
        <v>36</v>
      </c>
      <c r="C85" s="747">
        <v>15.0</v>
      </c>
    </row>
    <row r="86">
      <c r="A86" s="746" t="s">
        <v>127</v>
      </c>
      <c r="B86" s="746" t="s">
        <v>35</v>
      </c>
      <c r="C86" s="747">
        <v>23.0</v>
      </c>
    </row>
    <row r="87">
      <c r="A87" s="746" t="s">
        <v>127</v>
      </c>
      <c r="B87" s="746" t="s">
        <v>34</v>
      </c>
      <c r="C87" s="747">
        <v>10.0</v>
      </c>
    </row>
    <row r="88">
      <c r="A88" s="746" t="s">
        <v>127</v>
      </c>
      <c r="B88" s="746" t="s">
        <v>37</v>
      </c>
      <c r="C88" s="747">
        <v>14.0</v>
      </c>
    </row>
    <row r="89">
      <c r="A89" s="746" t="s">
        <v>51</v>
      </c>
      <c r="B89" s="746" t="s">
        <v>38</v>
      </c>
      <c r="C89" s="747">
        <v>5.0</v>
      </c>
    </row>
    <row r="90">
      <c r="A90" s="746" t="s">
        <v>51</v>
      </c>
      <c r="B90" s="746" t="s">
        <v>39</v>
      </c>
      <c r="C90" s="747">
        <v>4.0</v>
      </c>
    </row>
    <row r="91">
      <c r="A91" s="746" t="s">
        <v>51</v>
      </c>
      <c r="B91" s="746" t="s">
        <v>34</v>
      </c>
      <c r="C91" s="747">
        <v>3.0</v>
      </c>
    </row>
    <row r="92">
      <c r="A92" s="746" t="s">
        <v>53</v>
      </c>
      <c r="B92" s="746" t="s">
        <v>38</v>
      </c>
      <c r="C92" s="747">
        <v>10.0</v>
      </c>
    </row>
    <row r="93">
      <c r="A93" s="746" t="s">
        <v>53</v>
      </c>
      <c r="B93" s="746" t="s">
        <v>39</v>
      </c>
      <c r="C93" s="747">
        <v>2.0</v>
      </c>
    </row>
    <row r="94">
      <c r="A94" s="746" t="s">
        <v>53</v>
      </c>
      <c r="B94" s="746" t="s">
        <v>35</v>
      </c>
      <c r="C94" s="747">
        <v>1.0</v>
      </c>
    </row>
    <row r="95">
      <c r="A95" s="746" t="s">
        <v>53</v>
      </c>
      <c r="B95" s="746" t="s">
        <v>34</v>
      </c>
      <c r="C95" s="747">
        <v>6.0</v>
      </c>
    </row>
    <row r="96">
      <c r="A96" s="746" t="s">
        <v>53</v>
      </c>
      <c r="B96" s="746" t="s">
        <v>37</v>
      </c>
      <c r="C96" s="747">
        <v>1.0</v>
      </c>
    </row>
    <row r="97">
      <c r="A97" s="746" t="s">
        <v>55</v>
      </c>
      <c r="B97" s="746" t="s">
        <v>34</v>
      </c>
      <c r="C97" s="747">
        <v>5.0</v>
      </c>
    </row>
    <row r="98">
      <c r="A98" s="746" t="s">
        <v>59</v>
      </c>
      <c r="B98" s="746" t="s">
        <v>38</v>
      </c>
      <c r="C98" s="747">
        <v>1.0</v>
      </c>
    </row>
    <row r="99">
      <c r="A99" s="746" t="s">
        <v>59</v>
      </c>
      <c r="B99" s="746" t="s">
        <v>39</v>
      </c>
      <c r="C99" s="747">
        <v>5.0</v>
      </c>
    </row>
    <row r="100">
      <c r="A100" s="746" t="s">
        <v>59</v>
      </c>
      <c r="B100" s="746" t="s">
        <v>36</v>
      </c>
      <c r="C100" s="747">
        <v>10.0</v>
      </c>
    </row>
    <row r="101">
      <c r="A101" s="746" t="s">
        <v>59</v>
      </c>
      <c r="B101" s="746" t="s">
        <v>35</v>
      </c>
      <c r="C101" s="747">
        <v>6.0</v>
      </c>
    </row>
    <row r="102">
      <c r="A102" s="746" t="s">
        <v>59</v>
      </c>
      <c r="B102" s="746" t="s">
        <v>34</v>
      </c>
      <c r="C102" s="747">
        <v>4.0</v>
      </c>
    </row>
    <row r="103">
      <c r="A103" s="746" t="s">
        <v>59</v>
      </c>
      <c r="B103" s="746" t="s">
        <v>37</v>
      </c>
      <c r="C103" s="747">
        <v>8.0</v>
      </c>
    </row>
    <row r="104">
      <c r="A104" s="746" t="s">
        <v>57</v>
      </c>
      <c r="B104" s="746" t="s">
        <v>38</v>
      </c>
      <c r="C104" s="747">
        <v>2.0</v>
      </c>
    </row>
    <row r="105">
      <c r="A105" s="746" t="s">
        <v>57</v>
      </c>
      <c r="B105" s="746" t="s">
        <v>39</v>
      </c>
      <c r="C105" s="747">
        <v>2.0</v>
      </c>
    </row>
    <row r="106">
      <c r="A106" s="746" t="s">
        <v>57</v>
      </c>
      <c r="B106" s="746" t="s">
        <v>36</v>
      </c>
      <c r="C106" s="747">
        <v>2.0</v>
      </c>
    </row>
    <row r="107">
      <c r="A107" s="746" t="s">
        <v>57</v>
      </c>
      <c r="B107" s="746" t="s">
        <v>35</v>
      </c>
      <c r="C107" s="747">
        <v>6.0</v>
      </c>
    </row>
    <row r="108">
      <c r="A108" s="746" t="s">
        <v>57</v>
      </c>
      <c r="B108" s="746" t="s">
        <v>34</v>
      </c>
      <c r="C108" s="747">
        <v>6.0</v>
      </c>
    </row>
    <row r="109">
      <c r="A109" s="746" t="s">
        <v>57</v>
      </c>
      <c r="B109" s="746" t="s">
        <v>37</v>
      </c>
      <c r="C109" s="747">
        <v>7.0</v>
      </c>
    </row>
    <row r="110">
      <c r="A110" s="746" t="s">
        <v>82</v>
      </c>
      <c r="B110" s="746" t="s">
        <v>38</v>
      </c>
      <c r="C110" s="747">
        <v>3.0</v>
      </c>
    </row>
    <row r="111">
      <c r="A111" s="746" t="s">
        <v>82</v>
      </c>
      <c r="B111" s="746" t="s">
        <v>39</v>
      </c>
      <c r="C111" s="747">
        <v>14.0</v>
      </c>
    </row>
    <row r="112">
      <c r="A112" s="746" t="s">
        <v>82</v>
      </c>
      <c r="B112" s="746" t="s">
        <v>35</v>
      </c>
      <c r="C112" s="747">
        <v>11.0</v>
      </c>
    </row>
    <row r="113">
      <c r="A113" s="746" t="s">
        <v>82</v>
      </c>
      <c r="B113" s="746" t="s">
        <v>34</v>
      </c>
      <c r="C113" s="747">
        <v>15.0</v>
      </c>
    </row>
    <row r="114">
      <c r="A114" s="746" t="s">
        <v>81</v>
      </c>
      <c r="B114" s="746" t="s">
        <v>39</v>
      </c>
      <c r="C114" s="747">
        <v>2.0</v>
      </c>
    </row>
    <row r="115">
      <c r="A115" s="746" t="s">
        <v>81</v>
      </c>
      <c r="B115" s="746" t="s">
        <v>35</v>
      </c>
      <c r="C115" s="747">
        <v>5.0</v>
      </c>
    </row>
    <row r="116">
      <c r="A116" s="746" t="s">
        <v>81</v>
      </c>
      <c r="B116" s="746" t="s">
        <v>34</v>
      </c>
      <c r="C116" s="747">
        <v>1.0</v>
      </c>
    </row>
    <row r="117">
      <c r="A117" s="746" t="s">
        <v>81</v>
      </c>
      <c r="B117" s="746" t="s">
        <v>37</v>
      </c>
      <c r="C117" s="747">
        <v>1.0</v>
      </c>
    </row>
    <row r="118">
      <c r="A118" s="746" t="s">
        <v>84</v>
      </c>
      <c r="B118" s="746" t="s">
        <v>38</v>
      </c>
      <c r="C118" s="747">
        <v>3.0</v>
      </c>
    </row>
    <row r="119">
      <c r="A119" s="746" t="s">
        <v>84</v>
      </c>
      <c r="B119" s="746" t="s">
        <v>39</v>
      </c>
      <c r="C119" s="747">
        <v>16.0</v>
      </c>
    </row>
    <row r="120">
      <c r="A120" s="746" t="s">
        <v>84</v>
      </c>
      <c r="B120" s="746" t="s">
        <v>36</v>
      </c>
      <c r="C120" s="747">
        <v>8.0</v>
      </c>
    </row>
    <row r="121">
      <c r="A121" s="746" t="s">
        <v>84</v>
      </c>
      <c r="B121" s="746" t="s">
        <v>35</v>
      </c>
      <c r="C121" s="747">
        <v>14.0</v>
      </c>
    </row>
    <row r="122">
      <c r="A122" s="746" t="s">
        <v>84</v>
      </c>
      <c r="B122" s="746" t="s">
        <v>34</v>
      </c>
      <c r="C122" s="747">
        <v>11.0</v>
      </c>
    </row>
    <row r="123">
      <c r="A123" s="746" t="s">
        <v>84</v>
      </c>
      <c r="B123" s="746" t="s">
        <v>37</v>
      </c>
      <c r="C123" s="747">
        <v>3.0</v>
      </c>
    </row>
    <row r="124">
      <c r="A124" s="746" t="s">
        <v>79</v>
      </c>
      <c r="B124" s="746" t="s">
        <v>38</v>
      </c>
      <c r="C124" s="747">
        <v>4.0</v>
      </c>
    </row>
    <row r="125">
      <c r="A125" s="746" t="s">
        <v>79</v>
      </c>
      <c r="B125" s="746" t="s">
        <v>39</v>
      </c>
      <c r="C125" s="747">
        <v>3.0</v>
      </c>
    </row>
    <row r="126">
      <c r="A126" s="746" t="s">
        <v>79</v>
      </c>
      <c r="B126" s="746" t="s">
        <v>35</v>
      </c>
      <c r="C126" s="747">
        <v>5.0</v>
      </c>
    </row>
    <row r="127">
      <c r="A127" s="746" t="s">
        <v>79</v>
      </c>
      <c r="B127" s="746" t="s">
        <v>34</v>
      </c>
      <c r="C127" s="747">
        <v>4.0</v>
      </c>
    </row>
    <row r="128">
      <c r="A128" s="746" t="s">
        <v>78</v>
      </c>
      <c r="B128" s="746" t="s">
        <v>38</v>
      </c>
      <c r="C128" s="747">
        <v>2.0</v>
      </c>
    </row>
    <row r="129">
      <c r="A129" s="746" t="s">
        <v>78</v>
      </c>
      <c r="B129" s="746" t="s">
        <v>39</v>
      </c>
      <c r="C129" s="747">
        <v>5.0</v>
      </c>
    </row>
    <row r="130">
      <c r="A130" s="746" t="s">
        <v>78</v>
      </c>
      <c r="B130" s="746" t="s">
        <v>36</v>
      </c>
      <c r="C130" s="747">
        <v>1.0</v>
      </c>
    </row>
    <row r="131">
      <c r="A131" s="746" t="s">
        <v>78</v>
      </c>
      <c r="B131" s="746" t="s">
        <v>35</v>
      </c>
      <c r="C131" s="747">
        <v>7.0</v>
      </c>
    </row>
    <row r="132">
      <c r="A132" s="746" t="s">
        <v>78</v>
      </c>
      <c r="B132" s="746" t="s">
        <v>34</v>
      </c>
      <c r="C132" s="747">
        <v>5.0</v>
      </c>
    </row>
    <row r="133">
      <c r="A133" s="746" t="s">
        <v>78</v>
      </c>
      <c r="B133" s="746" t="s">
        <v>37</v>
      </c>
      <c r="C133" s="747">
        <v>3.0</v>
      </c>
    </row>
    <row r="134">
      <c r="A134" s="746" t="s">
        <v>80</v>
      </c>
      <c r="B134" s="746" t="s">
        <v>38</v>
      </c>
      <c r="C134" s="747">
        <v>4.0</v>
      </c>
    </row>
    <row r="135">
      <c r="A135" s="746" t="s">
        <v>80</v>
      </c>
      <c r="B135" s="746" t="s">
        <v>39</v>
      </c>
      <c r="C135" s="747">
        <v>2.0</v>
      </c>
    </row>
    <row r="136">
      <c r="A136" s="746" t="s">
        <v>80</v>
      </c>
      <c r="B136" s="746" t="s">
        <v>35</v>
      </c>
      <c r="C136" s="747">
        <v>3.0</v>
      </c>
    </row>
    <row r="137">
      <c r="A137" s="746" t="s">
        <v>80</v>
      </c>
      <c r="B137" s="746" t="s">
        <v>37</v>
      </c>
      <c r="C137" s="747">
        <v>1.0</v>
      </c>
    </row>
    <row r="138">
      <c r="A138" s="746" t="s">
        <v>193</v>
      </c>
      <c r="B138" s="746" t="s">
        <v>195</v>
      </c>
      <c r="C138" s="747">
        <v>13.0</v>
      </c>
    </row>
    <row r="139">
      <c r="A139" s="746" t="s">
        <v>197</v>
      </c>
      <c r="B139" s="746" t="s">
        <v>196</v>
      </c>
      <c r="C139" s="747">
        <v>8.0</v>
      </c>
    </row>
    <row r="140">
      <c r="A140" s="746" t="s">
        <v>199</v>
      </c>
      <c r="B140" s="746" t="s">
        <v>196</v>
      </c>
      <c r="C140" s="747">
        <v>1.0</v>
      </c>
    </row>
    <row r="141">
      <c r="A141" s="746" t="s">
        <v>202</v>
      </c>
      <c r="B141" s="746" t="s">
        <v>195</v>
      </c>
      <c r="C141" s="748"/>
    </row>
    <row r="142">
      <c r="A142" s="746" t="s">
        <v>202</v>
      </c>
      <c r="B142" s="746" t="s">
        <v>196</v>
      </c>
      <c r="C142" s="747">
        <v>4.0</v>
      </c>
    </row>
    <row r="143">
      <c r="A143" s="746" t="s">
        <v>204</v>
      </c>
      <c r="B143" s="746" t="s">
        <v>196</v>
      </c>
      <c r="C143" s="748"/>
    </row>
    <row r="144">
      <c r="A144" s="746" t="s">
        <v>118</v>
      </c>
      <c r="B144" s="746" t="s">
        <v>38</v>
      </c>
      <c r="C144" s="747">
        <v>4.0</v>
      </c>
    </row>
    <row r="145">
      <c r="A145" s="746" t="s">
        <v>118</v>
      </c>
      <c r="B145" s="746" t="s">
        <v>39</v>
      </c>
      <c r="C145" s="747">
        <v>10.0</v>
      </c>
    </row>
    <row r="146">
      <c r="A146" s="746" t="s">
        <v>118</v>
      </c>
      <c r="B146" s="746" t="s">
        <v>70</v>
      </c>
      <c r="C146" s="747">
        <v>1.0</v>
      </c>
    </row>
    <row r="147">
      <c r="A147" s="746" t="s">
        <v>118</v>
      </c>
      <c r="B147" s="746" t="s">
        <v>36</v>
      </c>
      <c r="C147" s="747">
        <v>21.0</v>
      </c>
    </row>
    <row r="148">
      <c r="A148" s="746" t="s">
        <v>118</v>
      </c>
      <c r="B148" s="746" t="s">
        <v>35</v>
      </c>
      <c r="C148" s="747">
        <v>26.0</v>
      </c>
    </row>
    <row r="149">
      <c r="A149" s="746" t="s">
        <v>118</v>
      </c>
      <c r="B149" s="746" t="s">
        <v>34</v>
      </c>
      <c r="C149" s="747">
        <v>7.0</v>
      </c>
    </row>
    <row r="150">
      <c r="A150" s="746" t="s">
        <v>118</v>
      </c>
      <c r="B150" s="746" t="s">
        <v>37</v>
      </c>
      <c r="C150" s="747">
        <v>7.0</v>
      </c>
    </row>
    <row r="151">
      <c r="A151" s="746" t="s">
        <v>118</v>
      </c>
      <c r="B151" s="746" t="s">
        <v>114</v>
      </c>
      <c r="C151" s="747">
        <v>6.0</v>
      </c>
    </row>
    <row r="152">
      <c r="A152" s="746" t="s">
        <v>120</v>
      </c>
      <c r="B152" s="746" t="s">
        <v>36</v>
      </c>
      <c r="C152" s="747">
        <v>2.0</v>
      </c>
    </row>
    <row r="153">
      <c r="A153" s="746" t="s">
        <v>120</v>
      </c>
      <c r="B153" s="746" t="s">
        <v>35</v>
      </c>
      <c r="C153" s="747">
        <v>6.0</v>
      </c>
    </row>
    <row r="154">
      <c r="A154" s="746" t="s">
        <v>120</v>
      </c>
      <c r="B154" s="746" t="s">
        <v>34</v>
      </c>
      <c r="C154" s="747">
        <v>2.0</v>
      </c>
    </row>
    <row r="155">
      <c r="A155" s="746" t="s">
        <v>119</v>
      </c>
      <c r="B155" s="746" t="s">
        <v>35</v>
      </c>
      <c r="C155" s="747">
        <v>3.0</v>
      </c>
    </row>
    <row r="156">
      <c r="A156" s="746" t="s">
        <v>119</v>
      </c>
      <c r="B156" s="746" t="s">
        <v>34</v>
      </c>
      <c r="C156" s="747">
        <v>3.0</v>
      </c>
    </row>
    <row r="157">
      <c r="A157" s="746" t="s">
        <v>119</v>
      </c>
      <c r="B157" s="746" t="s">
        <v>114</v>
      </c>
      <c r="C157" s="747">
        <v>1.0</v>
      </c>
    </row>
    <row r="158">
      <c r="A158" s="746" t="s">
        <v>115</v>
      </c>
      <c r="B158" s="746" t="s">
        <v>38</v>
      </c>
      <c r="C158" s="747">
        <v>6.0</v>
      </c>
    </row>
    <row r="159">
      <c r="A159" s="746" t="s">
        <v>115</v>
      </c>
      <c r="B159" s="746" t="s">
        <v>39</v>
      </c>
      <c r="C159" s="747">
        <v>5.0</v>
      </c>
    </row>
    <row r="160">
      <c r="A160" s="746" t="s">
        <v>115</v>
      </c>
      <c r="B160" s="746" t="s">
        <v>70</v>
      </c>
      <c r="C160" s="747">
        <v>1.0</v>
      </c>
    </row>
    <row r="161">
      <c r="A161" s="746" t="s">
        <v>115</v>
      </c>
      <c r="B161" s="746" t="s">
        <v>36</v>
      </c>
      <c r="C161" s="747">
        <v>26.0</v>
      </c>
    </row>
    <row r="162">
      <c r="A162" s="746" t="s">
        <v>115</v>
      </c>
      <c r="B162" s="746" t="s">
        <v>35</v>
      </c>
      <c r="C162" s="747">
        <v>19.0</v>
      </c>
    </row>
    <row r="163">
      <c r="A163" s="746" t="s">
        <v>115</v>
      </c>
      <c r="B163" s="746" t="s">
        <v>34</v>
      </c>
      <c r="C163" s="747">
        <v>12.0</v>
      </c>
    </row>
    <row r="164">
      <c r="A164" s="746" t="s">
        <v>115</v>
      </c>
      <c r="B164" s="746" t="s">
        <v>37</v>
      </c>
      <c r="C164" s="747">
        <v>18.0</v>
      </c>
    </row>
    <row r="165">
      <c r="A165" s="746" t="s">
        <v>116</v>
      </c>
      <c r="B165" s="746" t="s">
        <v>38</v>
      </c>
      <c r="C165" s="747">
        <v>8.0</v>
      </c>
    </row>
    <row r="166">
      <c r="A166" s="746" t="s">
        <v>116</v>
      </c>
      <c r="B166" s="746" t="s">
        <v>39</v>
      </c>
      <c r="C166" s="747">
        <v>3.0</v>
      </c>
    </row>
    <row r="167">
      <c r="A167" s="746" t="s">
        <v>116</v>
      </c>
      <c r="B167" s="746" t="s">
        <v>70</v>
      </c>
      <c r="C167" s="747">
        <v>1.0</v>
      </c>
    </row>
    <row r="168">
      <c r="A168" s="746" t="s">
        <v>116</v>
      </c>
      <c r="B168" s="746" t="s">
        <v>36</v>
      </c>
      <c r="C168" s="747">
        <v>18.0</v>
      </c>
    </row>
    <row r="169">
      <c r="A169" s="746" t="s">
        <v>116</v>
      </c>
      <c r="B169" s="746" t="s">
        <v>35</v>
      </c>
      <c r="C169" s="747">
        <v>18.0</v>
      </c>
    </row>
    <row r="170">
      <c r="A170" s="746" t="s">
        <v>116</v>
      </c>
      <c r="B170" s="746" t="s">
        <v>34</v>
      </c>
      <c r="C170" s="747">
        <v>6.0</v>
      </c>
    </row>
    <row r="171">
      <c r="A171" s="746" t="s">
        <v>116</v>
      </c>
      <c r="B171" s="746" t="s">
        <v>37</v>
      </c>
      <c r="C171" s="747">
        <v>22.0</v>
      </c>
    </row>
    <row r="172">
      <c r="A172" s="746" t="s">
        <v>225</v>
      </c>
      <c r="B172" s="746" t="s">
        <v>195</v>
      </c>
      <c r="C172" s="747">
        <v>26.0</v>
      </c>
    </row>
    <row r="173">
      <c r="A173" s="746" t="s">
        <v>225</v>
      </c>
      <c r="B173" s="746" t="s">
        <v>196</v>
      </c>
      <c r="C173" s="747">
        <v>4.0</v>
      </c>
    </row>
    <row r="174">
      <c r="A174" s="746" t="s">
        <v>226</v>
      </c>
      <c r="B174" s="749"/>
      <c r="C174" s="747">
        <v>5.0</v>
      </c>
    </row>
    <row r="175">
      <c r="A175" s="746" t="s">
        <v>227</v>
      </c>
      <c r="B175" s="749"/>
      <c r="C175" s="747">
        <v>4.0</v>
      </c>
    </row>
    <row r="176">
      <c r="A176" s="746" t="s">
        <v>228</v>
      </c>
      <c r="B176" s="749"/>
      <c r="C176" s="747">
        <v>9.0</v>
      </c>
    </row>
    <row r="177">
      <c r="A177" s="746" t="s">
        <v>229</v>
      </c>
      <c r="B177" s="749"/>
      <c r="C177" s="747">
        <v>8.0</v>
      </c>
    </row>
    <row r="178">
      <c r="A178" s="746" t="s">
        <v>230</v>
      </c>
      <c r="B178" s="749"/>
      <c r="C178" s="747">
        <v>6.0</v>
      </c>
    </row>
    <row r="179">
      <c r="A179" s="746" t="s">
        <v>140</v>
      </c>
      <c r="B179" s="746" t="s">
        <v>39</v>
      </c>
      <c r="C179" s="747">
        <v>1.0</v>
      </c>
    </row>
    <row r="180">
      <c r="A180" s="746" t="s">
        <v>140</v>
      </c>
      <c r="B180" s="746" t="s">
        <v>36</v>
      </c>
      <c r="C180" s="747">
        <v>10.0</v>
      </c>
    </row>
    <row r="181">
      <c r="A181" s="746" t="s">
        <v>140</v>
      </c>
      <c r="B181" s="746" t="s">
        <v>35</v>
      </c>
      <c r="C181" s="747">
        <v>12.0</v>
      </c>
    </row>
    <row r="182">
      <c r="A182" s="746" t="s">
        <v>140</v>
      </c>
      <c r="B182" s="746" t="s">
        <v>34</v>
      </c>
      <c r="C182" s="747">
        <v>5.0</v>
      </c>
    </row>
    <row r="183">
      <c r="A183" s="746" t="s">
        <v>140</v>
      </c>
      <c r="B183" s="746" t="s">
        <v>37</v>
      </c>
      <c r="C183" s="747">
        <v>1.0</v>
      </c>
    </row>
    <row r="184">
      <c r="A184" s="746" t="s">
        <v>142</v>
      </c>
      <c r="B184" s="746" t="s">
        <v>38</v>
      </c>
      <c r="C184" s="747">
        <v>7.0</v>
      </c>
    </row>
    <row r="185">
      <c r="A185" s="746" t="s">
        <v>142</v>
      </c>
      <c r="B185" s="746" t="s">
        <v>39</v>
      </c>
      <c r="C185" s="747">
        <v>6.0</v>
      </c>
    </row>
    <row r="186">
      <c r="A186" s="746" t="s">
        <v>142</v>
      </c>
      <c r="B186" s="746" t="s">
        <v>36</v>
      </c>
      <c r="C186" s="747">
        <v>33.0</v>
      </c>
    </row>
    <row r="187">
      <c r="A187" s="746" t="s">
        <v>142</v>
      </c>
      <c r="B187" s="746" t="s">
        <v>35</v>
      </c>
      <c r="C187" s="747">
        <v>27.0</v>
      </c>
    </row>
    <row r="188">
      <c r="A188" s="746" t="s">
        <v>142</v>
      </c>
      <c r="B188" s="746" t="s">
        <v>34</v>
      </c>
      <c r="C188" s="747">
        <v>16.0</v>
      </c>
    </row>
    <row r="189">
      <c r="A189" s="746" t="s">
        <v>142</v>
      </c>
      <c r="B189" s="746" t="s">
        <v>37</v>
      </c>
      <c r="C189" s="747">
        <v>31.0</v>
      </c>
    </row>
    <row r="190">
      <c r="A190" s="746" t="s">
        <v>143</v>
      </c>
      <c r="B190" s="746" t="s">
        <v>36</v>
      </c>
      <c r="C190" s="747">
        <v>19.0</v>
      </c>
    </row>
    <row r="191">
      <c r="A191" s="746" t="s">
        <v>143</v>
      </c>
      <c r="B191" s="746" t="s">
        <v>35</v>
      </c>
      <c r="C191" s="747">
        <v>19.0</v>
      </c>
    </row>
    <row r="192">
      <c r="A192" s="746" t="s">
        <v>143</v>
      </c>
      <c r="B192" s="746" t="s">
        <v>34</v>
      </c>
      <c r="C192" s="747">
        <v>13.0</v>
      </c>
    </row>
    <row r="193">
      <c r="A193" s="746" t="s">
        <v>143</v>
      </c>
      <c r="B193" s="746" t="s">
        <v>37</v>
      </c>
      <c r="C193" s="747">
        <v>21.0</v>
      </c>
    </row>
    <row r="194">
      <c r="A194" s="746" t="s">
        <v>141</v>
      </c>
      <c r="B194" s="746" t="s">
        <v>38</v>
      </c>
      <c r="C194" s="747">
        <v>3.0</v>
      </c>
    </row>
    <row r="195">
      <c r="A195" s="746" t="s">
        <v>141</v>
      </c>
      <c r="B195" s="746" t="s">
        <v>39</v>
      </c>
      <c r="C195" s="747">
        <v>5.0</v>
      </c>
    </row>
    <row r="196">
      <c r="A196" s="746" t="s">
        <v>141</v>
      </c>
      <c r="B196" s="746" t="s">
        <v>36</v>
      </c>
      <c r="C196" s="747">
        <v>24.0</v>
      </c>
    </row>
    <row r="197">
      <c r="A197" s="746" t="s">
        <v>141</v>
      </c>
      <c r="B197" s="746" t="s">
        <v>35</v>
      </c>
      <c r="C197" s="747">
        <v>24.0</v>
      </c>
    </row>
    <row r="198">
      <c r="A198" s="746" t="s">
        <v>141</v>
      </c>
      <c r="B198" s="746" t="s">
        <v>34</v>
      </c>
      <c r="C198" s="747">
        <v>11.0</v>
      </c>
    </row>
    <row r="199">
      <c r="A199" s="746" t="s">
        <v>141</v>
      </c>
      <c r="B199" s="746" t="s">
        <v>37</v>
      </c>
      <c r="C199" s="747">
        <v>26.0</v>
      </c>
    </row>
    <row r="200">
      <c r="A200" s="746" t="s">
        <v>107</v>
      </c>
      <c r="B200" s="746" t="s">
        <v>39</v>
      </c>
      <c r="C200" s="747">
        <v>1.0</v>
      </c>
    </row>
    <row r="201">
      <c r="A201" s="746" t="s">
        <v>107</v>
      </c>
      <c r="B201" s="746" t="s">
        <v>34</v>
      </c>
      <c r="C201" s="747">
        <v>9.0</v>
      </c>
    </row>
    <row r="202">
      <c r="A202" s="746" t="s">
        <v>106</v>
      </c>
      <c r="B202" s="746" t="s">
        <v>38</v>
      </c>
      <c r="C202" s="747">
        <v>3.0</v>
      </c>
    </row>
    <row r="203">
      <c r="A203" s="746" t="s">
        <v>106</v>
      </c>
      <c r="B203" s="746" t="s">
        <v>36</v>
      </c>
      <c r="C203" s="747">
        <v>16.0</v>
      </c>
    </row>
    <row r="204">
      <c r="A204" s="746" t="s">
        <v>106</v>
      </c>
      <c r="B204" s="746" t="s">
        <v>35</v>
      </c>
      <c r="C204" s="747">
        <v>15.0</v>
      </c>
    </row>
    <row r="205">
      <c r="A205" s="746" t="s">
        <v>106</v>
      </c>
      <c r="B205" s="746" t="s">
        <v>34</v>
      </c>
      <c r="C205" s="747">
        <v>10.0</v>
      </c>
    </row>
    <row r="206">
      <c r="A206" s="746" t="s">
        <v>106</v>
      </c>
      <c r="B206" s="746" t="s">
        <v>37</v>
      </c>
      <c r="C206" s="747">
        <v>13.0</v>
      </c>
    </row>
    <row r="207">
      <c r="A207" s="746" t="s">
        <v>105</v>
      </c>
      <c r="B207" s="746" t="s">
        <v>39</v>
      </c>
      <c r="C207" s="747">
        <v>1.0</v>
      </c>
    </row>
    <row r="208">
      <c r="A208" s="746" t="s">
        <v>105</v>
      </c>
      <c r="B208" s="746" t="s">
        <v>36</v>
      </c>
      <c r="C208" s="747">
        <v>4.0</v>
      </c>
    </row>
    <row r="209">
      <c r="A209" s="746" t="s">
        <v>105</v>
      </c>
      <c r="B209" s="746" t="s">
        <v>35</v>
      </c>
      <c r="C209" s="747">
        <v>5.0</v>
      </c>
    </row>
    <row r="210">
      <c r="A210" s="746" t="s">
        <v>105</v>
      </c>
      <c r="B210" s="746" t="s">
        <v>34</v>
      </c>
      <c r="C210" s="747">
        <v>6.0</v>
      </c>
    </row>
    <row r="211">
      <c r="A211" s="746" t="s">
        <v>105</v>
      </c>
      <c r="B211" s="746" t="s">
        <v>37</v>
      </c>
      <c r="C211" s="747">
        <v>6.0</v>
      </c>
    </row>
    <row r="212">
      <c r="A212" s="746" t="s">
        <v>104</v>
      </c>
      <c r="B212" s="746" t="s">
        <v>39</v>
      </c>
      <c r="C212" s="747">
        <v>1.0</v>
      </c>
    </row>
    <row r="213">
      <c r="A213" s="746" t="s">
        <v>104</v>
      </c>
      <c r="B213" s="746" t="s">
        <v>36</v>
      </c>
      <c r="C213" s="747">
        <v>6.0</v>
      </c>
    </row>
    <row r="214">
      <c r="A214" s="746" t="s">
        <v>104</v>
      </c>
      <c r="B214" s="746" t="s">
        <v>35</v>
      </c>
      <c r="C214" s="747">
        <v>10.0</v>
      </c>
    </row>
    <row r="215">
      <c r="A215" s="746" t="s">
        <v>104</v>
      </c>
      <c r="B215" s="746" t="s">
        <v>34</v>
      </c>
      <c r="C215" s="747">
        <v>7.0</v>
      </c>
    </row>
    <row r="216">
      <c r="A216" s="746" t="s">
        <v>104</v>
      </c>
      <c r="B216" s="746" t="s">
        <v>37</v>
      </c>
      <c r="C216" s="747">
        <v>15.0</v>
      </c>
    </row>
    <row r="217">
      <c r="A217" s="746" t="s">
        <v>103</v>
      </c>
      <c r="B217" s="746" t="s">
        <v>39</v>
      </c>
      <c r="C217" s="747">
        <v>2.0</v>
      </c>
    </row>
    <row r="218">
      <c r="A218" s="746" t="s">
        <v>103</v>
      </c>
      <c r="B218" s="746" t="s">
        <v>36</v>
      </c>
      <c r="C218" s="747">
        <v>8.0</v>
      </c>
    </row>
    <row r="219">
      <c r="A219" s="746" t="s">
        <v>103</v>
      </c>
      <c r="B219" s="746" t="s">
        <v>35</v>
      </c>
      <c r="C219" s="747">
        <v>15.0</v>
      </c>
    </row>
    <row r="220">
      <c r="A220" s="746" t="s">
        <v>103</v>
      </c>
      <c r="B220" s="746" t="s">
        <v>34</v>
      </c>
      <c r="C220" s="747">
        <v>9.0</v>
      </c>
    </row>
    <row r="221">
      <c r="A221" s="746" t="s">
        <v>103</v>
      </c>
      <c r="B221" s="746" t="s">
        <v>37</v>
      </c>
      <c r="C221" s="747">
        <v>7.0</v>
      </c>
    </row>
    <row r="222">
      <c r="A222" s="746" t="s">
        <v>209</v>
      </c>
      <c r="B222" s="746" t="s">
        <v>208</v>
      </c>
      <c r="C222" s="747">
        <v>63.0</v>
      </c>
    </row>
    <row r="223">
      <c r="A223" s="746" t="s">
        <v>32</v>
      </c>
      <c r="B223" s="746" t="s">
        <v>39</v>
      </c>
      <c r="C223" s="747">
        <v>1.0</v>
      </c>
    </row>
    <row r="224">
      <c r="A224" s="746" t="s">
        <v>32</v>
      </c>
      <c r="B224" s="746" t="s">
        <v>36</v>
      </c>
      <c r="C224" s="747">
        <v>3.0</v>
      </c>
    </row>
    <row r="225">
      <c r="A225" s="746" t="s">
        <v>32</v>
      </c>
      <c r="B225" s="746" t="s">
        <v>35</v>
      </c>
      <c r="C225" s="747">
        <v>1.0</v>
      </c>
    </row>
    <row r="226">
      <c r="A226" s="746" t="s">
        <v>32</v>
      </c>
      <c r="B226" s="746" t="s">
        <v>34</v>
      </c>
      <c r="C226" s="747">
        <v>3.0</v>
      </c>
    </row>
    <row r="227">
      <c r="A227" s="746" t="s">
        <v>40</v>
      </c>
      <c r="B227" s="746" t="s">
        <v>38</v>
      </c>
      <c r="C227" s="747">
        <v>5.0</v>
      </c>
    </row>
    <row r="228">
      <c r="A228" s="746" t="s">
        <v>40</v>
      </c>
      <c r="B228" s="746" t="s">
        <v>39</v>
      </c>
      <c r="C228" s="747">
        <v>7.0</v>
      </c>
    </row>
    <row r="229">
      <c r="A229" s="746" t="s">
        <v>40</v>
      </c>
      <c r="B229" s="746" t="s">
        <v>36</v>
      </c>
      <c r="C229" s="747">
        <v>1.0</v>
      </c>
    </row>
    <row r="230">
      <c r="A230" s="746" t="s">
        <v>40</v>
      </c>
      <c r="B230" s="746" t="s">
        <v>35</v>
      </c>
      <c r="C230" s="747">
        <v>2.0</v>
      </c>
    </row>
    <row r="231">
      <c r="A231" s="746" t="s">
        <v>40</v>
      </c>
      <c r="B231" s="746" t="s">
        <v>34</v>
      </c>
      <c r="C231" s="747">
        <v>2.0</v>
      </c>
    </row>
    <row r="232">
      <c r="A232" s="746" t="s">
        <v>43</v>
      </c>
      <c r="B232" s="746" t="s">
        <v>39</v>
      </c>
      <c r="C232" s="747">
        <v>1.0</v>
      </c>
    </row>
    <row r="233">
      <c r="A233" s="746" t="s">
        <v>43</v>
      </c>
      <c r="B233" s="746" t="s">
        <v>35</v>
      </c>
      <c r="C233" s="747">
        <v>3.0</v>
      </c>
    </row>
    <row r="234">
      <c r="A234" s="746" t="s">
        <v>43</v>
      </c>
      <c r="B234" s="746" t="s">
        <v>34</v>
      </c>
      <c r="C234" s="747">
        <v>14.0</v>
      </c>
    </row>
    <row r="235">
      <c r="A235" s="746" t="s">
        <v>45</v>
      </c>
      <c r="B235" s="746" t="s">
        <v>35</v>
      </c>
      <c r="C235" s="747">
        <v>2.0</v>
      </c>
    </row>
    <row r="236">
      <c r="A236" s="746" t="s">
        <v>45</v>
      </c>
      <c r="B236" s="746" t="s">
        <v>34</v>
      </c>
      <c r="C236" s="747">
        <v>1.0</v>
      </c>
    </row>
    <row r="237">
      <c r="A237" s="746" t="s">
        <v>47</v>
      </c>
      <c r="B237" s="746" t="s">
        <v>38</v>
      </c>
      <c r="C237" s="747">
        <v>1.0</v>
      </c>
    </row>
    <row r="238">
      <c r="A238" s="746" t="s">
        <v>47</v>
      </c>
      <c r="B238" s="746" t="s">
        <v>36</v>
      </c>
      <c r="C238" s="747">
        <v>2.0</v>
      </c>
    </row>
    <row r="239">
      <c r="A239" s="746" t="s">
        <v>47</v>
      </c>
      <c r="B239" s="746" t="s">
        <v>35</v>
      </c>
      <c r="C239" s="747">
        <v>7.0</v>
      </c>
    </row>
    <row r="240">
      <c r="A240" s="746" t="s">
        <v>47</v>
      </c>
      <c r="B240" s="746" t="s">
        <v>34</v>
      </c>
      <c r="C240" s="747">
        <v>5.0</v>
      </c>
    </row>
    <row r="241">
      <c r="A241" s="746" t="s">
        <v>49</v>
      </c>
      <c r="B241" s="746" t="s">
        <v>38</v>
      </c>
      <c r="C241" s="747">
        <v>1.0</v>
      </c>
    </row>
    <row r="242">
      <c r="A242" s="746" t="s">
        <v>49</v>
      </c>
      <c r="B242" s="746" t="s">
        <v>39</v>
      </c>
      <c r="C242" s="747">
        <v>2.0</v>
      </c>
    </row>
    <row r="243">
      <c r="A243" s="746" t="s">
        <v>49</v>
      </c>
      <c r="B243" s="746" t="s">
        <v>36</v>
      </c>
      <c r="C243" s="747">
        <v>10.0</v>
      </c>
    </row>
    <row r="244">
      <c r="A244" s="746" t="s">
        <v>49</v>
      </c>
      <c r="B244" s="746" t="s">
        <v>35</v>
      </c>
      <c r="C244" s="747">
        <v>10.0</v>
      </c>
    </row>
    <row r="245">
      <c r="A245" s="746" t="s">
        <v>49</v>
      </c>
      <c r="B245" s="746" t="s">
        <v>34</v>
      </c>
      <c r="C245" s="747">
        <v>3.0</v>
      </c>
    </row>
    <row r="246">
      <c r="A246" s="746" t="s">
        <v>49</v>
      </c>
      <c r="B246" s="746" t="s">
        <v>37</v>
      </c>
      <c r="C246" s="747">
        <v>5.0</v>
      </c>
    </row>
    <row r="247">
      <c r="A247" s="746" t="s">
        <v>165</v>
      </c>
      <c r="B247" s="746" t="s">
        <v>39</v>
      </c>
      <c r="C247" s="747">
        <v>1.0</v>
      </c>
    </row>
    <row r="248">
      <c r="A248" s="746" t="s">
        <v>165</v>
      </c>
      <c r="B248" s="746" t="s">
        <v>36</v>
      </c>
      <c r="C248" s="747">
        <v>2.0</v>
      </c>
    </row>
    <row r="249">
      <c r="A249" s="746" t="s">
        <v>165</v>
      </c>
      <c r="B249" s="746" t="s">
        <v>35</v>
      </c>
      <c r="C249" s="747">
        <v>9.0</v>
      </c>
    </row>
    <row r="250">
      <c r="A250" s="746" t="s">
        <v>165</v>
      </c>
      <c r="B250" s="746" t="s">
        <v>34</v>
      </c>
      <c r="C250" s="747">
        <v>4.0</v>
      </c>
    </row>
    <row r="251">
      <c r="A251" s="746" t="s">
        <v>165</v>
      </c>
      <c r="B251" s="746" t="s">
        <v>37</v>
      </c>
      <c r="C251" s="747">
        <v>3.0</v>
      </c>
    </row>
    <row r="252">
      <c r="A252" s="746" t="s">
        <v>128</v>
      </c>
      <c r="B252" s="746" t="s">
        <v>38</v>
      </c>
      <c r="C252" s="747">
        <v>6.0</v>
      </c>
    </row>
    <row r="253">
      <c r="A253" s="746" t="s">
        <v>128</v>
      </c>
      <c r="B253" s="746" t="s">
        <v>39</v>
      </c>
      <c r="C253" s="747">
        <v>4.0</v>
      </c>
    </row>
    <row r="254">
      <c r="A254" s="746" t="s">
        <v>128</v>
      </c>
      <c r="B254" s="746" t="s">
        <v>70</v>
      </c>
      <c r="C254" s="747">
        <v>2.0</v>
      </c>
    </row>
    <row r="255">
      <c r="A255" s="746" t="s">
        <v>128</v>
      </c>
      <c r="B255" s="746" t="s">
        <v>36</v>
      </c>
      <c r="C255" s="747">
        <v>13.0</v>
      </c>
    </row>
    <row r="256">
      <c r="A256" s="746" t="s">
        <v>128</v>
      </c>
      <c r="B256" s="746" t="s">
        <v>35</v>
      </c>
      <c r="C256" s="747">
        <v>12.0</v>
      </c>
    </row>
    <row r="257">
      <c r="A257" s="746" t="s">
        <v>128</v>
      </c>
      <c r="B257" s="746" t="s">
        <v>34</v>
      </c>
      <c r="C257" s="747">
        <v>10.0</v>
      </c>
    </row>
    <row r="258">
      <c r="A258" s="746" t="s">
        <v>128</v>
      </c>
      <c r="B258" s="746" t="s">
        <v>37</v>
      </c>
      <c r="C258" s="747">
        <v>6.0</v>
      </c>
    </row>
    <row r="259">
      <c r="A259" s="746" t="s">
        <v>166</v>
      </c>
      <c r="B259" s="746" t="s">
        <v>36</v>
      </c>
      <c r="C259" s="747">
        <v>1.0</v>
      </c>
    </row>
    <row r="260">
      <c r="A260" s="746" t="s">
        <v>166</v>
      </c>
      <c r="B260" s="746" t="s">
        <v>35</v>
      </c>
      <c r="C260" s="747">
        <v>7.0</v>
      </c>
    </row>
    <row r="261">
      <c r="A261" s="746" t="s">
        <v>166</v>
      </c>
      <c r="B261" s="746" t="s">
        <v>34</v>
      </c>
      <c r="C261" s="747">
        <v>1.0</v>
      </c>
    </row>
    <row r="262">
      <c r="A262" s="746" t="s">
        <v>166</v>
      </c>
      <c r="B262" s="746" t="s">
        <v>37</v>
      </c>
      <c r="C262" s="747">
        <v>1.0</v>
      </c>
    </row>
    <row r="263">
      <c r="A263" s="746" t="s">
        <v>144</v>
      </c>
      <c r="B263" s="746" t="s">
        <v>38</v>
      </c>
      <c r="C263" s="747">
        <v>23.0</v>
      </c>
    </row>
    <row r="264">
      <c r="A264" s="746" t="s">
        <v>144</v>
      </c>
      <c r="B264" s="746" t="s">
        <v>39</v>
      </c>
      <c r="C264" s="747">
        <v>15.0</v>
      </c>
    </row>
    <row r="265">
      <c r="A265" s="746" t="s">
        <v>144</v>
      </c>
      <c r="B265" s="746" t="s">
        <v>70</v>
      </c>
      <c r="C265" s="747">
        <v>8.0</v>
      </c>
    </row>
    <row r="266">
      <c r="A266" s="746" t="s">
        <v>144</v>
      </c>
      <c r="B266" s="746" t="s">
        <v>36</v>
      </c>
      <c r="C266" s="747">
        <v>4.0</v>
      </c>
    </row>
    <row r="267">
      <c r="A267" s="746" t="s">
        <v>144</v>
      </c>
      <c r="B267" s="746" t="s">
        <v>35</v>
      </c>
      <c r="C267" s="747">
        <v>18.0</v>
      </c>
    </row>
    <row r="268">
      <c r="A268" s="746" t="s">
        <v>144</v>
      </c>
      <c r="B268" s="746" t="s">
        <v>34</v>
      </c>
      <c r="C268" s="747">
        <v>12.0</v>
      </c>
    </row>
    <row r="269">
      <c r="A269" s="746" t="s">
        <v>144</v>
      </c>
      <c r="B269" s="746" t="s">
        <v>37</v>
      </c>
      <c r="C269" s="747">
        <v>1.0</v>
      </c>
    </row>
    <row r="270">
      <c r="A270" s="746" t="s">
        <v>147</v>
      </c>
      <c r="B270" s="746" t="s">
        <v>38</v>
      </c>
      <c r="C270" s="747">
        <v>4.0</v>
      </c>
    </row>
    <row r="271">
      <c r="A271" s="746" t="s">
        <v>147</v>
      </c>
      <c r="B271" s="746" t="s">
        <v>39</v>
      </c>
      <c r="C271" s="747">
        <v>7.0</v>
      </c>
    </row>
    <row r="272">
      <c r="A272" s="746" t="s">
        <v>147</v>
      </c>
      <c r="B272" s="746" t="s">
        <v>70</v>
      </c>
      <c r="C272" s="747">
        <v>4.0</v>
      </c>
    </row>
    <row r="273">
      <c r="A273" s="746" t="s">
        <v>147</v>
      </c>
      <c r="B273" s="746" t="s">
        <v>36</v>
      </c>
      <c r="C273" s="747">
        <v>18.0</v>
      </c>
    </row>
    <row r="274">
      <c r="A274" s="746" t="s">
        <v>147</v>
      </c>
      <c r="B274" s="746" t="s">
        <v>35</v>
      </c>
      <c r="C274" s="747">
        <v>12.0</v>
      </c>
    </row>
    <row r="275">
      <c r="A275" s="746" t="s">
        <v>147</v>
      </c>
      <c r="B275" s="746" t="s">
        <v>34</v>
      </c>
      <c r="C275" s="747">
        <v>15.0</v>
      </c>
    </row>
    <row r="276">
      <c r="A276" s="746" t="s">
        <v>147</v>
      </c>
      <c r="B276" s="746" t="s">
        <v>37</v>
      </c>
      <c r="C276" s="747">
        <v>4.0</v>
      </c>
    </row>
    <row r="277">
      <c r="A277" s="746" t="s">
        <v>149</v>
      </c>
      <c r="B277" s="746" t="s">
        <v>38</v>
      </c>
      <c r="C277" s="747">
        <v>3.0</v>
      </c>
    </row>
    <row r="278">
      <c r="A278" s="746" t="s">
        <v>149</v>
      </c>
      <c r="B278" s="746" t="s">
        <v>39</v>
      </c>
      <c r="C278" s="747">
        <v>10.0</v>
      </c>
    </row>
    <row r="279">
      <c r="A279" s="746" t="s">
        <v>149</v>
      </c>
      <c r="B279" s="746" t="s">
        <v>70</v>
      </c>
      <c r="C279" s="747">
        <v>4.0</v>
      </c>
    </row>
    <row r="280">
      <c r="A280" s="746" t="s">
        <v>149</v>
      </c>
      <c r="B280" s="746" t="s">
        <v>36</v>
      </c>
      <c r="C280" s="747">
        <v>15.0</v>
      </c>
    </row>
    <row r="281">
      <c r="A281" s="746" t="s">
        <v>149</v>
      </c>
      <c r="B281" s="746" t="s">
        <v>35</v>
      </c>
      <c r="C281" s="747">
        <v>8.0</v>
      </c>
    </row>
    <row r="282">
      <c r="A282" s="746" t="s">
        <v>149</v>
      </c>
      <c r="B282" s="746" t="s">
        <v>34</v>
      </c>
      <c r="C282" s="747">
        <v>4.0</v>
      </c>
    </row>
    <row r="283">
      <c r="A283" s="746" t="s">
        <v>149</v>
      </c>
      <c r="B283" s="746" t="s">
        <v>37</v>
      </c>
      <c r="C283" s="747">
        <v>15.0</v>
      </c>
    </row>
    <row r="284">
      <c r="A284" s="746" t="s">
        <v>146</v>
      </c>
      <c r="B284" s="746" t="s">
        <v>38</v>
      </c>
      <c r="C284" s="747">
        <v>5.0</v>
      </c>
    </row>
    <row r="285">
      <c r="A285" s="746" t="s">
        <v>146</v>
      </c>
      <c r="B285" s="746" t="s">
        <v>39</v>
      </c>
      <c r="C285" s="747">
        <v>10.0</v>
      </c>
    </row>
    <row r="286">
      <c r="A286" s="746" t="s">
        <v>146</v>
      </c>
      <c r="B286" s="746" t="s">
        <v>70</v>
      </c>
      <c r="C286" s="747">
        <v>5.0</v>
      </c>
    </row>
    <row r="287">
      <c r="A287" s="746" t="s">
        <v>146</v>
      </c>
      <c r="B287" s="746" t="s">
        <v>36</v>
      </c>
      <c r="C287" s="747">
        <v>6.0</v>
      </c>
    </row>
    <row r="288">
      <c r="A288" s="746" t="s">
        <v>146</v>
      </c>
      <c r="B288" s="746" t="s">
        <v>35</v>
      </c>
      <c r="C288" s="747">
        <v>1.0</v>
      </c>
    </row>
    <row r="289">
      <c r="A289" s="746" t="s">
        <v>146</v>
      </c>
      <c r="B289" s="746" t="s">
        <v>34</v>
      </c>
      <c r="C289" s="747">
        <v>11.0</v>
      </c>
    </row>
    <row r="290">
      <c r="A290" s="746" t="s">
        <v>146</v>
      </c>
      <c r="B290" s="746" t="s">
        <v>37</v>
      </c>
      <c r="C290" s="747">
        <v>13.0</v>
      </c>
    </row>
    <row r="291">
      <c r="A291" s="746" t="s">
        <v>152</v>
      </c>
      <c r="B291" s="746" t="s">
        <v>38</v>
      </c>
      <c r="C291" s="747">
        <v>20.0</v>
      </c>
    </row>
    <row r="292">
      <c r="A292" s="746" t="s">
        <v>152</v>
      </c>
      <c r="B292" s="746" t="s">
        <v>36</v>
      </c>
      <c r="C292" s="747">
        <v>23.0</v>
      </c>
    </row>
    <row r="293">
      <c r="A293" s="746" t="s">
        <v>152</v>
      </c>
      <c r="B293" s="746" t="s">
        <v>35</v>
      </c>
      <c r="C293" s="747">
        <v>21.0</v>
      </c>
    </row>
    <row r="294">
      <c r="A294" s="746" t="s">
        <v>152</v>
      </c>
      <c r="B294" s="746" t="s">
        <v>34</v>
      </c>
      <c r="C294" s="747">
        <v>10.0</v>
      </c>
    </row>
    <row r="295">
      <c r="A295" s="746" t="s">
        <v>152</v>
      </c>
      <c r="B295" s="746" t="s">
        <v>37</v>
      </c>
      <c r="C295" s="747">
        <v>29.0</v>
      </c>
    </row>
    <row r="296">
      <c r="A296" s="746" t="s">
        <v>151</v>
      </c>
      <c r="B296" s="746" t="s">
        <v>38</v>
      </c>
      <c r="C296" s="747">
        <v>16.0</v>
      </c>
    </row>
    <row r="297">
      <c r="A297" s="746" t="s">
        <v>151</v>
      </c>
      <c r="B297" s="746" t="s">
        <v>36</v>
      </c>
      <c r="C297" s="747">
        <v>12.0</v>
      </c>
    </row>
    <row r="298">
      <c r="A298" s="746" t="s">
        <v>151</v>
      </c>
      <c r="B298" s="746" t="s">
        <v>35</v>
      </c>
      <c r="C298" s="747">
        <v>9.0</v>
      </c>
    </row>
    <row r="299">
      <c r="A299" s="746" t="s">
        <v>151</v>
      </c>
      <c r="B299" s="746" t="s">
        <v>34</v>
      </c>
      <c r="C299" s="747">
        <v>16.0</v>
      </c>
    </row>
    <row r="300">
      <c r="A300" s="746" t="s">
        <v>151</v>
      </c>
      <c r="B300" s="746" t="s">
        <v>37</v>
      </c>
      <c r="C300" s="747">
        <v>13.0</v>
      </c>
    </row>
    <row r="301">
      <c r="A301" s="746" t="s">
        <v>153</v>
      </c>
      <c r="B301" s="746" t="s">
        <v>38</v>
      </c>
      <c r="C301" s="747">
        <v>9.0</v>
      </c>
    </row>
    <row r="302">
      <c r="A302" s="746" t="s">
        <v>153</v>
      </c>
      <c r="B302" s="746" t="s">
        <v>36</v>
      </c>
      <c r="C302" s="747">
        <v>14.0</v>
      </c>
    </row>
    <row r="303">
      <c r="A303" s="746" t="s">
        <v>153</v>
      </c>
      <c r="B303" s="746" t="s">
        <v>35</v>
      </c>
      <c r="C303" s="747">
        <v>21.0</v>
      </c>
    </row>
    <row r="304">
      <c r="A304" s="746" t="s">
        <v>153</v>
      </c>
      <c r="B304" s="746" t="s">
        <v>34</v>
      </c>
      <c r="C304" s="747">
        <v>21.0</v>
      </c>
    </row>
    <row r="305">
      <c r="A305" s="746" t="s">
        <v>153</v>
      </c>
      <c r="B305" s="746" t="s">
        <v>37</v>
      </c>
      <c r="C305" s="747">
        <v>20.0</v>
      </c>
    </row>
    <row r="306">
      <c r="A306" s="746" t="s">
        <v>150</v>
      </c>
      <c r="B306" s="746" t="s">
        <v>38</v>
      </c>
      <c r="C306" s="747">
        <v>25.0</v>
      </c>
    </row>
    <row r="307">
      <c r="A307" s="746" t="s">
        <v>150</v>
      </c>
      <c r="B307" s="746" t="s">
        <v>36</v>
      </c>
      <c r="C307" s="747">
        <v>2.0</v>
      </c>
    </row>
    <row r="308">
      <c r="A308" s="746" t="s">
        <v>150</v>
      </c>
      <c r="B308" s="746" t="s">
        <v>35</v>
      </c>
      <c r="C308" s="747">
        <v>12.0</v>
      </c>
    </row>
    <row r="309">
      <c r="A309" s="746" t="s">
        <v>150</v>
      </c>
      <c r="B309" s="746" t="s">
        <v>34</v>
      </c>
      <c r="C309" s="747">
        <v>7.0</v>
      </c>
    </row>
    <row r="310">
      <c r="A310" s="746" t="s">
        <v>150</v>
      </c>
      <c r="B310" s="746" t="s">
        <v>37</v>
      </c>
      <c r="C310" s="747">
        <v>28.0</v>
      </c>
    </row>
    <row r="311">
      <c r="A311" s="746" t="s">
        <v>148</v>
      </c>
      <c r="B311" s="746" t="s">
        <v>38</v>
      </c>
      <c r="C311" s="747">
        <v>9.0</v>
      </c>
    </row>
    <row r="312">
      <c r="A312" s="746" t="s">
        <v>148</v>
      </c>
      <c r="B312" s="746" t="s">
        <v>39</v>
      </c>
      <c r="C312" s="747">
        <v>4.0</v>
      </c>
    </row>
    <row r="313">
      <c r="A313" s="746" t="s">
        <v>148</v>
      </c>
      <c r="B313" s="746" t="s">
        <v>70</v>
      </c>
      <c r="C313" s="747">
        <v>5.0</v>
      </c>
    </row>
    <row r="314">
      <c r="A314" s="746" t="s">
        <v>148</v>
      </c>
      <c r="B314" s="746" t="s">
        <v>36</v>
      </c>
      <c r="C314" s="747">
        <v>20.0</v>
      </c>
    </row>
    <row r="315">
      <c r="A315" s="746" t="s">
        <v>148</v>
      </c>
      <c r="B315" s="746" t="s">
        <v>35</v>
      </c>
      <c r="C315" s="747">
        <v>16.0</v>
      </c>
    </row>
    <row r="316">
      <c r="A316" s="746" t="s">
        <v>148</v>
      </c>
      <c r="B316" s="746" t="s">
        <v>34</v>
      </c>
      <c r="C316" s="747">
        <v>6.0</v>
      </c>
    </row>
    <row r="317">
      <c r="A317" s="746" t="s">
        <v>148</v>
      </c>
      <c r="B317" s="746" t="s">
        <v>37</v>
      </c>
      <c r="C317" s="747">
        <v>21.0</v>
      </c>
    </row>
    <row r="318">
      <c r="A318" s="746" t="s">
        <v>145</v>
      </c>
      <c r="B318" s="746" t="s">
        <v>38</v>
      </c>
      <c r="C318" s="747">
        <v>13.0</v>
      </c>
    </row>
    <row r="319">
      <c r="A319" s="746" t="s">
        <v>145</v>
      </c>
      <c r="B319" s="746" t="s">
        <v>39</v>
      </c>
      <c r="C319" s="747">
        <v>17.0</v>
      </c>
    </row>
    <row r="320">
      <c r="A320" s="746" t="s">
        <v>145</v>
      </c>
      <c r="B320" s="746" t="s">
        <v>36</v>
      </c>
      <c r="C320" s="747">
        <v>8.0</v>
      </c>
    </row>
    <row r="321">
      <c r="A321" s="746" t="s">
        <v>145</v>
      </c>
      <c r="B321" s="746" t="s">
        <v>35</v>
      </c>
      <c r="C321" s="747">
        <v>6.0</v>
      </c>
    </row>
    <row r="322">
      <c r="A322" s="746" t="s">
        <v>145</v>
      </c>
      <c r="B322" s="746" t="s">
        <v>34</v>
      </c>
      <c r="C322" s="747">
        <v>1.0</v>
      </c>
    </row>
    <row r="323">
      <c r="A323" s="746" t="s">
        <v>145</v>
      </c>
      <c r="B323" s="746" t="s">
        <v>37</v>
      </c>
      <c r="C323" s="747">
        <v>5.0</v>
      </c>
    </row>
    <row r="324">
      <c r="A324" s="746" t="s">
        <v>86</v>
      </c>
      <c r="B324" s="746" t="s">
        <v>38</v>
      </c>
      <c r="C324" s="747">
        <v>21.0</v>
      </c>
    </row>
    <row r="325">
      <c r="A325" s="746" t="s">
        <v>86</v>
      </c>
      <c r="B325" s="746" t="s">
        <v>39</v>
      </c>
      <c r="C325" s="747">
        <v>9.0</v>
      </c>
    </row>
    <row r="326">
      <c r="A326" s="746" t="s">
        <v>86</v>
      </c>
      <c r="B326" s="746" t="s">
        <v>70</v>
      </c>
      <c r="C326" s="747">
        <v>2.0</v>
      </c>
    </row>
    <row r="327">
      <c r="A327" s="746" t="s">
        <v>86</v>
      </c>
      <c r="B327" s="746" t="s">
        <v>88</v>
      </c>
      <c r="C327" s="747">
        <v>5.0</v>
      </c>
    </row>
    <row r="328">
      <c r="A328" s="746" t="s">
        <v>86</v>
      </c>
      <c r="B328" s="746" t="s">
        <v>36</v>
      </c>
      <c r="C328" s="747">
        <v>31.0</v>
      </c>
    </row>
    <row r="329">
      <c r="A329" s="746" t="s">
        <v>86</v>
      </c>
      <c r="B329" s="746" t="s">
        <v>35</v>
      </c>
      <c r="C329" s="747">
        <v>35.0</v>
      </c>
    </row>
    <row r="330">
      <c r="A330" s="746" t="s">
        <v>86</v>
      </c>
      <c r="B330" s="746" t="s">
        <v>34</v>
      </c>
      <c r="C330" s="747">
        <v>37.0</v>
      </c>
    </row>
    <row r="331">
      <c r="A331" s="746" t="s">
        <v>86</v>
      </c>
      <c r="B331" s="746" t="s">
        <v>37</v>
      </c>
      <c r="C331" s="747">
        <v>36.0</v>
      </c>
    </row>
    <row r="332">
      <c r="A332" s="746" t="s">
        <v>91</v>
      </c>
      <c r="B332" s="746" t="s">
        <v>38</v>
      </c>
      <c r="C332" s="747">
        <v>1.0</v>
      </c>
    </row>
    <row r="333">
      <c r="A333" s="746" t="s">
        <v>91</v>
      </c>
      <c r="B333" s="746" t="s">
        <v>36</v>
      </c>
      <c r="C333" s="747">
        <v>3.0</v>
      </c>
    </row>
    <row r="334">
      <c r="A334" s="746" t="s">
        <v>91</v>
      </c>
      <c r="B334" s="746" t="s">
        <v>35</v>
      </c>
      <c r="C334" s="747">
        <v>8.0</v>
      </c>
    </row>
    <row r="335">
      <c r="A335" s="746" t="s">
        <v>91</v>
      </c>
      <c r="B335" s="746" t="s">
        <v>34</v>
      </c>
      <c r="C335" s="747">
        <v>1.0</v>
      </c>
    </row>
    <row r="336">
      <c r="A336" s="746" t="s">
        <v>91</v>
      </c>
      <c r="B336" s="746" t="s">
        <v>37</v>
      </c>
      <c r="C336" s="747">
        <v>6.0</v>
      </c>
    </row>
    <row r="337">
      <c r="A337" s="746" t="s">
        <v>92</v>
      </c>
      <c r="B337" s="746" t="s">
        <v>36</v>
      </c>
      <c r="C337" s="747">
        <v>6.0</v>
      </c>
    </row>
    <row r="338">
      <c r="A338" s="746" t="s">
        <v>92</v>
      </c>
      <c r="B338" s="746" t="s">
        <v>35</v>
      </c>
      <c r="C338" s="747">
        <v>8.0</v>
      </c>
    </row>
    <row r="339">
      <c r="A339" s="746" t="s">
        <v>92</v>
      </c>
      <c r="B339" s="746" t="s">
        <v>34</v>
      </c>
      <c r="C339" s="747">
        <v>2.0</v>
      </c>
    </row>
    <row r="340">
      <c r="A340" s="746" t="s">
        <v>92</v>
      </c>
      <c r="B340" s="746" t="s">
        <v>37</v>
      </c>
      <c r="C340" s="747">
        <v>7.0</v>
      </c>
    </row>
    <row r="341">
      <c r="A341" s="746" t="s">
        <v>89</v>
      </c>
      <c r="B341" s="746" t="s">
        <v>38</v>
      </c>
      <c r="C341" s="747">
        <v>17.0</v>
      </c>
    </row>
    <row r="342">
      <c r="A342" s="746" t="s">
        <v>89</v>
      </c>
      <c r="B342" s="746" t="s">
        <v>39</v>
      </c>
      <c r="C342" s="747">
        <v>15.0</v>
      </c>
    </row>
    <row r="343">
      <c r="A343" s="746" t="s">
        <v>89</v>
      </c>
      <c r="B343" s="746" t="s">
        <v>70</v>
      </c>
      <c r="C343" s="747">
        <v>6.0</v>
      </c>
    </row>
    <row r="344">
      <c r="A344" s="746" t="s">
        <v>89</v>
      </c>
      <c r="B344" s="746" t="s">
        <v>88</v>
      </c>
      <c r="C344" s="747">
        <v>5.0</v>
      </c>
    </row>
    <row r="345">
      <c r="A345" s="746" t="s">
        <v>89</v>
      </c>
      <c r="B345" s="746" t="s">
        <v>36</v>
      </c>
      <c r="C345" s="747">
        <v>39.0</v>
      </c>
    </row>
    <row r="346">
      <c r="A346" s="746" t="s">
        <v>89</v>
      </c>
      <c r="B346" s="746" t="s">
        <v>35</v>
      </c>
      <c r="C346" s="747">
        <v>34.0</v>
      </c>
    </row>
    <row r="347">
      <c r="A347" s="746" t="s">
        <v>89</v>
      </c>
      <c r="B347" s="746" t="s">
        <v>34</v>
      </c>
      <c r="C347" s="747">
        <v>35.0</v>
      </c>
    </row>
    <row r="348">
      <c r="A348" s="746" t="s">
        <v>89</v>
      </c>
      <c r="B348" s="746" t="s">
        <v>37</v>
      </c>
      <c r="C348" s="747">
        <v>51.0</v>
      </c>
    </row>
    <row r="349">
      <c r="A349" s="746" t="s">
        <v>98</v>
      </c>
      <c r="B349" s="746" t="s">
        <v>36</v>
      </c>
      <c r="C349" s="747">
        <v>1.0</v>
      </c>
    </row>
    <row r="350">
      <c r="A350" s="746" t="s">
        <v>98</v>
      </c>
      <c r="B350" s="746" t="s">
        <v>34</v>
      </c>
      <c r="C350" s="747">
        <v>12.0</v>
      </c>
    </row>
    <row r="351">
      <c r="A351" s="746" t="s">
        <v>98</v>
      </c>
      <c r="B351" s="746" t="s">
        <v>37</v>
      </c>
      <c r="C351" s="747">
        <v>3.0</v>
      </c>
    </row>
    <row r="352">
      <c r="A352" s="746" t="s">
        <v>97</v>
      </c>
      <c r="B352" s="746" t="s">
        <v>38</v>
      </c>
      <c r="C352" s="747">
        <v>4.0</v>
      </c>
    </row>
    <row r="353">
      <c r="A353" s="746" t="s">
        <v>97</v>
      </c>
      <c r="B353" s="746" t="s">
        <v>36</v>
      </c>
      <c r="C353" s="747">
        <v>2.0</v>
      </c>
    </row>
    <row r="354">
      <c r="A354" s="746" t="s">
        <v>97</v>
      </c>
      <c r="B354" s="746" t="s">
        <v>35</v>
      </c>
      <c r="C354" s="747">
        <v>12.0</v>
      </c>
    </row>
    <row r="355">
      <c r="A355" s="746" t="s">
        <v>97</v>
      </c>
      <c r="B355" s="746" t="s">
        <v>34</v>
      </c>
      <c r="C355" s="747">
        <v>2.0</v>
      </c>
    </row>
    <row r="356">
      <c r="A356" s="746" t="s">
        <v>97</v>
      </c>
      <c r="B356" s="746" t="s">
        <v>37</v>
      </c>
      <c r="C356" s="747">
        <v>8.0</v>
      </c>
    </row>
    <row r="357">
      <c r="A357" s="746" t="s">
        <v>100</v>
      </c>
      <c r="B357" s="746" t="s">
        <v>38</v>
      </c>
      <c r="C357" s="747">
        <v>3.0</v>
      </c>
    </row>
    <row r="358">
      <c r="A358" s="746" t="s">
        <v>100</v>
      </c>
      <c r="B358" s="746" t="s">
        <v>39</v>
      </c>
      <c r="C358" s="747">
        <v>2.0</v>
      </c>
    </row>
    <row r="359">
      <c r="A359" s="746" t="s">
        <v>100</v>
      </c>
      <c r="B359" s="746" t="s">
        <v>36</v>
      </c>
      <c r="C359" s="747">
        <v>1.0</v>
      </c>
    </row>
    <row r="360">
      <c r="A360" s="746" t="s">
        <v>100</v>
      </c>
      <c r="B360" s="746" t="s">
        <v>35</v>
      </c>
      <c r="C360" s="747">
        <v>6.0</v>
      </c>
    </row>
    <row r="361">
      <c r="A361" s="746" t="s">
        <v>100</v>
      </c>
      <c r="B361" s="746" t="s">
        <v>34</v>
      </c>
      <c r="C361" s="747">
        <v>5.0</v>
      </c>
    </row>
    <row r="362">
      <c r="A362" s="746" t="s">
        <v>100</v>
      </c>
      <c r="B362" s="746" t="s">
        <v>37</v>
      </c>
      <c r="C362" s="747">
        <v>4.0</v>
      </c>
    </row>
    <row r="363">
      <c r="A363" s="746" t="s">
        <v>156</v>
      </c>
      <c r="B363" s="746" t="s">
        <v>35</v>
      </c>
      <c r="C363" s="747">
        <v>2.0</v>
      </c>
    </row>
    <row r="364">
      <c r="A364" s="746" t="s">
        <v>156</v>
      </c>
      <c r="B364" s="746" t="s">
        <v>37</v>
      </c>
      <c r="C364" s="748"/>
    </row>
    <row r="365">
      <c r="A365" s="746" t="s">
        <v>155</v>
      </c>
      <c r="B365" s="746" t="s">
        <v>36</v>
      </c>
      <c r="C365" s="747">
        <v>4.0</v>
      </c>
    </row>
    <row r="366">
      <c r="A366" s="746" t="s">
        <v>155</v>
      </c>
      <c r="B366" s="746" t="s">
        <v>35</v>
      </c>
      <c r="C366" s="747">
        <v>5.0</v>
      </c>
    </row>
    <row r="367">
      <c r="A367" s="746" t="s">
        <v>155</v>
      </c>
      <c r="B367" s="746" t="s">
        <v>37</v>
      </c>
      <c r="C367" s="747">
        <v>1.0</v>
      </c>
    </row>
    <row r="368">
      <c r="A368" s="746" t="s">
        <v>154</v>
      </c>
      <c r="B368" s="746" t="s">
        <v>36</v>
      </c>
      <c r="C368" s="747">
        <v>4.0</v>
      </c>
    </row>
    <row r="369">
      <c r="A369" s="746" t="s">
        <v>154</v>
      </c>
      <c r="B369" s="746" t="s">
        <v>35</v>
      </c>
      <c r="C369" s="747">
        <v>3.0</v>
      </c>
    </row>
    <row r="370">
      <c r="A370" s="746" t="s">
        <v>96</v>
      </c>
      <c r="B370" s="746" t="s">
        <v>38</v>
      </c>
      <c r="C370" s="747">
        <v>1.0</v>
      </c>
    </row>
    <row r="371">
      <c r="A371" s="746" t="s">
        <v>96</v>
      </c>
      <c r="B371" s="746" t="s">
        <v>35</v>
      </c>
      <c r="C371" s="747">
        <v>3.0</v>
      </c>
    </row>
    <row r="372">
      <c r="A372" s="746" t="s">
        <v>96</v>
      </c>
      <c r="B372" s="746" t="s">
        <v>34</v>
      </c>
      <c r="C372" s="747">
        <v>2.0</v>
      </c>
    </row>
    <row r="373">
      <c r="A373" s="746" t="s">
        <v>96</v>
      </c>
      <c r="B373" s="746" t="s">
        <v>37</v>
      </c>
      <c r="C373" s="747">
        <v>3.0</v>
      </c>
    </row>
    <row r="374">
      <c r="A374" s="746" t="s">
        <v>95</v>
      </c>
      <c r="B374" s="746" t="s">
        <v>38</v>
      </c>
      <c r="C374" s="747">
        <v>3.0</v>
      </c>
    </row>
    <row r="375">
      <c r="A375" s="746" t="s">
        <v>95</v>
      </c>
      <c r="B375" s="746" t="s">
        <v>36</v>
      </c>
      <c r="C375" s="747">
        <v>3.0</v>
      </c>
    </row>
    <row r="376">
      <c r="A376" s="746" t="s">
        <v>95</v>
      </c>
      <c r="B376" s="746" t="s">
        <v>35</v>
      </c>
      <c r="C376" s="747">
        <v>11.0</v>
      </c>
    </row>
    <row r="377">
      <c r="A377" s="746" t="s">
        <v>95</v>
      </c>
      <c r="B377" s="746" t="s">
        <v>34</v>
      </c>
      <c r="C377" s="747">
        <v>1.0</v>
      </c>
    </row>
    <row r="378">
      <c r="A378" s="746" t="s">
        <v>95</v>
      </c>
      <c r="B378" s="746" t="s">
        <v>37</v>
      </c>
      <c r="C378" s="747">
        <v>8.0</v>
      </c>
    </row>
    <row r="379">
      <c r="A379" s="746" t="s">
        <v>93</v>
      </c>
      <c r="B379" s="746" t="s">
        <v>35</v>
      </c>
      <c r="C379" s="747">
        <v>1.0</v>
      </c>
    </row>
    <row r="380">
      <c r="A380" s="746" t="s">
        <v>93</v>
      </c>
      <c r="B380" s="746" t="s">
        <v>34</v>
      </c>
      <c r="C380" s="747">
        <v>2.0</v>
      </c>
    </row>
    <row r="381">
      <c r="A381" s="746" t="s">
        <v>93</v>
      </c>
      <c r="B381" s="746" t="s">
        <v>37</v>
      </c>
      <c r="C381" s="747">
        <v>2.0</v>
      </c>
    </row>
    <row r="382">
      <c r="A382" s="746" t="s">
        <v>136</v>
      </c>
      <c r="B382" s="746" t="s">
        <v>38</v>
      </c>
      <c r="C382" s="747">
        <v>1.0</v>
      </c>
    </row>
    <row r="383">
      <c r="A383" s="746" t="s">
        <v>136</v>
      </c>
      <c r="B383" s="746" t="s">
        <v>39</v>
      </c>
      <c r="C383" s="747">
        <v>1.0</v>
      </c>
    </row>
    <row r="384">
      <c r="A384" s="746" t="s">
        <v>136</v>
      </c>
      <c r="B384" s="746" t="s">
        <v>36</v>
      </c>
      <c r="C384" s="747">
        <v>1.0</v>
      </c>
    </row>
    <row r="385">
      <c r="A385" s="746" t="s">
        <v>136</v>
      </c>
      <c r="B385" s="746" t="s">
        <v>35</v>
      </c>
      <c r="C385" s="747">
        <v>4.0</v>
      </c>
    </row>
    <row r="386">
      <c r="A386" s="746" t="s">
        <v>136</v>
      </c>
      <c r="B386" s="746" t="s">
        <v>34</v>
      </c>
      <c r="C386" s="747">
        <v>6.0</v>
      </c>
    </row>
    <row r="387">
      <c r="A387" s="746" t="s">
        <v>137</v>
      </c>
      <c r="B387" s="746" t="s">
        <v>38</v>
      </c>
      <c r="C387" s="748"/>
    </row>
    <row r="388">
      <c r="A388" s="746" t="s">
        <v>137</v>
      </c>
      <c r="B388" s="746" t="s">
        <v>36</v>
      </c>
      <c r="C388" s="747">
        <v>1.0</v>
      </c>
    </row>
    <row r="389">
      <c r="A389" s="746" t="s">
        <v>137</v>
      </c>
      <c r="B389" s="746" t="s">
        <v>35</v>
      </c>
      <c r="C389" s="747">
        <v>9.0</v>
      </c>
    </row>
    <row r="390">
      <c r="A390" s="746" t="s">
        <v>137</v>
      </c>
      <c r="B390" s="746" t="s">
        <v>34</v>
      </c>
      <c r="C390" s="747">
        <v>1.0</v>
      </c>
    </row>
    <row r="391">
      <c r="A391" s="746" t="s">
        <v>137</v>
      </c>
      <c r="B391" s="746" t="s">
        <v>37</v>
      </c>
      <c r="C391" s="747">
        <v>1.0</v>
      </c>
    </row>
    <row r="392">
      <c r="A392" s="746" t="s">
        <v>139</v>
      </c>
      <c r="B392" s="746" t="s">
        <v>39</v>
      </c>
      <c r="C392" s="747">
        <v>2.0</v>
      </c>
    </row>
    <row r="393">
      <c r="A393" s="746" t="s">
        <v>139</v>
      </c>
      <c r="B393" s="746" t="s">
        <v>36</v>
      </c>
      <c r="C393" s="747">
        <v>5.0</v>
      </c>
    </row>
    <row r="394">
      <c r="A394" s="746" t="s">
        <v>139</v>
      </c>
      <c r="B394" s="746" t="s">
        <v>35</v>
      </c>
      <c r="C394" s="747">
        <v>1.0</v>
      </c>
    </row>
    <row r="395">
      <c r="A395" s="746" t="s">
        <v>139</v>
      </c>
      <c r="B395" s="746" t="s">
        <v>34</v>
      </c>
      <c r="C395" s="747">
        <v>2.0</v>
      </c>
    </row>
    <row r="396">
      <c r="A396" s="746" t="s">
        <v>139</v>
      </c>
      <c r="B396" s="746" t="s">
        <v>37</v>
      </c>
      <c r="C396" s="747">
        <v>6.0</v>
      </c>
    </row>
    <row r="397">
      <c r="A397" s="746" t="s">
        <v>138</v>
      </c>
      <c r="B397" s="746" t="s">
        <v>38</v>
      </c>
      <c r="C397" s="747">
        <v>7.0</v>
      </c>
    </row>
    <row r="398">
      <c r="A398" s="746" t="s">
        <v>138</v>
      </c>
      <c r="B398" s="746" t="s">
        <v>39</v>
      </c>
      <c r="C398" s="747">
        <v>1.0</v>
      </c>
    </row>
    <row r="399">
      <c r="A399" s="746" t="s">
        <v>138</v>
      </c>
      <c r="B399" s="746" t="s">
        <v>36</v>
      </c>
      <c r="C399" s="747">
        <v>13.0</v>
      </c>
    </row>
    <row r="400">
      <c r="A400" s="746" t="s">
        <v>138</v>
      </c>
      <c r="B400" s="746" t="s">
        <v>35</v>
      </c>
      <c r="C400" s="747">
        <v>6.0</v>
      </c>
    </row>
    <row r="401">
      <c r="A401" s="746" t="s">
        <v>138</v>
      </c>
      <c r="B401" s="746" t="s">
        <v>34</v>
      </c>
      <c r="C401" s="747">
        <v>3.0</v>
      </c>
    </row>
    <row r="402">
      <c r="A402" s="746" t="s">
        <v>138</v>
      </c>
      <c r="B402" s="746" t="s">
        <v>37</v>
      </c>
      <c r="C402" s="747">
        <v>12.0</v>
      </c>
    </row>
    <row r="403">
      <c r="A403" s="746" t="s">
        <v>124</v>
      </c>
      <c r="B403" s="746" t="s">
        <v>38</v>
      </c>
      <c r="C403" s="747">
        <v>1.0</v>
      </c>
    </row>
    <row r="404">
      <c r="A404" s="746" t="s">
        <v>124</v>
      </c>
      <c r="B404" s="746" t="s">
        <v>36</v>
      </c>
      <c r="C404" s="747">
        <v>2.0</v>
      </c>
    </row>
    <row r="405">
      <c r="A405" s="746" t="s">
        <v>124</v>
      </c>
      <c r="B405" s="746" t="s">
        <v>35</v>
      </c>
      <c r="C405" s="747">
        <v>1.0</v>
      </c>
    </row>
    <row r="406">
      <c r="A406" s="746" t="s">
        <v>124</v>
      </c>
      <c r="B406" s="746" t="s">
        <v>34</v>
      </c>
      <c r="C406" s="747">
        <v>1.0</v>
      </c>
    </row>
    <row r="407">
      <c r="A407" s="746" t="s">
        <v>124</v>
      </c>
      <c r="B407" s="746" t="s">
        <v>37</v>
      </c>
      <c r="C407" s="747">
        <v>2.0</v>
      </c>
    </row>
    <row r="408">
      <c r="A408" s="746" t="s">
        <v>76</v>
      </c>
      <c r="B408" s="746" t="s">
        <v>39</v>
      </c>
      <c r="C408" s="747">
        <v>1.0</v>
      </c>
    </row>
    <row r="409">
      <c r="A409" s="746" t="s">
        <v>76</v>
      </c>
      <c r="B409" s="746" t="s">
        <v>36</v>
      </c>
      <c r="C409" s="747">
        <v>7.0</v>
      </c>
    </row>
    <row r="410">
      <c r="A410" s="746" t="s">
        <v>76</v>
      </c>
      <c r="B410" s="746" t="s">
        <v>35</v>
      </c>
      <c r="C410" s="747">
        <v>3.0</v>
      </c>
    </row>
    <row r="411">
      <c r="A411" s="746" t="s">
        <v>76</v>
      </c>
      <c r="B411" s="746" t="s">
        <v>34</v>
      </c>
      <c r="C411" s="747">
        <v>1.0</v>
      </c>
    </row>
    <row r="412">
      <c r="A412" s="746" t="s">
        <v>76</v>
      </c>
      <c r="B412" s="746" t="s">
        <v>37</v>
      </c>
      <c r="C412" s="747">
        <v>1.0</v>
      </c>
    </row>
    <row r="413">
      <c r="A413" s="746" t="s">
        <v>75</v>
      </c>
      <c r="B413" s="746" t="s">
        <v>38</v>
      </c>
      <c r="C413" s="747">
        <v>2.0</v>
      </c>
    </row>
    <row r="414">
      <c r="A414" s="746" t="s">
        <v>75</v>
      </c>
      <c r="B414" s="746" t="s">
        <v>36</v>
      </c>
      <c r="C414" s="747">
        <v>6.0</v>
      </c>
    </row>
    <row r="415">
      <c r="A415" s="746" t="s">
        <v>75</v>
      </c>
      <c r="B415" s="746" t="s">
        <v>35</v>
      </c>
      <c r="C415" s="747">
        <v>5.0</v>
      </c>
    </row>
    <row r="416">
      <c r="A416" s="746" t="s">
        <v>75</v>
      </c>
      <c r="B416" s="746" t="s">
        <v>34</v>
      </c>
      <c r="C416" s="747">
        <v>2.0</v>
      </c>
    </row>
    <row r="417">
      <c r="A417" s="746" t="s">
        <v>75</v>
      </c>
      <c r="B417" s="746" t="s">
        <v>37</v>
      </c>
      <c r="C417" s="747">
        <v>4.0</v>
      </c>
    </row>
    <row r="418">
      <c r="A418" s="746" t="s">
        <v>172</v>
      </c>
      <c r="B418" s="746" t="s">
        <v>38</v>
      </c>
      <c r="C418" s="747">
        <v>5.0</v>
      </c>
    </row>
    <row r="419">
      <c r="A419" s="746" t="s">
        <v>172</v>
      </c>
      <c r="B419" s="746" t="s">
        <v>39</v>
      </c>
      <c r="C419" s="747">
        <v>1.0</v>
      </c>
    </row>
    <row r="420">
      <c r="A420" s="746" t="s">
        <v>172</v>
      </c>
      <c r="B420" s="746" t="s">
        <v>34</v>
      </c>
      <c r="C420" s="747">
        <v>2.0</v>
      </c>
    </row>
    <row r="421">
      <c r="A421" s="746" t="s">
        <v>172</v>
      </c>
      <c r="B421" s="746" t="s">
        <v>37</v>
      </c>
      <c r="C421" s="747">
        <v>1.0</v>
      </c>
    </row>
    <row r="422">
      <c r="A422" s="746" t="s">
        <v>173</v>
      </c>
      <c r="B422" s="746" t="s">
        <v>38</v>
      </c>
      <c r="C422" s="747">
        <v>5.0</v>
      </c>
    </row>
    <row r="423">
      <c r="A423" s="746" t="s">
        <v>173</v>
      </c>
      <c r="B423" s="746" t="s">
        <v>39</v>
      </c>
      <c r="C423" s="747">
        <v>2.0</v>
      </c>
    </row>
    <row r="424">
      <c r="A424" s="746" t="s">
        <v>173</v>
      </c>
      <c r="B424" s="746" t="s">
        <v>70</v>
      </c>
      <c r="C424" s="747">
        <v>3.0</v>
      </c>
    </row>
    <row r="425">
      <c r="A425" s="746" t="s">
        <v>173</v>
      </c>
      <c r="B425" s="746" t="s">
        <v>36</v>
      </c>
      <c r="C425" s="747">
        <v>1.0</v>
      </c>
    </row>
    <row r="426">
      <c r="A426" s="746" t="s">
        <v>71</v>
      </c>
      <c r="B426" s="746" t="s">
        <v>38</v>
      </c>
      <c r="C426" s="747">
        <v>30.0</v>
      </c>
    </row>
    <row r="427">
      <c r="A427" s="746" t="s">
        <v>71</v>
      </c>
      <c r="B427" s="746" t="s">
        <v>39</v>
      </c>
      <c r="C427" s="747">
        <v>6.0</v>
      </c>
    </row>
    <row r="428">
      <c r="A428" s="746" t="s">
        <v>71</v>
      </c>
      <c r="B428" s="746" t="s">
        <v>36</v>
      </c>
      <c r="C428" s="747">
        <v>39.0</v>
      </c>
    </row>
    <row r="429">
      <c r="A429" s="746" t="s">
        <v>71</v>
      </c>
      <c r="B429" s="746" t="s">
        <v>35</v>
      </c>
      <c r="C429" s="747">
        <v>62.0</v>
      </c>
    </row>
    <row r="430">
      <c r="A430" s="746" t="s">
        <v>71</v>
      </c>
      <c r="B430" s="746" t="s">
        <v>34</v>
      </c>
      <c r="C430" s="747">
        <v>45.0</v>
      </c>
    </row>
    <row r="431">
      <c r="A431" s="746" t="s">
        <v>71</v>
      </c>
      <c r="B431" s="746" t="s">
        <v>37</v>
      </c>
      <c r="C431" s="747">
        <v>45.0</v>
      </c>
    </row>
    <row r="432">
      <c r="A432" s="746" t="s">
        <v>72</v>
      </c>
      <c r="B432" s="746" t="s">
        <v>39</v>
      </c>
      <c r="C432" s="747">
        <v>3.0</v>
      </c>
    </row>
    <row r="433">
      <c r="A433" s="746" t="s">
        <v>72</v>
      </c>
      <c r="B433" s="746" t="s">
        <v>36</v>
      </c>
      <c r="C433" s="747">
        <v>5.0</v>
      </c>
    </row>
    <row r="434">
      <c r="A434" s="746" t="s">
        <v>72</v>
      </c>
      <c r="B434" s="746" t="s">
        <v>35</v>
      </c>
      <c r="C434" s="747">
        <v>8.0</v>
      </c>
    </row>
    <row r="435">
      <c r="A435" s="746" t="s">
        <v>72</v>
      </c>
      <c r="B435" s="746" t="s">
        <v>34</v>
      </c>
      <c r="C435" s="747">
        <v>4.0</v>
      </c>
    </row>
    <row r="436">
      <c r="A436" s="746" t="s">
        <v>72</v>
      </c>
      <c r="B436" s="746" t="s">
        <v>37</v>
      </c>
      <c r="C436" s="747">
        <v>5.0</v>
      </c>
    </row>
    <row r="437">
      <c r="A437" s="746" t="s">
        <v>67</v>
      </c>
      <c r="B437" s="746" t="s">
        <v>38</v>
      </c>
      <c r="C437" s="747">
        <v>5.0</v>
      </c>
    </row>
    <row r="438">
      <c r="A438" s="746" t="s">
        <v>67</v>
      </c>
      <c r="B438" s="746" t="s">
        <v>39</v>
      </c>
      <c r="C438" s="747">
        <v>8.0</v>
      </c>
    </row>
    <row r="439">
      <c r="A439" s="746" t="s">
        <v>67</v>
      </c>
      <c r="B439" s="746" t="s">
        <v>34</v>
      </c>
      <c r="C439" s="747">
        <v>2.0</v>
      </c>
    </row>
    <row r="440">
      <c r="A440" s="746" t="s">
        <v>67</v>
      </c>
      <c r="B440" s="746" t="s">
        <v>37</v>
      </c>
      <c r="C440" s="747">
        <v>2.0</v>
      </c>
    </row>
    <row r="441">
      <c r="A441" s="746" t="s">
        <v>69</v>
      </c>
      <c r="B441" s="746" t="s">
        <v>39</v>
      </c>
      <c r="C441" s="747">
        <v>1.0</v>
      </c>
    </row>
    <row r="442">
      <c r="A442" s="746" t="s">
        <v>69</v>
      </c>
      <c r="B442" s="746" t="s">
        <v>36</v>
      </c>
      <c r="C442" s="747">
        <v>4.0</v>
      </c>
    </row>
    <row r="443">
      <c r="A443" s="746" t="s">
        <v>69</v>
      </c>
      <c r="B443" s="746" t="s">
        <v>35</v>
      </c>
      <c r="C443" s="747">
        <v>11.0</v>
      </c>
    </row>
    <row r="444">
      <c r="A444" s="746" t="s">
        <v>69</v>
      </c>
      <c r="B444" s="746" t="s">
        <v>34</v>
      </c>
      <c r="C444" s="747">
        <v>14.0</v>
      </c>
    </row>
    <row r="445">
      <c r="A445" s="746" t="s">
        <v>69</v>
      </c>
      <c r="B445" s="746" t="s">
        <v>37</v>
      </c>
      <c r="C445" s="747">
        <v>6.0</v>
      </c>
    </row>
    <row r="446">
      <c r="A446" s="746" t="s">
        <v>65</v>
      </c>
      <c r="B446" s="746" t="s">
        <v>35</v>
      </c>
      <c r="C446" s="747">
        <v>7.0</v>
      </c>
    </row>
    <row r="447">
      <c r="A447" s="746" t="s">
        <v>65</v>
      </c>
      <c r="B447" s="746" t="s">
        <v>34</v>
      </c>
      <c r="C447" s="747">
        <v>9.0</v>
      </c>
    </row>
    <row r="448">
      <c r="A448" s="746" t="s">
        <v>218</v>
      </c>
      <c r="B448" s="746" t="s">
        <v>38</v>
      </c>
      <c r="C448" s="747">
        <v>7.0</v>
      </c>
    </row>
    <row r="449">
      <c r="A449" s="746" t="s">
        <v>218</v>
      </c>
      <c r="B449" s="746" t="s">
        <v>39</v>
      </c>
      <c r="C449" s="747">
        <v>3.0</v>
      </c>
    </row>
    <row r="450">
      <c r="A450" s="746" t="s">
        <v>218</v>
      </c>
      <c r="B450" s="746" t="s">
        <v>35</v>
      </c>
      <c r="C450" s="747">
        <v>2.0</v>
      </c>
    </row>
    <row r="451">
      <c r="A451" s="746" t="s">
        <v>218</v>
      </c>
      <c r="B451" s="746" t="s">
        <v>34</v>
      </c>
      <c r="C451" s="747">
        <v>1.0</v>
      </c>
    </row>
    <row r="452">
      <c r="A452" s="746" t="s">
        <v>218</v>
      </c>
      <c r="B452" s="746" t="s">
        <v>37</v>
      </c>
      <c r="C452" s="747">
        <v>1.0</v>
      </c>
    </row>
    <row r="453">
      <c r="A453" s="746" t="s">
        <v>73</v>
      </c>
      <c r="B453" s="746" t="s">
        <v>38</v>
      </c>
      <c r="C453" s="747">
        <v>4.0</v>
      </c>
    </row>
    <row r="454">
      <c r="A454" s="746" t="s">
        <v>73</v>
      </c>
      <c r="B454" s="746" t="s">
        <v>39</v>
      </c>
      <c r="C454" s="747">
        <v>2.0</v>
      </c>
    </row>
    <row r="455">
      <c r="A455" s="746" t="s">
        <v>73</v>
      </c>
      <c r="B455" s="746" t="s">
        <v>36</v>
      </c>
      <c r="C455" s="747">
        <v>10.0</v>
      </c>
    </row>
    <row r="456">
      <c r="A456" s="746" t="s">
        <v>73</v>
      </c>
      <c r="B456" s="746" t="s">
        <v>35</v>
      </c>
      <c r="C456" s="747">
        <v>9.0</v>
      </c>
    </row>
    <row r="457">
      <c r="A457" s="746" t="s">
        <v>73</v>
      </c>
      <c r="B457" s="746" t="s">
        <v>34</v>
      </c>
      <c r="C457" s="747">
        <v>1.0</v>
      </c>
    </row>
    <row r="458">
      <c r="A458" s="746" t="s">
        <v>73</v>
      </c>
      <c r="B458" s="746" t="s">
        <v>37</v>
      </c>
      <c r="C458" s="747">
        <v>7.0</v>
      </c>
    </row>
    <row r="459">
      <c r="A459" s="746" t="s">
        <v>61</v>
      </c>
      <c r="B459" s="746" t="s">
        <v>38</v>
      </c>
      <c r="C459" s="747">
        <v>1.0</v>
      </c>
    </row>
    <row r="460">
      <c r="A460" s="746" t="s">
        <v>61</v>
      </c>
      <c r="B460" s="746" t="s">
        <v>39</v>
      </c>
      <c r="C460" s="747">
        <v>9.0</v>
      </c>
    </row>
    <row r="461">
      <c r="A461" s="746" t="s">
        <v>61</v>
      </c>
      <c r="B461" s="746" t="s">
        <v>35</v>
      </c>
      <c r="C461" s="747">
        <v>10.0</v>
      </c>
    </row>
    <row r="462">
      <c r="A462" s="746" t="s">
        <v>61</v>
      </c>
      <c r="B462" s="746" t="s">
        <v>34</v>
      </c>
      <c r="C462" s="747">
        <v>12.0</v>
      </c>
    </row>
    <row r="463">
      <c r="A463" s="746" t="s">
        <v>61</v>
      </c>
      <c r="B463" s="746" t="s">
        <v>37</v>
      </c>
      <c r="C463" s="747">
        <v>2.0</v>
      </c>
    </row>
    <row r="464">
      <c r="A464" s="746" t="s">
        <v>63</v>
      </c>
      <c r="B464" s="746" t="s">
        <v>38</v>
      </c>
      <c r="C464" s="747">
        <v>3.0</v>
      </c>
    </row>
    <row r="465">
      <c r="A465" s="746" t="s">
        <v>63</v>
      </c>
      <c r="B465" s="746" t="s">
        <v>39</v>
      </c>
      <c r="C465" s="747">
        <v>14.0</v>
      </c>
    </row>
    <row r="466">
      <c r="A466" s="746" t="s">
        <v>63</v>
      </c>
      <c r="B466" s="746" t="s">
        <v>36</v>
      </c>
      <c r="C466" s="747">
        <v>2.0</v>
      </c>
    </row>
    <row r="467">
      <c r="A467" s="746" t="s">
        <v>63</v>
      </c>
      <c r="B467" s="746" t="s">
        <v>35</v>
      </c>
      <c r="C467" s="747">
        <v>12.0</v>
      </c>
    </row>
    <row r="468">
      <c r="A468" s="746" t="s">
        <v>63</v>
      </c>
      <c r="B468" s="746" t="s">
        <v>34</v>
      </c>
      <c r="C468" s="747">
        <v>10.0</v>
      </c>
    </row>
    <row r="469">
      <c r="A469" s="750" t="s">
        <v>63</v>
      </c>
      <c r="B469" s="750" t="s">
        <v>39</v>
      </c>
      <c r="C469" s="751">
        <v>15.0</v>
      </c>
    </row>
    <row r="470">
      <c r="A470" s="750" t="s">
        <v>63</v>
      </c>
      <c r="B470" s="750" t="s">
        <v>36</v>
      </c>
      <c r="C470" s="751">
        <v>2.0</v>
      </c>
    </row>
    <row r="471">
      <c r="A471" s="750" t="s">
        <v>63</v>
      </c>
      <c r="B471" s="750" t="s">
        <v>35</v>
      </c>
      <c r="C471" s="751">
        <v>12.0</v>
      </c>
    </row>
    <row r="472">
      <c r="A472" s="750" t="s">
        <v>63</v>
      </c>
      <c r="B472" s="750" t="s">
        <v>34</v>
      </c>
      <c r="C472" s="751">
        <v>10.0</v>
      </c>
    </row>
    <row r="473">
      <c r="A473" s="95"/>
      <c r="B473" s="95"/>
      <c r="C473" s="95"/>
    </row>
    <row r="474">
      <c r="A474" s="95"/>
      <c r="B474" s="95"/>
      <c r="C474" s="95"/>
    </row>
    <row r="475">
      <c r="A475" s="95"/>
      <c r="B475" s="95"/>
      <c r="C475" s="95"/>
    </row>
    <row r="476">
      <c r="A476" s="95"/>
      <c r="B476" s="95"/>
      <c r="C476" s="95"/>
    </row>
    <row r="477">
      <c r="A477" s="95"/>
      <c r="B477" s="95"/>
      <c r="C477" s="95"/>
    </row>
    <row r="478">
      <c r="A478" s="95"/>
      <c r="B478" s="95"/>
      <c r="C478" s="95"/>
    </row>
    <row r="479">
      <c r="A479" s="95"/>
      <c r="B479" s="95"/>
      <c r="C479" s="95"/>
    </row>
    <row r="480">
      <c r="A480" s="95"/>
      <c r="B480" s="95"/>
      <c r="C480" s="95"/>
    </row>
    <row r="481">
      <c r="A481" s="95"/>
      <c r="B481" s="95"/>
      <c r="C481" s="95"/>
    </row>
    <row r="482">
      <c r="A482" s="95"/>
      <c r="B482" s="95"/>
      <c r="C482" s="95"/>
    </row>
    <row r="483">
      <c r="A483" s="95"/>
      <c r="B483" s="95"/>
      <c r="C483" s="95"/>
    </row>
    <row r="484">
      <c r="A484" s="95"/>
      <c r="B484" s="95"/>
      <c r="C484" s="95"/>
    </row>
    <row r="485">
      <c r="A485" s="95"/>
      <c r="B485" s="95"/>
      <c r="C485" s="95"/>
    </row>
    <row r="486">
      <c r="A486" s="95"/>
      <c r="B486" s="95"/>
      <c r="C486" s="95"/>
    </row>
    <row r="487">
      <c r="A487" s="95"/>
      <c r="B487" s="95"/>
      <c r="C487" s="95"/>
    </row>
    <row r="488">
      <c r="A488" s="95"/>
      <c r="B488" s="95"/>
      <c r="C488" s="95"/>
    </row>
    <row r="489">
      <c r="A489" s="95"/>
      <c r="B489" s="95"/>
      <c r="C489" s="95"/>
    </row>
    <row r="490">
      <c r="A490" s="95"/>
      <c r="B490" s="95"/>
      <c r="C490" s="95"/>
    </row>
    <row r="491">
      <c r="A491" s="95"/>
      <c r="B491" s="95"/>
      <c r="C491" s="95"/>
    </row>
    <row r="492">
      <c r="A492" s="95"/>
      <c r="B492" s="95"/>
      <c r="C492" s="95"/>
    </row>
    <row r="493">
      <c r="A493" s="95"/>
      <c r="B493" s="95"/>
      <c r="C493" s="95"/>
    </row>
    <row r="494">
      <c r="A494" s="95"/>
      <c r="B494" s="95"/>
      <c r="C494" s="95"/>
    </row>
    <row r="495">
      <c r="A495" s="95"/>
      <c r="B495" s="95"/>
      <c r="C495" s="95"/>
    </row>
    <row r="496">
      <c r="A496" s="95"/>
      <c r="B496" s="95"/>
      <c r="C496" s="95"/>
    </row>
    <row r="497">
      <c r="A497" s="95"/>
      <c r="B497" s="95"/>
      <c r="C497" s="95"/>
    </row>
    <row r="498">
      <c r="A498" s="95"/>
      <c r="B498" s="95"/>
      <c r="C498" s="95"/>
    </row>
    <row r="499">
      <c r="A499" s="95"/>
      <c r="B499" s="95"/>
      <c r="C499" s="95"/>
    </row>
    <row r="500">
      <c r="A500" s="95"/>
      <c r="B500" s="95"/>
      <c r="C500" s="95"/>
    </row>
    <row r="501">
      <c r="A501" s="95"/>
      <c r="B501" s="95"/>
      <c r="C501" s="95"/>
    </row>
    <row r="502">
      <c r="A502" s="95"/>
      <c r="B502" s="95"/>
      <c r="C502" s="95"/>
    </row>
    <row r="503">
      <c r="A503" s="95"/>
      <c r="B503" s="95"/>
      <c r="C503" s="95"/>
    </row>
    <row r="504">
      <c r="A504" s="95"/>
      <c r="B504" s="95"/>
      <c r="C504" s="95"/>
    </row>
    <row r="505">
      <c r="A505" s="95"/>
      <c r="B505" s="95"/>
      <c r="C505" s="95"/>
    </row>
    <row r="506">
      <c r="A506" s="95"/>
      <c r="B506" s="95"/>
      <c r="C506" s="95"/>
    </row>
    <row r="507">
      <c r="A507" s="95"/>
      <c r="B507" s="95"/>
      <c r="C507" s="95"/>
    </row>
    <row r="508">
      <c r="A508" s="95"/>
      <c r="B508" s="95"/>
      <c r="C508" s="95"/>
    </row>
    <row r="509">
      <c r="A509" s="95"/>
      <c r="B509" s="95"/>
      <c r="C509" s="95"/>
    </row>
    <row r="510">
      <c r="A510" s="95"/>
      <c r="B510" s="95"/>
      <c r="C510" s="95"/>
    </row>
    <row r="511">
      <c r="A511" s="95"/>
      <c r="B511" s="95"/>
      <c r="C511" s="95"/>
    </row>
    <row r="512">
      <c r="A512" s="95"/>
      <c r="B512" s="95"/>
      <c r="C512" s="95"/>
    </row>
    <row r="513">
      <c r="A513" s="95"/>
      <c r="B513" s="95"/>
      <c r="C513" s="95"/>
    </row>
    <row r="514">
      <c r="A514" s="95"/>
      <c r="B514" s="95"/>
      <c r="C514" s="95"/>
    </row>
    <row r="515">
      <c r="A515" s="95"/>
      <c r="B515" s="95"/>
      <c r="C515" s="95"/>
    </row>
    <row r="516">
      <c r="A516" s="95"/>
      <c r="B516" s="95"/>
      <c r="C516" s="95"/>
    </row>
    <row r="517">
      <c r="A517" s="95"/>
      <c r="B517" s="95"/>
      <c r="C517" s="95"/>
    </row>
    <row r="518">
      <c r="A518" s="95"/>
      <c r="B518" s="95"/>
      <c r="C518" s="95"/>
    </row>
    <row r="519">
      <c r="A519" s="95"/>
      <c r="B519" s="95"/>
      <c r="C519" s="95"/>
    </row>
    <row r="520">
      <c r="A520" s="95"/>
      <c r="B520" s="95"/>
      <c r="C520" s="95"/>
    </row>
    <row r="521">
      <c r="A521" s="95"/>
      <c r="B521" s="95"/>
      <c r="C521" s="95"/>
    </row>
    <row r="522">
      <c r="A522" s="95"/>
      <c r="B522" s="95"/>
      <c r="C522" s="95"/>
    </row>
    <row r="523">
      <c r="A523" s="95"/>
      <c r="B523" s="95"/>
      <c r="C523" s="95"/>
    </row>
    <row r="524">
      <c r="A524" s="95"/>
      <c r="B524" s="95"/>
      <c r="C524" s="95"/>
    </row>
    <row r="525">
      <c r="A525" s="95"/>
      <c r="B525" s="95"/>
      <c r="C525" s="95"/>
    </row>
    <row r="526">
      <c r="A526" s="95"/>
      <c r="B526" s="95"/>
      <c r="C526" s="95"/>
    </row>
    <row r="527">
      <c r="A527" s="95"/>
      <c r="B527" s="95"/>
      <c r="C527" s="95"/>
    </row>
    <row r="528">
      <c r="A528" s="95"/>
      <c r="B528" s="95"/>
      <c r="C528" s="95"/>
    </row>
    <row r="529">
      <c r="A529" s="95"/>
      <c r="B529" s="95"/>
      <c r="C529" s="95"/>
    </row>
    <row r="530">
      <c r="A530" s="95"/>
      <c r="B530" s="95"/>
      <c r="C530" s="95"/>
    </row>
    <row r="531">
      <c r="A531" s="95"/>
      <c r="B531" s="95"/>
      <c r="C531" s="95"/>
    </row>
    <row r="532">
      <c r="A532" s="95"/>
      <c r="B532" s="95"/>
      <c r="C532" s="95"/>
    </row>
    <row r="533">
      <c r="A533" s="95"/>
      <c r="B533" s="95"/>
      <c r="C533" s="95"/>
    </row>
    <row r="534">
      <c r="A534" s="95"/>
      <c r="B534" s="95"/>
      <c r="C534" s="95"/>
    </row>
    <row r="535">
      <c r="A535" s="95"/>
      <c r="B535" s="95"/>
      <c r="C535" s="95"/>
    </row>
    <row r="536">
      <c r="A536" s="95"/>
      <c r="B536" s="95"/>
      <c r="C536" s="95"/>
    </row>
    <row r="537">
      <c r="A537" s="95"/>
      <c r="B537" s="95"/>
      <c r="C537" s="95"/>
    </row>
    <row r="538">
      <c r="A538" s="95"/>
      <c r="B538" s="95"/>
      <c r="C538" s="95"/>
    </row>
    <row r="539">
      <c r="A539" s="95"/>
      <c r="B539" s="95"/>
      <c r="C539" s="95"/>
    </row>
    <row r="540">
      <c r="A540" s="95"/>
      <c r="B540" s="95"/>
      <c r="C540" s="95"/>
    </row>
    <row r="541">
      <c r="A541" s="95"/>
      <c r="B541" s="95"/>
      <c r="C541" s="95"/>
    </row>
    <row r="542">
      <c r="A542" s="95"/>
      <c r="B542" s="95"/>
      <c r="C542" s="95"/>
    </row>
    <row r="543">
      <c r="A543" s="95"/>
      <c r="B543" s="95"/>
      <c r="C543" s="95"/>
    </row>
    <row r="544">
      <c r="A544" s="95"/>
      <c r="B544" s="95"/>
      <c r="C544" s="95"/>
    </row>
    <row r="545">
      <c r="A545" s="95"/>
      <c r="B545" s="95"/>
      <c r="C545" s="95"/>
    </row>
    <row r="546">
      <c r="A546" s="95"/>
      <c r="B546" s="95"/>
      <c r="C546" s="95"/>
    </row>
    <row r="547">
      <c r="A547" s="95"/>
      <c r="B547" s="95"/>
      <c r="C547" s="95"/>
    </row>
    <row r="548">
      <c r="A548" s="95"/>
      <c r="B548" s="95"/>
      <c r="C548" s="95"/>
    </row>
    <row r="549">
      <c r="A549" s="95"/>
      <c r="B549" s="95"/>
      <c r="C549" s="95"/>
    </row>
    <row r="550">
      <c r="A550" s="95"/>
      <c r="B550" s="95"/>
      <c r="C550" s="95"/>
    </row>
    <row r="551">
      <c r="A551" s="95"/>
      <c r="B551" s="95"/>
      <c r="C551" s="95"/>
    </row>
    <row r="552">
      <c r="A552" s="95"/>
      <c r="B552" s="95"/>
      <c r="C552" s="95"/>
    </row>
    <row r="553">
      <c r="A553" s="95"/>
      <c r="B553" s="95"/>
      <c r="C553" s="95"/>
    </row>
    <row r="554">
      <c r="A554" s="95"/>
      <c r="B554" s="95"/>
      <c r="C554" s="95"/>
    </row>
    <row r="555">
      <c r="A555" s="95"/>
      <c r="B555" s="95"/>
      <c r="C555" s="95"/>
    </row>
    <row r="556">
      <c r="A556" s="95"/>
      <c r="B556" s="95"/>
      <c r="C556" s="95"/>
    </row>
    <row r="557">
      <c r="A557" s="95"/>
      <c r="B557" s="95"/>
      <c r="C557" s="95"/>
    </row>
    <row r="558">
      <c r="A558" s="95"/>
      <c r="B558" s="95"/>
      <c r="C558" s="95"/>
    </row>
    <row r="559">
      <c r="A559" s="95"/>
      <c r="B559" s="95"/>
      <c r="C559" s="95"/>
    </row>
    <row r="560">
      <c r="A560" s="95"/>
      <c r="B560" s="95"/>
      <c r="C560" s="95"/>
    </row>
    <row r="561">
      <c r="A561" s="95"/>
      <c r="B561" s="95"/>
      <c r="C561" s="95"/>
    </row>
    <row r="562">
      <c r="A562" s="95"/>
      <c r="B562" s="95"/>
      <c r="C562" s="95"/>
    </row>
    <row r="563">
      <c r="A563" s="95"/>
      <c r="B563" s="95"/>
      <c r="C563" s="95"/>
    </row>
    <row r="564">
      <c r="A564" s="95"/>
      <c r="B564" s="95"/>
      <c r="C564" s="95"/>
    </row>
    <row r="565">
      <c r="A565" s="95"/>
      <c r="B565" s="95"/>
      <c r="C565" s="95"/>
    </row>
    <row r="566">
      <c r="A566" s="95"/>
      <c r="B566" s="95"/>
      <c r="C566" s="95"/>
    </row>
    <row r="567">
      <c r="A567" s="95"/>
      <c r="B567" s="95"/>
      <c r="C567" s="95"/>
    </row>
    <row r="568">
      <c r="A568" s="95"/>
      <c r="B568" s="95"/>
      <c r="C568" s="95"/>
    </row>
    <row r="569">
      <c r="A569" s="95"/>
      <c r="B569" s="95"/>
      <c r="C569" s="95"/>
    </row>
    <row r="570">
      <c r="A570" s="95"/>
      <c r="B570" s="95"/>
      <c r="C570" s="95"/>
    </row>
    <row r="571">
      <c r="A571" s="95"/>
      <c r="B571" s="95"/>
      <c r="C571" s="95"/>
    </row>
    <row r="572">
      <c r="A572" s="95"/>
      <c r="B572" s="95"/>
      <c r="C572" s="95"/>
    </row>
    <row r="573">
      <c r="A573" s="95"/>
      <c r="B573" s="95"/>
      <c r="C573" s="95"/>
    </row>
    <row r="574">
      <c r="A574" s="95"/>
      <c r="B574" s="95"/>
      <c r="C574" s="95"/>
    </row>
    <row r="575">
      <c r="A575" s="95"/>
      <c r="B575" s="95"/>
      <c r="C575" s="95"/>
    </row>
    <row r="576">
      <c r="A576" s="95"/>
      <c r="B576" s="95"/>
      <c r="C576" s="95"/>
    </row>
    <row r="577">
      <c r="A577" s="95"/>
      <c r="B577" s="95"/>
      <c r="C577" s="95"/>
    </row>
    <row r="578">
      <c r="A578" s="95"/>
      <c r="B578" s="95"/>
      <c r="C578" s="95"/>
    </row>
    <row r="579">
      <c r="A579" s="95"/>
      <c r="B579" s="95"/>
      <c r="C579" s="95"/>
    </row>
    <row r="580">
      <c r="A580" s="95"/>
      <c r="B580" s="95"/>
      <c r="C580" s="95"/>
    </row>
    <row r="581">
      <c r="A581" s="95"/>
      <c r="B581" s="95"/>
      <c r="C581" s="95"/>
    </row>
    <row r="582">
      <c r="A582" s="95"/>
      <c r="B582" s="95"/>
      <c r="C582" s="95"/>
    </row>
    <row r="583">
      <c r="A583" s="95"/>
      <c r="B583" s="95"/>
      <c r="C583" s="95"/>
    </row>
    <row r="584">
      <c r="A584" s="95"/>
      <c r="B584" s="95"/>
      <c r="C584" s="95"/>
    </row>
    <row r="585">
      <c r="A585" s="95"/>
      <c r="B585" s="95"/>
      <c r="C585" s="95"/>
    </row>
    <row r="586">
      <c r="A586" s="95"/>
      <c r="B586" s="95"/>
      <c r="C586" s="95"/>
    </row>
    <row r="587">
      <c r="A587" s="95"/>
      <c r="B587" s="95"/>
      <c r="C587" s="95"/>
    </row>
    <row r="588">
      <c r="A588" s="95"/>
      <c r="B588" s="95"/>
      <c r="C588" s="95"/>
    </row>
    <row r="589">
      <c r="A589" s="95"/>
      <c r="B589" s="95"/>
      <c r="C589" s="95"/>
    </row>
    <row r="590">
      <c r="A590" s="95"/>
      <c r="B590" s="95"/>
      <c r="C590" s="95"/>
    </row>
    <row r="591">
      <c r="A591" s="95"/>
      <c r="B591" s="95"/>
      <c r="C591" s="95"/>
    </row>
    <row r="592">
      <c r="A592" s="95"/>
      <c r="B592" s="95"/>
      <c r="C592" s="95"/>
    </row>
    <row r="593">
      <c r="A593" s="95"/>
      <c r="B593" s="95"/>
      <c r="C593" s="95"/>
    </row>
    <row r="594">
      <c r="A594" s="95"/>
      <c r="B594" s="95"/>
      <c r="C594" s="95"/>
    </row>
    <row r="595">
      <c r="A595" s="95"/>
      <c r="B595" s="95"/>
      <c r="C595" s="95"/>
    </row>
    <row r="596">
      <c r="A596" s="95"/>
      <c r="B596" s="95"/>
      <c r="C596" s="95"/>
    </row>
    <row r="597">
      <c r="A597" s="95"/>
      <c r="B597" s="95"/>
      <c r="C597" s="95"/>
    </row>
    <row r="598">
      <c r="A598" s="95"/>
      <c r="B598" s="95"/>
      <c r="C598" s="95"/>
    </row>
    <row r="599">
      <c r="A599" s="95"/>
      <c r="B599" s="95"/>
      <c r="C599" s="95"/>
    </row>
    <row r="600">
      <c r="A600" s="95"/>
      <c r="B600" s="95"/>
      <c r="C600" s="95"/>
    </row>
    <row r="601">
      <c r="A601" s="95"/>
      <c r="B601" s="95"/>
      <c r="C601" s="95"/>
    </row>
    <row r="602">
      <c r="A602" s="95"/>
      <c r="B602" s="95"/>
      <c r="C602" s="95"/>
    </row>
    <row r="603">
      <c r="A603" s="95"/>
      <c r="B603" s="95"/>
      <c r="C603" s="95"/>
    </row>
    <row r="604">
      <c r="A604" s="95"/>
      <c r="B604" s="95"/>
      <c r="C604" s="95"/>
    </row>
    <row r="605">
      <c r="A605" s="95"/>
      <c r="B605" s="95"/>
      <c r="C605" s="95"/>
    </row>
    <row r="606">
      <c r="A606" s="95"/>
      <c r="B606" s="95"/>
      <c r="C606" s="95"/>
    </row>
    <row r="607">
      <c r="A607" s="95"/>
      <c r="B607" s="95"/>
      <c r="C607" s="95"/>
    </row>
    <row r="608">
      <c r="A608" s="95"/>
      <c r="B608" s="95"/>
      <c r="C608" s="95"/>
    </row>
    <row r="609">
      <c r="A609" s="95"/>
      <c r="B609" s="95"/>
      <c r="C609" s="95"/>
    </row>
    <row r="610">
      <c r="A610" s="95"/>
      <c r="B610" s="95"/>
      <c r="C610" s="95"/>
    </row>
    <row r="611">
      <c r="A611" s="95"/>
      <c r="B611" s="95"/>
      <c r="C611" s="95"/>
    </row>
    <row r="612">
      <c r="A612" s="95"/>
      <c r="B612" s="95"/>
      <c r="C612" s="95"/>
    </row>
    <row r="613">
      <c r="A613" s="95"/>
      <c r="B613" s="95"/>
      <c r="C613" s="95"/>
    </row>
    <row r="614">
      <c r="A614" s="95"/>
      <c r="B614" s="95"/>
      <c r="C614" s="95"/>
    </row>
    <row r="615">
      <c r="A615" s="95"/>
      <c r="B615" s="95"/>
      <c r="C615" s="95"/>
    </row>
    <row r="616">
      <c r="A616" s="95"/>
      <c r="B616" s="95"/>
      <c r="C616" s="95"/>
    </row>
    <row r="617">
      <c r="A617" s="95"/>
      <c r="B617" s="95"/>
      <c r="C617" s="95"/>
    </row>
    <row r="618">
      <c r="A618" s="95"/>
      <c r="B618" s="95"/>
      <c r="C618" s="95"/>
    </row>
    <row r="619">
      <c r="A619" s="95"/>
      <c r="B619" s="95"/>
      <c r="C619" s="95"/>
    </row>
    <row r="620">
      <c r="A620" s="95"/>
      <c r="B620" s="95"/>
      <c r="C620" s="95"/>
    </row>
    <row r="621">
      <c r="A621" s="95"/>
      <c r="B621" s="95"/>
      <c r="C621" s="95"/>
    </row>
    <row r="622">
      <c r="A622" s="95"/>
      <c r="B622" s="95"/>
      <c r="C622" s="95"/>
    </row>
    <row r="623">
      <c r="A623" s="95"/>
      <c r="B623" s="95"/>
      <c r="C623" s="95"/>
    </row>
    <row r="624">
      <c r="A624" s="95"/>
      <c r="B624" s="95"/>
      <c r="C624" s="95"/>
    </row>
    <row r="625">
      <c r="A625" s="95"/>
      <c r="B625" s="95"/>
      <c r="C625" s="95"/>
    </row>
    <row r="626">
      <c r="A626" s="95"/>
      <c r="B626" s="95"/>
      <c r="C626" s="95"/>
    </row>
    <row r="627">
      <c r="A627" s="95"/>
      <c r="B627" s="95"/>
      <c r="C627" s="95"/>
    </row>
    <row r="628">
      <c r="A628" s="95"/>
      <c r="B628" s="95"/>
      <c r="C628" s="95"/>
    </row>
    <row r="629">
      <c r="A629" s="95"/>
      <c r="B629" s="95"/>
      <c r="C629" s="95"/>
    </row>
    <row r="630">
      <c r="A630" s="95"/>
      <c r="B630" s="95"/>
      <c r="C630" s="95"/>
    </row>
    <row r="631">
      <c r="A631" s="95"/>
      <c r="B631" s="95"/>
      <c r="C631" s="95"/>
    </row>
    <row r="632">
      <c r="A632" s="95"/>
      <c r="B632" s="95"/>
      <c r="C632" s="95"/>
    </row>
    <row r="633">
      <c r="A633" s="95"/>
      <c r="B633" s="95"/>
      <c r="C633" s="95"/>
    </row>
    <row r="634">
      <c r="A634" s="95"/>
      <c r="B634" s="95"/>
      <c r="C634" s="95"/>
    </row>
    <row r="635">
      <c r="A635" s="95"/>
      <c r="B635" s="95"/>
      <c r="C635" s="95"/>
    </row>
    <row r="636">
      <c r="A636" s="95"/>
      <c r="B636" s="95"/>
      <c r="C636" s="95"/>
    </row>
    <row r="637">
      <c r="A637" s="95"/>
      <c r="B637" s="95"/>
      <c r="C637" s="95"/>
    </row>
    <row r="638">
      <c r="A638" s="95"/>
      <c r="B638" s="95"/>
      <c r="C638" s="95"/>
    </row>
    <row r="639">
      <c r="A639" s="95"/>
      <c r="B639" s="95"/>
      <c r="C639" s="95"/>
    </row>
    <row r="640">
      <c r="A640" s="95"/>
      <c r="B640" s="95"/>
      <c r="C640" s="95"/>
    </row>
    <row r="641">
      <c r="A641" s="95"/>
      <c r="B641" s="95"/>
      <c r="C641" s="95"/>
    </row>
    <row r="642">
      <c r="A642" s="95"/>
      <c r="B642" s="95"/>
      <c r="C642" s="95"/>
    </row>
    <row r="643">
      <c r="A643" s="95"/>
      <c r="B643" s="95"/>
      <c r="C643" s="95"/>
    </row>
    <row r="644">
      <c r="A644" s="95"/>
      <c r="B644" s="95"/>
      <c r="C644" s="95"/>
    </row>
    <row r="645">
      <c r="A645" s="95"/>
      <c r="B645" s="95"/>
      <c r="C645" s="95"/>
    </row>
    <row r="646">
      <c r="A646" s="95"/>
      <c r="B646" s="95"/>
      <c r="C646" s="95"/>
    </row>
    <row r="647">
      <c r="A647" s="95"/>
      <c r="B647" s="95"/>
      <c r="C647" s="95"/>
    </row>
    <row r="648">
      <c r="A648" s="95"/>
      <c r="B648" s="95"/>
      <c r="C648" s="95"/>
    </row>
    <row r="649">
      <c r="A649" s="95"/>
      <c r="B649" s="95"/>
      <c r="C649" s="95"/>
    </row>
    <row r="650">
      <c r="A650" s="95"/>
      <c r="B650" s="95"/>
      <c r="C650" s="95"/>
    </row>
    <row r="651">
      <c r="A651" s="95"/>
      <c r="B651" s="95"/>
      <c r="C651" s="95"/>
    </row>
    <row r="652">
      <c r="A652" s="95"/>
      <c r="B652" s="95"/>
      <c r="C652" s="95"/>
    </row>
    <row r="653">
      <c r="A653" s="95"/>
      <c r="B653" s="95"/>
      <c r="C653" s="95"/>
    </row>
    <row r="654">
      <c r="A654" s="95"/>
      <c r="B654" s="95"/>
      <c r="C654" s="95"/>
    </row>
    <row r="655">
      <c r="A655" s="95"/>
      <c r="B655" s="95"/>
      <c r="C655" s="95"/>
    </row>
    <row r="656">
      <c r="A656" s="95"/>
      <c r="B656" s="95"/>
      <c r="C656" s="95"/>
    </row>
    <row r="657">
      <c r="A657" s="95"/>
      <c r="B657" s="95"/>
      <c r="C657" s="95"/>
    </row>
    <row r="658">
      <c r="A658" s="95"/>
      <c r="B658" s="95"/>
      <c r="C658" s="95"/>
    </row>
    <row r="659">
      <c r="A659" s="95"/>
      <c r="B659" s="95"/>
      <c r="C659" s="95"/>
    </row>
    <row r="660">
      <c r="A660" s="95"/>
      <c r="B660" s="95"/>
      <c r="C660" s="95"/>
    </row>
    <row r="661">
      <c r="A661" s="95"/>
      <c r="B661" s="95"/>
      <c r="C661" s="95"/>
    </row>
    <row r="662">
      <c r="A662" s="95"/>
      <c r="B662" s="95"/>
      <c r="C662" s="95"/>
    </row>
    <row r="663">
      <c r="A663" s="95"/>
      <c r="B663" s="95"/>
      <c r="C663" s="95"/>
    </row>
    <row r="664">
      <c r="A664" s="95"/>
      <c r="B664" s="95"/>
      <c r="C664" s="95"/>
    </row>
    <row r="665">
      <c r="A665" s="95"/>
      <c r="B665" s="95"/>
      <c r="C665" s="95"/>
    </row>
    <row r="666">
      <c r="A666" s="95"/>
      <c r="B666" s="95"/>
      <c r="C666" s="95"/>
    </row>
    <row r="667">
      <c r="A667" s="95"/>
      <c r="B667" s="95"/>
      <c r="C667" s="95"/>
    </row>
    <row r="668">
      <c r="A668" s="95"/>
      <c r="B668" s="95"/>
      <c r="C668" s="95"/>
    </row>
    <row r="669">
      <c r="A669" s="95"/>
      <c r="B669" s="95"/>
      <c r="C669" s="95"/>
    </row>
    <row r="670">
      <c r="A670" s="95"/>
      <c r="B670" s="95"/>
      <c r="C670" s="95"/>
    </row>
    <row r="671">
      <c r="A671" s="95"/>
      <c r="B671" s="95"/>
      <c r="C671" s="95"/>
    </row>
    <row r="672">
      <c r="A672" s="95"/>
      <c r="B672" s="95"/>
      <c r="C672" s="95"/>
    </row>
    <row r="673">
      <c r="A673" s="95"/>
      <c r="B673" s="95"/>
      <c r="C673" s="95"/>
    </row>
    <row r="674">
      <c r="A674" s="95"/>
      <c r="B674" s="95"/>
      <c r="C674" s="95"/>
    </row>
    <row r="675">
      <c r="A675" s="95"/>
      <c r="B675" s="95"/>
      <c r="C675" s="95"/>
    </row>
    <row r="676">
      <c r="A676" s="95"/>
      <c r="B676" s="95"/>
      <c r="C676" s="95"/>
    </row>
    <row r="677">
      <c r="A677" s="95"/>
      <c r="B677" s="95"/>
      <c r="C677" s="95"/>
    </row>
    <row r="678">
      <c r="A678" s="95"/>
      <c r="B678" s="95"/>
      <c r="C678" s="95"/>
    </row>
    <row r="679">
      <c r="A679" s="95"/>
      <c r="B679" s="95"/>
      <c r="C679" s="95"/>
    </row>
    <row r="680">
      <c r="A680" s="95"/>
      <c r="B680" s="95"/>
      <c r="C680" s="95"/>
    </row>
    <row r="681">
      <c r="A681" s="95"/>
      <c r="B681" s="95"/>
      <c r="C681" s="95"/>
    </row>
    <row r="682">
      <c r="A682" s="95"/>
      <c r="B682" s="95"/>
      <c r="C682" s="95"/>
    </row>
    <row r="683">
      <c r="A683" s="95"/>
      <c r="B683" s="95"/>
      <c r="C683" s="95"/>
    </row>
    <row r="684">
      <c r="A684" s="95"/>
      <c r="B684" s="95"/>
      <c r="C684" s="95"/>
    </row>
    <row r="685">
      <c r="A685" s="95"/>
      <c r="B685" s="95"/>
      <c r="C685" s="95"/>
    </row>
    <row r="686">
      <c r="A686" s="95"/>
      <c r="B686" s="95"/>
      <c r="C686" s="95"/>
    </row>
    <row r="687">
      <c r="A687" s="95"/>
      <c r="B687" s="95"/>
      <c r="C687" s="95"/>
    </row>
    <row r="688">
      <c r="A688" s="95"/>
      <c r="B688" s="95"/>
      <c r="C688" s="95"/>
    </row>
    <row r="689">
      <c r="A689" s="95"/>
      <c r="B689" s="95"/>
      <c r="C689" s="95"/>
    </row>
    <row r="690">
      <c r="A690" s="95"/>
      <c r="B690" s="95"/>
      <c r="C690" s="95"/>
    </row>
    <row r="691">
      <c r="A691" s="95"/>
      <c r="B691" s="95"/>
      <c r="C691" s="95"/>
    </row>
    <row r="692">
      <c r="A692" s="95"/>
      <c r="B692" s="95"/>
      <c r="C692" s="95"/>
    </row>
    <row r="693">
      <c r="A693" s="95"/>
      <c r="B693" s="95"/>
      <c r="C693" s="95"/>
    </row>
    <row r="694">
      <c r="A694" s="95"/>
      <c r="B694" s="95"/>
      <c r="C694" s="95"/>
    </row>
    <row r="695">
      <c r="A695" s="95"/>
      <c r="B695" s="95"/>
      <c r="C695" s="95"/>
    </row>
    <row r="696">
      <c r="A696" s="95"/>
      <c r="B696" s="95"/>
      <c r="C696" s="95"/>
    </row>
    <row r="697">
      <c r="A697" s="95"/>
      <c r="B697" s="95"/>
      <c r="C697" s="95"/>
    </row>
    <row r="698">
      <c r="A698" s="95"/>
      <c r="B698" s="95"/>
      <c r="C698" s="95"/>
    </row>
    <row r="699">
      <c r="A699" s="95"/>
      <c r="B699" s="95"/>
      <c r="C699" s="95"/>
    </row>
    <row r="700">
      <c r="A700" s="95"/>
      <c r="B700" s="95"/>
      <c r="C700" s="95"/>
    </row>
    <row r="701">
      <c r="A701" s="95"/>
      <c r="B701" s="95"/>
      <c r="C701" s="95"/>
    </row>
    <row r="702">
      <c r="A702" s="95"/>
      <c r="B702" s="95"/>
      <c r="C702" s="95"/>
    </row>
    <row r="703">
      <c r="A703" s="95"/>
      <c r="B703" s="95"/>
      <c r="C703" s="95"/>
    </row>
    <row r="704">
      <c r="A704" s="95"/>
      <c r="B704" s="95"/>
      <c r="C704" s="95"/>
    </row>
    <row r="705">
      <c r="A705" s="95"/>
      <c r="B705" s="95"/>
      <c r="C705" s="95"/>
    </row>
    <row r="706">
      <c r="A706" s="95"/>
      <c r="B706" s="95"/>
      <c r="C706" s="95"/>
    </row>
    <row r="707">
      <c r="A707" s="95"/>
      <c r="B707" s="95"/>
      <c r="C707" s="95"/>
    </row>
    <row r="708">
      <c r="A708" s="95"/>
      <c r="B708" s="95"/>
      <c r="C708" s="95"/>
    </row>
    <row r="709">
      <c r="A709" s="95"/>
      <c r="B709" s="95"/>
      <c r="C709" s="95"/>
    </row>
    <row r="710">
      <c r="A710" s="95"/>
      <c r="B710" s="95"/>
      <c r="C710" s="95"/>
    </row>
    <row r="711">
      <c r="A711" s="95"/>
      <c r="B711" s="95"/>
      <c r="C711" s="95"/>
    </row>
    <row r="712">
      <c r="A712" s="95"/>
      <c r="B712" s="95"/>
      <c r="C712" s="95"/>
    </row>
    <row r="713">
      <c r="A713" s="95"/>
      <c r="B713" s="95"/>
      <c r="C713" s="95"/>
    </row>
    <row r="714">
      <c r="A714" s="95"/>
      <c r="B714" s="95"/>
      <c r="C714" s="95"/>
    </row>
    <row r="715">
      <c r="A715" s="95"/>
      <c r="B715" s="95"/>
      <c r="C715" s="95"/>
    </row>
    <row r="716">
      <c r="A716" s="95"/>
      <c r="B716" s="95"/>
      <c r="C716" s="95"/>
    </row>
    <row r="717">
      <c r="A717" s="95"/>
      <c r="B717" s="95"/>
      <c r="C717" s="95"/>
    </row>
    <row r="718">
      <c r="A718" s="95"/>
      <c r="B718" s="95"/>
      <c r="C718" s="95"/>
    </row>
    <row r="719">
      <c r="A719" s="95"/>
      <c r="B719" s="95"/>
      <c r="C719" s="95"/>
    </row>
    <row r="720">
      <c r="A720" s="95"/>
      <c r="B720" s="95"/>
      <c r="C720" s="95"/>
    </row>
    <row r="721">
      <c r="A721" s="95"/>
      <c r="B721" s="95"/>
      <c r="C721" s="95"/>
    </row>
    <row r="722">
      <c r="A722" s="95"/>
      <c r="B722" s="95"/>
      <c r="C722" s="95"/>
    </row>
    <row r="723">
      <c r="A723" s="95"/>
      <c r="B723" s="95"/>
      <c r="C723" s="95"/>
    </row>
    <row r="724">
      <c r="A724" s="95"/>
      <c r="B724" s="95"/>
      <c r="C724" s="95"/>
    </row>
    <row r="725">
      <c r="A725" s="95"/>
      <c r="B725" s="95"/>
      <c r="C725" s="95"/>
    </row>
    <row r="726">
      <c r="A726" s="95"/>
      <c r="B726" s="95"/>
      <c r="C726" s="95"/>
    </row>
    <row r="727">
      <c r="A727" s="95"/>
      <c r="B727" s="95"/>
      <c r="C727" s="95"/>
    </row>
    <row r="728">
      <c r="A728" s="95"/>
      <c r="B728" s="95"/>
      <c r="C728" s="95"/>
    </row>
    <row r="729">
      <c r="A729" s="95"/>
      <c r="B729" s="95"/>
      <c r="C729" s="95"/>
    </row>
    <row r="730">
      <c r="A730" s="95"/>
      <c r="B730" s="95"/>
      <c r="C730" s="95"/>
    </row>
    <row r="731">
      <c r="A731" s="95"/>
      <c r="B731" s="95"/>
      <c r="C731" s="95"/>
    </row>
    <row r="732">
      <c r="A732" s="95"/>
      <c r="B732" s="95"/>
      <c r="C732" s="95"/>
    </row>
    <row r="733">
      <c r="A733" s="95"/>
      <c r="B733" s="95"/>
      <c r="C733" s="95"/>
    </row>
    <row r="734">
      <c r="A734" s="95"/>
      <c r="B734" s="95"/>
      <c r="C734" s="95"/>
    </row>
    <row r="735">
      <c r="A735" s="95"/>
      <c r="B735" s="95"/>
      <c r="C735" s="95"/>
    </row>
    <row r="736">
      <c r="A736" s="95"/>
      <c r="B736" s="95"/>
      <c r="C736" s="95"/>
    </row>
    <row r="737">
      <c r="A737" s="95"/>
      <c r="B737" s="95"/>
      <c r="C737" s="95"/>
    </row>
    <row r="738">
      <c r="A738" s="95"/>
      <c r="B738" s="95"/>
      <c r="C738" s="95"/>
    </row>
    <row r="739">
      <c r="A739" s="95"/>
      <c r="B739" s="95"/>
      <c r="C739" s="95"/>
    </row>
    <row r="740">
      <c r="A740" s="95"/>
      <c r="B740" s="95"/>
      <c r="C740" s="95"/>
    </row>
    <row r="741">
      <c r="A741" s="95"/>
      <c r="B741" s="95"/>
      <c r="C741" s="95"/>
    </row>
    <row r="742">
      <c r="A742" s="95"/>
      <c r="B742" s="95"/>
      <c r="C742" s="95"/>
    </row>
    <row r="743">
      <c r="A743" s="95"/>
      <c r="B743" s="95"/>
      <c r="C743" s="95"/>
    </row>
    <row r="744">
      <c r="A744" s="95"/>
      <c r="B744" s="95"/>
      <c r="C744" s="95"/>
    </row>
    <row r="745">
      <c r="A745" s="95"/>
      <c r="B745" s="95"/>
      <c r="C745" s="95"/>
    </row>
    <row r="746">
      <c r="A746" s="95"/>
      <c r="B746" s="95"/>
      <c r="C746" s="95"/>
    </row>
    <row r="747">
      <c r="A747" s="95"/>
      <c r="B747" s="95"/>
      <c r="C747" s="95"/>
    </row>
    <row r="748">
      <c r="A748" s="95"/>
      <c r="B748" s="95"/>
      <c r="C748" s="95"/>
    </row>
    <row r="749">
      <c r="A749" s="95"/>
      <c r="B749" s="95"/>
      <c r="C749" s="95"/>
    </row>
    <row r="750">
      <c r="A750" s="95"/>
      <c r="B750" s="95"/>
      <c r="C750" s="95"/>
    </row>
    <row r="751">
      <c r="A751" s="95"/>
      <c r="B751" s="95"/>
      <c r="C751" s="95"/>
    </row>
    <row r="752">
      <c r="A752" s="95"/>
      <c r="B752" s="95"/>
      <c r="C752" s="95"/>
    </row>
    <row r="753">
      <c r="A753" s="95"/>
      <c r="B753" s="95"/>
      <c r="C753" s="95"/>
    </row>
    <row r="754">
      <c r="A754" s="95"/>
      <c r="B754" s="95"/>
      <c r="C754" s="95"/>
    </row>
    <row r="755">
      <c r="A755" s="95"/>
      <c r="B755" s="95"/>
      <c r="C755" s="95"/>
    </row>
    <row r="756">
      <c r="A756" s="95"/>
      <c r="B756" s="95"/>
      <c r="C756" s="95"/>
    </row>
    <row r="757">
      <c r="A757" s="95"/>
      <c r="B757" s="95"/>
      <c r="C757" s="95"/>
    </row>
    <row r="758">
      <c r="A758" s="95"/>
      <c r="B758" s="95"/>
      <c r="C758" s="95"/>
    </row>
    <row r="759">
      <c r="A759" s="95"/>
      <c r="B759" s="95"/>
      <c r="C759" s="95"/>
    </row>
    <row r="760">
      <c r="A760" s="95"/>
      <c r="B760" s="95"/>
      <c r="C760" s="95"/>
    </row>
    <row r="761">
      <c r="A761" s="95"/>
      <c r="B761" s="95"/>
      <c r="C761" s="95"/>
    </row>
    <row r="762">
      <c r="A762" s="95"/>
      <c r="B762" s="95"/>
      <c r="C762" s="95"/>
    </row>
    <row r="763">
      <c r="A763" s="95"/>
      <c r="B763" s="95"/>
      <c r="C763" s="95"/>
    </row>
    <row r="764">
      <c r="A764" s="95"/>
      <c r="B764" s="95"/>
      <c r="C764" s="95"/>
    </row>
    <row r="765">
      <c r="A765" s="95"/>
      <c r="B765" s="95"/>
      <c r="C765" s="95"/>
    </row>
    <row r="766">
      <c r="A766" s="95"/>
      <c r="B766" s="95"/>
      <c r="C766" s="95"/>
    </row>
    <row r="767">
      <c r="A767" s="95"/>
      <c r="B767" s="95"/>
      <c r="C767" s="95"/>
    </row>
    <row r="768">
      <c r="A768" s="95"/>
      <c r="B768" s="95"/>
      <c r="C768" s="95"/>
    </row>
    <row r="769">
      <c r="A769" s="95"/>
      <c r="B769" s="95"/>
      <c r="C769" s="95"/>
    </row>
    <row r="770">
      <c r="A770" s="95"/>
      <c r="B770" s="95"/>
      <c r="C770" s="95"/>
    </row>
    <row r="771">
      <c r="A771" s="95"/>
      <c r="B771" s="95"/>
      <c r="C771" s="95"/>
    </row>
    <row r="772">
      <c r="A772" s="95"/>
      <c r="B772" s="95"/>
      <c r="C772" s="95"/>
    </row>
    <row r="773">
      <c r="A773" s="95"/>
      <c r="B773" s="95"/>
      <c r="C773" s="95"/>
    </row>
    <row r="774">
      <c r="A774" s="95"/>
      <c r="B774" s="95"/>
      <c r="C774" s="95"/>
    </row>
    <row r="775">
      <c r="A775" s="95"/>
      <c r="B775" s="95"/>
      <c r="C775" s="95"/>
    </row>
    <row r="776">
      <c r="A776" s="95"/>
      <c r="B776" s="95"/>
      <c r="C776" s="95"/>
    </row>
    <row r="777">
      <c r="A777" s="95"/>
      <c r="B777" s="95"/>
      <c r="C777" s="95"/>
    </row>
    <row r="778">
      <c r="A778" s="95"/>
      <c r="B778" s="95"/>
      <c r="C778" s="95"/>
    </row>
    <row r="779">
      <c r="A779" s="95"/>
      <c r="B779" s="95"/>
      <c r="C779" s="95"/>
    </row>
    <row r="780">
      <c r="A780" s="95"/>
      <c r="B780" s="95"/>
      <c r="C780" s="95"/>
    </row>
    <row r="781">
      <c r="A781" s="95"/>
      <c r="B781" s="95"/>
      <c r="C781" s="95"/>
    </row>
    <row r="782">
      <c r="A782" s="95"/>
      <c r="B782" s="95"/>
      <c r="C782" s="95"/>
    </row>
    <row r="783">
      <c r="A783" s="95"/>
      <c r="B783" s="95"/>
      <c r="C783" s="95"/>
    </row>
    <row r="784">
      <c r="A784" s="95"/>
      <c r="B784" s="95"/>
      <c r="C784" s="95"/>
    </row>
    <row r="785">
      <c r="A785" s="95"/>
      <c r="B785" s="95"/>
      <c r="C785" s="95"/>
    </row>
    <row r="786">
      <c r="A786" s="95"/>
      <c r="B786" s="95"/>
      <c r="C786" s="95"/>
    </row>
    <row r="787">
      <c r="A787" s="95"/>
      <c r="B787" s="95"/>
      <c r="C787" s="95"/>
    </row>
    <row r="788">
      <c r="A788" s="95"/>
      <c r="B788" s="95"/>
      <c r="C788" s="95"/>
    </row>
    <row r="789">
      <c r="A789" s="95"/>
      <c r="B789" s="95"/>
      <c r="C789" s="95"/>
    </row>
    <row r="790">
      <c r="A790" s="95"/>
      <c r="B790" s="95"/>
      <c r="C790" s="95"/>
    </row>
    <row r="791">
      <c r="A791" s="95"/>
      <c r="B791" s="95"/>
      <c r="C791" s="95"/>
    </row>
    <row r="792">
      <c r="A792" s="95"/>
      <c r="B792" s="95"/>
      <c r="C792" s="95"/>
    </row>
    <row r="793">
      <c r="A793" s="95"/>
      <c r="B793" s="95"/>
      <c r="C793" s="95"/>
    </row>
    <row r="794">
      <c r="A794" s="95"/>
      <c r="B794" s="95"/>
      <c r="C794" s="95"/>
    </row>
    <row r="795">
      <c r="A795" s="95"/>
      <c r="B795" s="95"/>
      <c r="C795" s="95"/>
    </row>
    <row r="796">
      <c r="A796" s="95"/>
      <c r="B796" s="95"/>
      <c r="C796" s="95"/>
    </row>
    <row r="797">
      <c r="A797" s="95"/>
      <c r="B797" s="95"/>
      <c r="C797" s="95"/>
    </row>
    <row r="798">
      <c r="A798" s="95"/>
      <c r="B798" s="95"/>
      <c r="C798" s="95"/>
    </row>
    <row r="799">
      <c r="A799" s="95"/>
      <c r="B799" s="95"/>
      <c r="C799" s="95"/>
    </row>
    <row r="800">
      <c r="A800" s="95"/>
      <c r="B800" s="95"/>
      <c r="C800" s="95"/>
    </row>
    <row r="801">
      <c r="A801" s="95"/>
      <c r="B801" s="95"/>
      <c r="C801" s="95"/>
    </row>
    <row r="802">
      <c r="A802" s="95"/>
      <c r="B802" s="95"/>
      <c r="C802" s="95"/>
    </row>
    <row r="803">
      <c r="A803" s="95"/>
      <c r="B803" s="95"/>
      <c r="C803" s="95"/>
    </row>
    <row r="804">
      <c r="A804" s="95"/>
      <c r="B804" s="95"/>
      <c r="C804" s="95"/>
    </row>
    <row r="805">
      <c r="A805" s="95"/>
      <c r="B805" s="95"/>
      <c r="C805" s="95"/>
    </row>
    <row r="806">
      <c r="A806" s="95"/>
      <c r="B806" s="95"/>
      <c r="C806" s="95"/>
    </row>
    <row r="807">
      <c r="A807" s="95"/>
      <c r="B807" s="95"/>
      <c r="C807" s="95"/>
    </row>
    <row r="808">
      <c r="A808" s="95"/>
      <c r="B808" s="95"/>
      <c r="C808" s="95"/>
    </row>
    <row r="809">
      <c r="A809" s="95"/>
      <c r="B809" s="95"/>
      <c r="C809" s="95"/>
    </row>
    <row r="810">
      <c r="A810" s="95"/>
      <c r="B810" s="95"/>
      <c r="C810" s="95"/>
    </row>
    <row r="811">
      <c r="A811" s="95"/>
      <c r="B811" s="95"/>
      <c r="C811" s="95"/>
    </row>
    <row r="812">
      <c r="A812" s="95"/>
      <c r="B812" s="95"/>
      <c r="C812" s="95"/>
    </row>
    <row r="813">
      <c r="A813" s="95"/>
      <c r="B813" s="95"/>
      <c r="C813" s="95"/>
    </row>
    <row r="814">
      <c r="A814" s="95"/>
      <c r="B814" s="95"/>
      <c r="C814" s="95"/>
    </row>
    <row r="815">
      <c r="A815" s="95"/>
      <c r="B815" s="95"/>
      <c r="C815" s="95"/>
    </row>
    <row r="816">
      <c r="A816" s="95"/>
      <c r="B816" s="95"/>
      <c r="C816" s="95"/>
    </row>
    <row r="817">
      <c r="A817" s="95"/>
      <c r="B817" s="95"/>
      <c r="C817" s="95"/>
    </row>
    <row r="818">
      <c r="A818" s="95"/>
      <c r="B818" s="95"/>
      <c r="C818" s="95"/>
    </row>
    <row r="819">
      <c r="A819" s="95"/>
      <c r="B819" s="95"/>
      <c r="C819" s="95"/>
    </row>
    <row r="820">
      <c r="A820" s="95"/>
      <c r="B820" s="95"/>
      <c r="C820" s="95"/>
    </row>
    <row r="821">
      <c r="A821" s="95"/>
      <c r="B821" s="95"/>
      <c r="C821" s="95"/>
    </row>
    <row r="822">
      <c r="A822" s="95"/>
      <c r="B822" s="95"/>
      <c r="C822" s="95"/>
    </row>
    <row r="823">
      <c r="A823" s="95"/>
      <c r="B823" s="95"/>
      <c r="C823" s="95"/>
    </row>
    <row r="824">
      <c r="A824" s="95"/>
      <c r="B824" s="95"/>
      <c r="C824" s="95"/>
    </row>
    <row r="825">
      <c r="A825" s="95"/>
      <c r="B825" s="95"/>
      <c r="C825" s="95"/>
    </row>
    <row r="826">
      <c r="A826" s="95"/>
      <c r="B826" s="95"/>
      <c r="C826" s="95"/>
    </row>
    <row r="827">
      <c r="A827" s="95"/>
      <c r="B827" s="95"/>
      <c r="C827" s="95"/>
    </row>
    <row r="828">
      <c r="A828" s="95"/>
      <c r="B828" s="95"/>
      <c r="C828" s="95"/>
    </row>
    <row r="829">
      <c r="A829" s="95"/>
      <c r="B829" s="95"/>
      <c r="C829" s="95"/>
    </row>
    <row r="830">
      <c r="A830" s="95"/>
      <c r="B830" s="95"/>
      <c r="C830" s="95"/>
    </row>
    <row r="831">
      <c r="A831" s="95"/>
      <c r="B831" s="95"/>
      <c r="C831" s="95"/>
    </row>
    <row r="832">
      <c r="A832" s="95"/>
      <c r="B832" s="95"/>
      <c r="C832" s="95"/>
    </row>
    <row r="833">
      <c r="A833" s="95"/>
      <c r="B833" s="95"/>
      <c r="C833" s="95"/>
    </row>
    <row r="834">
      <c r="A834" s="95"/>
      <c r="B834" s="95"/>
      <c r="C834" s="95"/>
    </row>
    <row r="835">
      <c r="A835" s="95"/>
      <c r="B835" s="95"/>
      <c r="C835" s="95"/>
    </row>
    <row r="836">
      <c r="A836" s="95"/>
      <c r="B836" s="95"/>
      <c r="C836" s="95"/>
    </row>
    <row r="837">
      <c r="A837" s="95"/>
      <c r="B837" s="95"/>
      <c r="C837" s="95"/>
    </row>
    <row r="838">
      <c r="A838" s="95"/>
      <c r="B838" s="95"/>
      <c r="C838" s="95"/>
    </row>
    <row r="839">
      <c r="A839" s="95"/>
      <c r="B839" s="95"/>
      <c r="C839" s="95"/>
    </row>
    <row r="840">
      <c r="A840" s="95"/>
      <c r="B840" s="95"/>
      <c r="C840" s="95"/>
    </row>
    <row r="841">
      <c r="A841" s="95"/>
      <c r="B841" s="95"/>
      <c r="C841" s="95"/>
    </row>
    <row r="842">
      <c r="A842" s="95"/>
      <c r="B842" s="95"/>
      <c r="C842" s="95"/>
    </row>
    <row r="843">
      <c r="A843" s="95"/>
      <c r="B843" s="95"/>
      <c r="C843" s="95"/>
    </row>
    <row r="844">
      <c r="A844" s="95"/>
      <c r="B844" s="95"/>
      <c r="C844" s="95"/>
    </row>
    <row r="845">
      <c r="A845" s="95"/>
      <c r="B845" s="95"/>
      <c r="C845" s="95"/>
    </row>
    <row r="846">
      <c r="A846" s="95"/>
      <c r="B846" s="95"/>
      <c r="C846" s="95"/>
    </row>
    <row r="847">
      <c r="A847" s="95"/>
      <c r="B847" s="95"/>
      <c r="C847" s="95"/>
    </row>
    <row r="848">
      <c r="A848" s="95"/>
      <c r="B848" s="95"/>
      <c r="C848" s="95"/>
    </row>
    <row r="849">
      <c r="A849" s="95"/>
      <c r="B849" s="95"/>
      <c r="C849" s="95"/>
    </row>
    <row r="850">
      <c r="A850" s="95"/>
      <c r="B850" s="95"/>
      <c r="C850" s="95"/>
    </row>
    <row r="851">
      <c r="A851" s="95"/>
      <c r="B851" s="95"/>
      <c r="C851" s="95"/>
    </row>
    <row r="852">
      <c r="A852" s="95"/>
      <c r="B852" s="95"/>
      <c r="C852" s="95"/>
    </row>
    <row r="853">
      <c r="A853" s="95"/>
      <c r="B853" s="95"/>
      <c r="C853" s="95"/>
    </row>
    <row r="854">
      <c r="A854" s="95"/>
      <c r="B854" s="95"/>
      <c r="C854" s="95"/>
    </row>
    <row r="855">
      <c r="A855" s="95"/>
      <c r="B855" s="95"/>
      <c r="C855" s="95"/>
    </row>
    <row r="856">
      <c r="A856" s="95"/>
      <c r="B856" s="95"/>
      <c r="C856" s="95"/>
    </row>
    <row r="857">
      <c r="A857" s="95"/>
      <c r="B857" s="95"/>
      <c r="C857" s="95"/>
    </row>
    <row r="858">
      <c r="A858" s="95"/>
      <c r="B858" s="95"/>
      <c r="C858" s="95"/>
    </row>
    <row r="859">
      <c r="A859" s="95"/>
      <c r="B859" s="95"/>
      <c r="C859" s="95"/>
    </row>
    <row r="860">
      <c r="A860" s="95"/>
      <c r="B860" s="95"/>
      <c r="C860" s="95"/>
    </row>
    <row r="861">
      <c r="A861" s="95"/>
      <c r="B861" s="95"/>
      <c r="C861" s="95"/>
    </row>
    <row r="862">
      <c r="A862" s="95"/>
      <c r="B862" s="95"/>
      <c r="C862" s="95"/>
    </row>
    <row r="863">
      <c r="A863" s="95"/>
      <c r="B863" s="95"/>
      <c r="C863" s="95"/>
    </row>
    <row r="864">
      <c r="A864" s="95"/>
      <c r="B864" s="95"/>
      <c r="C864" s="95"/>
    </row>
    <row r="865">
      <c r="A865" s="95"/>
      <c r="B865" s="95"/>
      <c r="C865" s="95"/>
    </row>
    <row r="866">
      <c r="A866" s="95"/>
      <c r="B866" s="95"/>
      <c r="C866" s="95"/>
    </row>
    <row r="867">
      <c r="A867" s="95"/>
      <c r="B867" s="95"/>
      <c r="C867" s="95"/>
    </row>
    <row r="868">
      <c r="A868" s="95"/>
      <c r="B868" s="95"/>
      <c r="C868" s="95"/>
    </row>
    <row r="869">
      <c r="A869" s="95"/>
      <c r="B869" s="95"/>
      <c r="C869" s="95"/>
    </row>
    <row r="870">
      <c r="A870" s="95"/>
      <c r="B870" s="95"/>
      <c r="C870" s="95"/>
    </row>
    <row r="871">
      <c r="A871" s="95"/>
      <c r="B871" s="95"/>
      <c r="C871" s="95"/>
    </row>
    <row r="872">
      <c r="A872" s="95"/>
      <c r="B872" s="95"/>
      <c r="C872" s="95"/>
    </row>
    <row r="873">
      <c r="A873" s="95"/>
      <c r="B873" s="95"/>
      <c r="C873" s="95"/>
    </row>
    <row r="874">
      <c r="A874" s="95"/>
      <c r="B874" s="95"/>
      <c r="C874" s="95"/>
    </row>
    <row r="875">
      <c r="A875" s="95"/>
      <c r="B875" s="95"/>
      <c r="C875" s="95"/>
    </row>
    <row r="876">
      <c r="A876" s="95"/>
      <c r="B876" s="95"/>
      <c r="C876" s="95"/>
    </row>
    <row r="877">
      <c r="A877" s="95"/>
      <c r="B877" s="95"/>
      <c r="C877" s="95"/>
    </row>
    <row r="878">
      <c r="A878" s="95"/>
      <c r="B878" s="95"/>
      <c r="C878" s="95"/>
    </row>
    <row r="879">
      <c r="A879" s="95"/>
      <c r="B879" s="95"/>
      <c r="C879" s="95"/>
    </row>
    <row r="880">
      <c r="A880" s="95"/>
      <c r="B880" s="95"/>
      <c r="C880" s="95"/>
    </row>
    <row r="881">
      <c r="A881" s="95"/>
      <c r="B881" s="95"/>
      <c r="C881" s="95"/>
    </row>
    <row r="882">
      <c r="A882" s="95"/>
      <c r="B882" s="95"/>
      <c r="C882" s="95"/>
    </row>
    <row r="883">
      <c r="A883" s="95"/>
      <c r="B883" s="95"/>
      <c r="C883" s="95"/>
    </row>
    <row r="884">
      <c r="A884" s="95"/>
      <c r="B884" s="95"/>
      <c r="C884" s="95"/>
    </row>
    <row r="885">
      <c r="A885" s="95"/>
      <c r="B885" s="95"/>
      <c r="C885" s="95"/>
    </row>
    <row r="886">
      <c r="A886" s="95"/>
      <c r="B886" s="95"/>
      <c r="C886" s="95"/>
    </row>
    <row r="887">
      <c r="A887" s="95"/>
      <c r="B887" s="95"/>
      <c r="C887" s="95"/>
    </row>
    <row r="888">
      <c r="A888" s="95"/>
      <c r="B888" s="95"/>
      <c r="C888" s="95"/>
    </row>
    <row r="889">
      <c r="A889" s="95"/>
      <c r="B889" s="95"/>
      <c r="C889" s="95"/>
    </row>
    <row r="890">
      <c r="A890" s="95"/>
      <c r="B890" s="95"/>
      <c r="C890" s="95"/>
    </row>
    <row r="891">
      <c r="A891" s="95"/>
      <c r="B891" s="95"/>
      <c r="C891" s="95"/>
    </row>
    <row r="892">
      <c r="A892" s="95"/>
      <c r="B892" s="95"/>
      <c r="C892" s="95"/>
    </row>
    <row r="893">
      <c r="A893" s="95"/>
      <c r="B893" s="95"/>
      <c r="C893" s="95"/>
    </row>
    <row r="894">
      <c r="A894" s="95"/>
      <c r="B894" s="95"/>
      <c r="C894" s="95"/>
    </row>
    <row r="895">
      <c r="A895" s="95"/>
      <c r="B895" s="95"/>
      <c r="C895" s="95"/>
    </row>
    <row r="896">
      <c r="A896" s="95"/>
      <c r="B896" s="95"/>
      <c r="C896" s="95"/>
    </row>
    <row r="897">
      <c r="A897" s="95"/>
      <c r="B897" s="95"/>
      <c r="C897" s="95"/>
    </row>
    <row r="898">
      <c r="A898" s="95"/>
      <c r="B898" s="95"/>
      <c r="C898" s="95"/>
    </row>
    <row r="899">
      <c r="A899" s="95"/>
      <c r="B899" s="95"/>
      <c r="C899" s="95"/>
    </row>
    <row r="900">
      <c r="A900" s="95"/>
      <c r="B900" s="95"/>
      <c r="C900" s="95"/>
    </row>
    <row r="901">
      <c r="A901" s="95"/>
      <c r="B901" s="95"/>
      <c r="C901" s="95"/>
    </row>
    <row r="902">
      <c r="A902" s="95"/>
      <c r="B902" s="95"/>
      <c r="C902" s="95"/>
    </row>
    <row r="903">
      <c r="A903" s="95"/>
      <c r="B903" s="95"/>
      <c r="C903" s="95"/>
    </row>
    <row r="904">
      <c r="A904" s="95"/>
      <c r="B904" s="95"/>
      <c r="C904" s="95"/>
    </row>
    <row r="905">
      <c r="A905" s="95"/>
      <c r="B905" s="95"/>
      <c r="C905" s="95"/>
    </row>
    <row r="906">
      <c r="A906" s="95"/>
      <c r="B906" s="95"/>
      <c r="C906" s="95"/>
    </row>
    <row r="907">
      <c r="A907" s="95"/>
      <c r="B907" s="95"/>
      <c r="C907" s="95"/>
    </row>
    <row r="908">
      <c r="A908" s="95"/>
      <c r="B908" s="95"/>
      <c r="C908" s="95"/>
    </row>
    <row r="909">
      <c r="A909" s="95"/>
      <c r="B909" s="95"/>
      <c r="C909" s="95"/>
    </row>
    <row r="910">
      <c r="A910" s="95"/>
      <c r="B910" s="95"/>
      <c r="C910" s="95"/>
    </row>
    <row r="911">
      <c r="A911" s="95"/>
      <c r="B911" s="95"/>
      <c r="C911" s="95"/>
    </row>
    <row r="912">
      <c r="A912" s="95"/>
      <c r="B912" s="95"/>
      <c r="C912" s="95"/>
    </row>
    <row r="913">
      <c r="A913" s="95"/>
      <c r="B913" s="95"/>
      <c r="C913" s="95"/>
    </row>
    <row r="914">
      <c r="A914" s="95"/>
      <c r="B914" s="95"/>
      <c r="C914" s="95"/>
    </row>
    <row r="915">
      <c r="A915" s="95"/>
      <c r="B915" s="95"/>
      <c r="C915" s="95"/>
    </row>
    <row r="916">
      <c r="A916" s="95"/>
      <c r="B916" s="95"/>
      <c r="C916" s="95"/>
    </row>
    <row r="917">
      <c r="A917" s="95"/>
      <c r="B917" s="95"/>
      <c r="C917" s="95"/>
    </row>
    <row r="918">
      <c r="A918" s="95"/>
      <c r="B918" s="95"/>
      <c r="C918" s="95"/>
    </row>
    <row r="919">
      <c r="A919" s="95"/>
      <c r="B919" s="95"/>
      <c r="C919" s="95"/>
    </row>
    <row r="920">
      <c r="A920" s="95"/>
      <c r="B920" s="95"/>
      <c r="C920" s="95"/>
    </row>
    <row r="921">
      <c r="A921" s="95"/>
      <c r="B921" s="95"/>
      <c r="C921" s="95"/>
    </row>
    <row r="922">
      <c r="A922" s="95"/>
      <c r="B922" s="95"/>
      <c r="C922" s="95"/>
    </row>
    <row r="923">
      <c r="A923" s="95"/>
      <c r="B923" s="95"/>
      <c r="C923" s="95"/>
    </row>
    <row r="924">
      <c r="A924" s="95"/>
      <c r="B924" s="95"/>
      <c r="C924" s="95"/>
    </row>
    <row r="925">
      <c r="A925" s="95"/>
      <c r="B925" s="95"/>
      <c r="C925" s="95"/>
    </row>
    <row r="926">
      <c r="A926" s="95"/>
      <c r="B926" s="95"/>
      <c r="C926" s="95"/>
    </row>
    <row r="927">
      <c r="A927" s="95"/>
      <c r="B927" s="95"/>
      <c r="C927" s="95"/>
    </row>
    <row r="928">
      <c r="A928" s="95"/>
      <c r="B928" s="95"/>
      <c r="C928" s="95"/>
    </row>
    <row r="929">
      <c r="A929" s="95"/>
      <c r="B929" s="95"/>
      <c r="C929" s="95"/>
    </row>
    <row r="930">
      <c r="A930" s="95"/>
      <c r="B930" s="95"/>
      <c r="C930" s="95"/>
    </row>
    <row r="931">
      <c r="A931" s="95"/>
      <c r="B931" s="95"/>
      <c r="C931" s="95"/>
    </row>
    <row r="932">
      <c r="A932" s="95"/>
      <c r="B932" s="95"/>
      <c r="C932" s="95"/>
    </row>
    <row r="933">
      <c r="A933" s="95"/>
      <c r="B933" s="95"/>
      <c r="C933" s="95"/>
    </row>
    <row r="934">
      <c r="A934" s="95"/>
      <c r="B934" s="95"/>
      <c r="C934" s="95"/>
    </row>
    <row r="935">
      <c r="A935" s="95"/>
      <c r="B935" s="95"/>
      <c r="C935" s="95"/>
    </row>
    <row r="936">
      <c r="A936" s="95"/>
      <c r="B936" s="95"/>
      <c r="C936" s="95"/>
    </row>
    <row r="937">
      <c r="A937" s="95"/>
      <c r="B937" s="95"/>
      <c r="C937" s="95"/>
    </row>
    <row r="938">
      <c r="A938" s="95"/>
      <c r="B938" s="95"/>
      <c r="C938" s="95"/>
    </row>
    <row r="939">
      <c r="A939" s="95"/>
      <c r="B939" s="95"/>
      <c r="C939" s="95"/>
    </row>
    <row r="940">
      <c r="A940" s="95"/>
      <c r="B940" s="95"/>
      <c r="C940" s="95"/>
    </row>
    <row r="941">
      <c r="A941" s="95"/>
      <c r="B941" s="95"/>
      <c r="C941" s="95"/>
    </row>
    <row r="942">
      <c r="A942" s="95"/>
      <c r="B942" s="95"/>
      <c r="C942" s="95"/>
    </row>
    <row r="943">
      <c r="A943" s="95"/>
      <c r="B943" s="95"/>
      <c r="C943" s="95"/>
    </row>
    <row r="944">
      <c r="A944" s="95"/>
      <c r="B944" s="95"/>
      <c r="C944" s="95"/>
    </row>
    <row r="945">
      <c r="A945" s="95"/>
      <c r="B945" s="95"/>
      <c r="C945" s="95"/>
    </row>
    <row r="946">
      <c r="A946" s="95"/>
      <c r="B946" s="95"/>
      <c r="C946" s="95"/>
    </row>
    <row r="947">
      <c r="A947" s="95"/>
      <c r="B947" s="95"/>
      <c r="C947" s="95"/>
    </row>
    <row r="948">
      <c r="A948" s="95"/>
      <c r="B948" s="95"/>
      <c r="C948" s="95"/>
    </row>
    <row r="949">
      <c r="A949" s="95"/>
      <c r="B949" s="95"/>
      <c r="C949" s="95"/>
    </row>
    <row r="950">
      <c r="A950" s="95"/>
      <c r="B950" s="95"/>
      <c r="C950" s="95"/>
    </row>
    <row r="951">
      <c r="A951" s="95"/>
      <c r="B951" s="95"/>
      <c r="C951" s="95"/>
    </row>
    <row r="952">
      <c r="A952" s="95"/>
      <c r="B952" s="95"/>
      <c r="C952" s="95"/>
    </row>
    <row r="953">
      <c r="A953" s="95"/>
      <c r="B953" s="95"/>
      <c r="C953" s="95"/>
    </row>
    <row r="954">
      <c r="A954" s="95"/>
      <c r="B954" s="95"/>
      <c r="C954" s="95"/>
    </row>
    <row r="955">
      <c r="A955" s="95"/>
      <c r="B955" s="95"/>
      <c r="C955" s="95"/>
    </row>
    <row r="956">
      <c r="A956" s="95"/>
      <c r="B956" s="95"/>
      <c r="C956" s="95"/>
    </row>
    <row r="957">
      <c r="A957" s="95"/>
      <c r="B957" s="95"/>
      <c r="C957" s="95"/>
    </row>
    <row r="958">
      <c r="A958" s="95"/>
      <c r="B958" s="95"/>
      <c r="C958" s="95"/>
    </row>
    <row r="959">
      <c r="A959" s="95"/>
      <c r="B959" s="95"/>
      <c r="C959" s="95"/>
    </row>
    <row r="960">
      <c r="A960" s="95"/>
      <c r="B960" s="95"/>
      <c r="C960" s="95"/>
    </row>
    <row r="961">
      <c r="A961" s="95"/>
      <c r="B961" s="95"/>
      <c r="C961" s="95"/>
    </row>
    <row r="962">
      <c r="A962" s="95"/>
      <c r="B962" s="95"/>
      <c r="C962" s="95"/>
    </row>
    <row r="963">
      <c r="A963" s="95"/>
      <c r="B963" s="95"/>
      <c r="C963" s="95"/>
    </row>
    <row r="964">
      <c r="A964" s="95"/>
      <c r="B964" s="95"/>
      <c r="C964" s="95"/>
    </row>
    <row r="965">
      <c r="A965" s="95"/>
      <c r="B965" s="95"/>
      <c r="C965" s="95"/>
    </row>
    <row r="966">
      <c r="A966" s="95"/>
      <c r="B966" s="95"/>
      <c r="C966" s="95"/>
    </row>
    <row r="967">
      <c r="A967" s="95"/>
      <c r="B967" s="95"/>
      <c r="C967" s="95"/>
    </row>
    <row r="968">
      <c r="A968" s="95"/>
      <c r="B968" s="95"/>
      <c r="C968" s="95"/>
    </row>
    <row r="969">
      <c r="A969" s="95"/>
      <c r="B969" s="95"/>
      <c r="C969" s="95"/>
    </row>
    <row r="970">
      <c r="A970" s="95"/>
      <c r="B970" s="95"/>
      <c r="C970" s="95"/>
    </row>
    <row r="971">
      <c r="A971" s="95"/>
      <c r="B971" s="95"/>
      <c r="C971" s="95"/>
    </row>
    <row r="972">
      <c r="A972" s="95"/>
      <c r="B972" s="95"/>
      <c r="C972" s="95"/>
    </row>
    <row r="973">
      <c r="A973" s="95"/>
      <c r="B973" s="95"/>
      <c r="C973" s="95"/>
    </row>
    <row r="974">
      <c r="A974" s="95"/>
      <c r="B974" s="95"/>
      <c r="C974" s="95"/>
    </row>
    <row r="975">
      <c r="A975" s="95"/>
      <c r="B975" s="95"/>
      <c r="C975" s="95"/>
    </row>
    <row r="976">
      <c r="A976" s="95"/>
      <c r="B976" s="95"/>
      <c r="C976" s="95"/>
    </row>
    <row r="977">
      <c r="A977" s="95"/>
      <c r="B977" s="95"/>
      <c r="C977" s="95"/>
    </row>
    <row r="978">
      <c r="A978" s="95"/>
      <c r="B978" s="95"/>
      <c r="C978" s="95"/>
    </row>
    <row r="979">
      <c r="A979" s="95"/>
      <c r="B979" s="95"/>
      <c r="C979" s="95"/>
    </row>
    <row r="980">
      <c r="A980" s="95"/>
      <c r="B980" s="95"/>
      <c r="C980" s="95"/>
    </row>
    <row r="981">
      <c r="A981" s="95"/>
      <c r="B981" s="95"/>
      <c r="C981" s="95"/>
    </row>
    <row r="982">
      <c r="A982" s="95"/>
      <c r="B982" s="95"/>
      <c r="C982" s="95"/>
    </row>
    <row r="983">
      <c r="A983" s="95"/>
      <c r="B983" s="95"/>
      <c r="C983" s="95"/>
    </row>
    <row r="984">
      <c r="A984" s="95"/>
      <c r="B984" s="95"/>
      <c r="C984" s="95"/>
    </row>
    <row r="985">
      <c r="A985" s="95"/>
      <c r="B985" s="95"/>
      <c r="C985" s="95"/>
    </row>
    <row r="986">
      <c r="A986" s="95"/>
      <c r="B986" s="95"/>
      <c r="C986" s="95"/>
    </row>
    <row r="987">
      <c r="A987" s="95"/>
      <c r="B987" s="95"/>
      <c r="C987" s="95"/>
    </row>
    <row r="988">
      <c r="A988" s="95"/>
      <c r="B988" s="95"/>
      <c r="C988" s="95"/>
    </row>
    <row r="989">
      <c r="A989" s="95"/>
      <c r="B989" s="95"/>
      <c r="C989" s="95"/>
    </row>
    <row r="990">
      <c r="A990" s="95"/>
      <c r="B990" s="95"/>
      <c r="C990" s="95"/>
    </row>
    <row r="991">
      <c r="A991" s="95"/>
      <c r="B991" s="95"/>
      <c r="C991" s="95"/>
    </row>
    <row r="992">
      <c r="A992" s="95"/>
      <c r="B992" s="95"/>
      <c r="C992" s="95"/>
    </row>
    <row r="993">
      <c r="A993" s="95"/>
      <c r="B993" s="95"/>
      <c r="C993" s="95"/>
    </row>
    <row r="994">
      <c r="A994" s="95"/>
      <c r="B994" s="95"/>
      <c r="C994" s="95"/>
    </row>
    <row r="995">
      <c r="A995" s="95"/>
      <c r="B995" s="95"/>
      <c r="C995" s="95"/>
    </row>
    <row r="996">
      <c r="A996" s="95"/>
      <c r="B996" s="95"/>
      <c r="C996" s="95"/>
    </row>
    <row r="997">
      <c r="A997" s="95"/>
      <c r="B997" s="95"/>
      <c r="C997" s="95"/>
    </row>
    <row r="998">
      <c r="A998" s="95"/>
      <c r="B998" s="95"/>
      <c r="C998" s="95"/>
    </row>
    <row r="999">
      <c r="A999" s="95"/>
      <c r="B999" s="95"/>
      <c r="C999" s="95"/>
    </row>
  </sheetData>
  <mergeCells count="1">
    <mergeCell ref="A2:B2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 outlineLevelRow="1"/>
  <cols>
    <col customWidth="1" min="2" max="2" width="13.5"/>
    <col customWidth="1" min="3" max="3" width="17.63"/>
    <col customWidth="1" min="21" max="21" width="16.88"/>
    <col customWidth="1" min="22" max="22" width="18.63"/>
  </cols>
  <sheetData>
    <row r="1">
      <c r="B1" s="752" t="s">
        <v>0</v>
      </c>
      <c r="C1" s="3"/>
      <c r="D1" s="4"/>
      <c r="E1" s="3"/>
      <c r="F1" s="5" t="s">
        <v>1</v>
      </c>
      <c r="G1" s="753" t="s">
        <v>16</v>
      </c>
      <c r="H1" s="753" t="s">
        <v>231</v>
      </c>
      <c r="I1" s="753" t="s">
        <v>11</v>
      </c>
      <c r="J1" s="754" t="s">
        <v>2</v>
      </c>
      <c r="K1" s="755" t="s">
        <v>3</v>
      </c>
      <c r="L1" s="756" t="s">
        <v>232</v>
      </c>
      <c r="M1" s="756" t="s">
        <v>5</v>
      </c>
      <c r="N1" s="756" t="s">
        <v>233</v>
      </c>
      <c r="O1" s="756" t="s">
        <v>234</v>
      </c>
      <c r="P1" s="756" t="s">
        <v>235</v>
      </c>
      <c r="Q1" s="17" t="s">
        <v>13</v>
      </c>
      <c r="R1" s="18" t="s">
        <v>14</v>
      </c>
      <c r="S1" s="19"/>
      <c r="T1" s="19"/>
      <c r="U1" s="19"/>
      <c r="V1" s="20"/>
    </row>
    <row r="2">
      <c r="B2" s="752" t="s">
        <v>17</v>
      </c>
      <c r="C2" s="22" t="s">
        <v>18</v>
      </c>
      <c r="D2" s="23" t="s">
        <v>19</v>
      </c>
      <c r="E2" s="24" t="s">
        <v>20</v>
      </c>
      <c r="F2" s="5" t="s">
        <v>21</v>
      </c>
      <c r="G2" s="31"/>
      <c r="H2" s="31"/>
      <c r="I2" s="31"/>
      <c r="J2" s="754" t="s">
        <v>21</v>
      </c>
      <c r="K2" s="755" t="s">
        <v>21</v>
      </c>
      <c r="L2" s="755" t="s">
        <v>21</v>
      </c>
      <c r="M2" s="755" t="s">
        <v>21</v>
      </c>
      <c r="N2" s="755" t="s">
        <v>21</v>
      </c>
      <c r="O2" s="755" t="s">
        <v>21</v>
      </c>
      <c r="P2" s="755" t="s">
        <v>21</v>
      </c>
      <c r="Q2" s="32" t="s">
        <v>21</v>
      </c>
      <c r="R2" s="33" t="s">
        <v>24</v>
      </c>
      <c r="S2" s="33" t="s">
        <v>25</v>
      </c>
      <c r="T2" s="34" t="s">
        <v>26</v>
      </c>
      <c r="U2" s="34" t="s">
        <v>27</v>
      </c>
      <c r="V2" s="34" t="s">
        <v>28</v>
      </c>
    </row>
    <row r="3">
      <c r="B3" s="35" t="s">
        <v>29</v>
      </c>
      <c r="F3" s="757">
        <f>SUM(F5,F43,F75,F115,F187,F315,F329,F562,F575,F587)</f>
        <v>8213</v>
      </c>
      <c r="G3" s="35"/>
      <c r="H3" s="35"/>
      <c r="I3" s="35"/>
      <c r="J3" s="35"/>
      <c r="K3" s="35"/>
      <c r="L3" s="35"/>
      <c r="M3" s="35"/>
      <c r="N3" s="35"/>
      <c r="O3" s="35"/>
      <c r="P3" s="35"/>
      <c r="Q3" s="35"/>
      <c r="R3" s="35"/>
      <c r="S3" s="35"/>
      <c r="T3" s="35"/>
      <c r="U3" s="41">
        <f t="shared" ref="U3:V3" si="1">SUM(U5,U43,U75,U115,U187,U315,U329,U562,U575,U587)</f>
        <v>10873407.79</v>
      </c>
      <c r="V3" s="41">
        <f t="shared" si="1"/>
        <v>23119352</v>
      </c>
      <c r="W3" s="42"/>
      <c r="X3" s="42"/>
      <c r="Y3" s="42"/>
      <c r="Z3" s="42"/>
      <c r="AA3" s="42"/>
      <c r="AB3" s="42"/>
      <c r="AC3" s="42"/>
      <c r="AD3" s="42"/>
    </row>
    <row r="4">
      <c r="B4" s="46" t="s">
        <v>31</v>
      </c>
      <c r="W4" s="42"/>
      <c r="X4" s="42"/>
      <c r="Y4" s="42"/>
      <c r="Z4" s="42"/>
      <c r="AA4" s="42"/>
      <c r="AB4" s="42"/>
      <c r="AC4" s="42"/>
      <c r="AD4" s="42"/>
    </row>
    <row r="5" outlineLevel="1">
      <c r="B5" s="78"/>
      <c r="C5" s="758"/>
      <c r="D5" s="759"/>
      <c r="E5" s="760"/>
      <c r="F5" s="761">
        <f>SUM(F6:F41)</f>
        <v>452</v>
      </c>
      <c r="G5" s="762"/>
      <c r="H5" s="762"/>
      <c r="I5" s="762"/>
      <c r="J5" s="762"/>
      <c r="K5" s="763"/>
      <c r="L5" s="763"/>
      <c r="M5" s="763"/>
      <c r="N5" s="763"/>
      <c r="O5" s="763"/>
      <c r="P5" s="763"/>
      <c r="Q5" s="764"/>
      <c r="R5" s="765"/>
      <c r="S5" s="765"/>
      <c r="T5" s="766"/>
      <c r="U5" s="765">
        <f>SUM(U6:U41)</f>
        <v>790209</v>
      </c>
      <c r="V5" s="716"/>
    </row>
    <row r="6" outlineLevel="1">
      <c r="B6" s="767" t="s">
        <v>236</v>
      </c>
      <c r="C6" s="692"/>
      <c r="D6" s="693" t="s">
        <v>33</v>
      </c>
      <c r="E6" s="64" t="s">
        <v>34</v>
      </c>
      <c r="F6" s="694">
        <f t="shared" ref="F6:F41" si="2">SUM(J6:P6)</f>
        <v>8</v>
      </c>
      <c r="G6" s="768"/>
      <c r="H6" s="768"/>
      <c r="I6" s="768"/>
      <c r="J6" s="769">
        <v>2.0</v>
      </c>
      <c r="K6" s="697">
        <v>3.0</v>
      </c>
      <c r="L6" s="697">
        <v>0.0</v>
      </c>
      <c r="M6" s="697">
        <v>2.0</v>
      </c>
      <c r="N6" s="697">
        <v>0.0</v>
      </c>
      <c r="O6" s="697">
        <v>1.0</v>
      </c>
      <c r="P6" s="697">
        <v>0.0</v>
      </c>
      <c r="Q6" s="64">
        <v>0.0</v>
      </c>
      <c r="R6" s="770">
        <v>6490.0</v>
      </c>
      <c r="S6" s="701">
        <v>1101.0</v>
      </c>
      <c r="T6" s="702">
        <f t="shared" ref="T6:T41" si="3">R6/S6</f>
        <v>5.894641235</v>
      </c>
      <c r="U6" s="703">
        <f t="shared" ref="U6:U41" si="4">F6*S6</f>
        <v>8808</v>
      </c>
      <c r="V6" s="704">
        <f t="shared" ref="V6:V41" si="5">R6*F6</f>
        <v>51920</v>
      </c>
    </row>
    <row r="7" outlineLevel="1">
      <c r="B7" s="771" t="s">
        <v>236</v>
      </c>
      <c r="C7" s="80"/>
      <c r="D7" s="705" t="s">
        <v>33</v>
      </c>
      <c r="E7" s="82" t="s">
        <v>35</v>
      </c>
      <c r="F7" s="706">
        <f t="shared" si="2"/>
        <v>13</v>
      </c>
      <c r="G7" s="772"/>
      <c r="H7" s="772"/>
      <c r="I7" s="772"/>
      <c r="J7" s="773">
        <v>3.0</v>
      </c>
      <c r="K7" s="709">
        <v>3.0</v>
      </c>
      <c r="L7" s="709">
        <v>2.0</v>
      </c>
      <c r="M7" s="709">
        <v>2.0</v>
      </c>
      <c r="N7" s="709">
        <v>1.0</v>
      </c>
      <c r="O7" s="709">
        <v>2.0</v>
      </c>
      <c r="P7" s="709">
        <v>0.0</v>
      </c>
      <c r="Q7" s="96">
        <v>2.0</v>
      </c>
      <c r="R7" s="770">
        <v>6490.0</v>
      </c>
      <c r="S7" s="713">
        <v>1101.0</v>
      </c>
      <c r="T7" s="714">
        <f t="shared" si="3"/>
        <v>5.894641235</v>
      </c>
      <c r="U7" s="715">
        <f t="shared" si="4"/>
        <v>14313</v>
      </c>
      <c r="V7" s="716">
        <f t="shared" si="5"/>
        <v>84370</v>
      </c>
      <c r="W7" s="95"/>
      <c r="X7" s="95"/>
      <c r="Y7" s="95"/>
      <c r="Z7" s="95"/>
      <c r="AA7" s="95"/>
    </row>
    <row r="8" outlineLevel="1">
      <c r="B8" s="771" t="s">
        <v>236</v>
      </c>
      <c r="C8" s="80"/>
      <c r="D8" s="705" t="s">
        <v>33</v>
      </c>
      <c r="E8" s="96" t="s">
        <v>36</v>
      </c>
      <c r="F8" s="706">
        <f t="shared" si="2"/>
        <v>14</v>
      </c>
      <c r="G8" s="772"/>
      <c r="H8" s="772"/>
      <c r="I8" s="772"/>
      <c r="J8" s="773">
        <v>10.0</v>
      </c>
      <c r="K8" s="709">
        <v>2.0</v>
      </c>
      <c r="L8" s="709">
        <v>0.0</v>
      </c>
      <c r="M8" s="709">
        <v>1.0</v>
      </c>
      <c r="N8" s="709">
        <v>0.0</v>
      </c>
      <c r="O8" s="709">
        <v>1.0</v>
      </c>
      <c r="P8" s="709">
        <v>0.0</v>
      </c>
      <c r="Q8" s="96">
        <v>1.0</v>
      </c>
      <c r="R8" s="770">
        <v>6490.0</v>
      </c>
      <c r="S8" s="713">
        <v>1101.0</v>
      </c>
      <c r="T8" s="714">
        <f t="shared" si="3"/>
        <v>5.894641235</v>
      </c>
      <c r="U8" s="715">
        <f t="shared" si="4"/>
        <v>15414</v>
      </c>
      <c r="V8" s="716">
        <f t="shared" si="5"/>
        <v>90860</v>
      </c>
      <c r="W8" s="95"/>
      <c r="X8" s="95"/>
      <c r="Y8" s="95"/>
      <c r="Z8" s="95"/>
      <c r="AA8" s="95"/>
    </row>
    <row r="9" outlineLevel="1">
      <c r="B9" s="771" t="s">
        <v>236</v>
      </c>
      <c r="C9" s="80"/>
      <c r="D9" s="705" t="s">
        <v>33</v>
      </c>
      <c r="E9" s="82" t="s">
        <v>37</v>
      </c>
      <c r="F9" s="706">
        <f t="shared" si="2"/>
        <v>14</v>
      </c>
      <c r="G9" s="772"/>
      <c r="H9" s="772"/>
      <c r="I9" s="772"/>
      <c r="J9" s="773">
        <v>5.0</v>
      </c>
      <c r="K9" s="709">
        <v>5.0</v>
      </c>
      <c r="L9" s="709">
        <v>0.0</v>
      </c>
      <c r="M9" s="709">
        <v>2.0</v>
      </c>
      <c r="N9" s="709">
        <v>1.0</v>
      </c>
      <c r="O9" s="709">
        <v>1.0</v>
      </c>
      <c r="P9" s="709">
        <v>0.0</v>
      </c>
      <c r="Q9" s="96">
        <v>0.0</v>
      </c>
      <c r="R9" s="770">
        <v>6490.0</v>
      </c>
      <c r="S9" s="713">
        <v>1101.0</v>
      </c>
      <c r="T9" s="714">
        <f t="shared" si="3"/>
        <v>5.894641235</v>
      </c>
      <c r="U9" s="715">
        <f t="shared" si="4"/>
        <v>15414</v>
      </c>
      <c r="V9" s="716">
        <f t="shared" si="5"/>
        <v>90860</v>
      </c>
      <c r="W9" s="95"/>
      <c r="X9" s="95"/>
      <c r="Y9" s="95"/>
      <c r="Z9" s="95"/>
      <c r="AA9" s="95"/>
    </row>
    <row r="10" outlineLevel="1">
      <c r="B10" s="771" t="s">
        <v>236</v>
      </c>
      <c r="C10" s="80"/>
      <c r="D10" s="705" t="s">
        <v>33</v>
      </c>
      <c r="E10" s="82" t="s">
        <v>132</v>
      </c>
      <c r="F10" s="706">
        <f t="shared" si="2"/>
        <v>11</v>
      </c>
      <c r="G10" s="772"/>
      <c r="H10" s="772"/>
      <c r="I10" s="772"/>
      <c r="J10" s="773">
        <v>2.0</v>
      </c>
      <c r="K10" s="709">
        <v>5.0</v>
      </c>
      <c r="L10" s="709">
        <v>1.0</v>
      </c>
      <c r="M10" s="709">
        <v>2.0</v>
      </c>
      <c r="N10" s="709">
        <v>1.0</v>
      </c>
      <c r="O10" s="709">
        <v>0.0</v>
      </c>
      <c r="P10" s="709">
        <v>0.0</v>
      </c>
      <c r="Q10" s="96">
        <v>0.0</v>
      </c>
      <c r="R10" s="770">
        <v>6490.0</v>
      </c>
      <c r="S10" s="713">
        <v>1101.0</v>
      </c>
      <c r="T10" s="714">
        <f t="shared" si="3"/>
        <v>5.894641235</v>
      </c>
      <c r="U10" s="715">
        <f t="shared" si="4"/>
        <v>12111</v>
      </c>
      <c r="V10" s="716">
        <f t="shared" si="5"/>
        <v>71390</v>
      </c>
      <c r="W10" s="95"/>
      <c r="X10" s="95"/>
      <c r="Y10" s="95"/>
      <c r="Z10" s="95"/>
      <c r="AA10" s="95"/>
    </row>
    <row r="11" outlineLevel="1">
      <c r="B11" s="774" t="s">
        <v>236</v>
      </c>
      <c r="C11" s="98"/>
      <c r="D11" s="717" t="s">
        <v>33</v>
      </c>
      <c r="E11" s="648" t="s">
        <v>133</v>
      </c>
      <c r="F11" s="718">
        <f t="shared" si="2"/>
        <v>4</v>
      </c>
      <c r="G11" s="775"/>
      <c r="H11" s="775"/>
      <c r="I11" s="775"/>
      <c r="J11" s="776">
        <v>1.0</v>
      </c>
      <c r="K11" s="721">
        <v>1.0</v>
      </c>
      <c r="L11" s="721">
        <v>1.0</v>
      </c>
      <c r="M11" s="721">
        <v>1.0</v>
      </c>
      <c r="N11" s="721">
        <v>0.0</v>
      </c>
      <c r="O11" s="721">
        <v>0.0</v>
      </c>
      <c r="P11" s="721">
        <v>0.0</v>
      </c>
      <c r="Q11" s="777">
        <v>0.0</v>
      </c>
      <c r="R11" s="770">
        <v>6490.0</v>
      </c>
      <c r="S11" s="725">
        <v>1101.0</v>
      </c>
      <c r="T11" s="726">
        <f t="shared" si="3"/>
        <v>5.894641235</v>
      </c>
      <c r="U11" s="727">
        <f t="shared" si="4"/>
        <v>4404</v>
      </c>
      <c r="V11" s="728">
        <f t="shared" si="5"/>
        <v>25960</v>
      </c>
      <c r="W11" s="95"/>
      <c r="X11" s="95"/>
      <c r="Y11" s="95"/>
      <c r="Z11" s="95"/>
      <c r="AA11" s="95"/>
    </row>
    <row r="12" outlineLevel="1">
      <c r="B12" s="767" t="s">
        <v>40</v>
      </c>
      <c r="C12" s="692"/>
      <c r="D12" s="693" t="s">
        <v>41</v>
      </c>
      <c r="E12" s="64" t="s">
        <v>34</v>
      </c>
      <c r="F12" s="694">
        <f t="shared" si="2"/>
        <v>14</v>
      </c>
      <c r="G12" s="778"/>
      <c r="H12" s="778"/>
      <c r="I12" s="778"/>
      <c r="J12" s="779">
        <v>5.0</v>
      </c>
      <c r="K12" s="780">
        <v>5.0</v>
      </c>
      <c r="L12" s="780">
        <v>1.0</v>
      </c>
      <c r="M12" s="780">
        <v>2.0</v>
      </c>
      <c r="N12" s="780">
        <v>0.0</v>
      </c>
      <c r="O12" s="780">
        <v>1.0</v>
      </c>
      <c r="P12" s="780">
        <v>0.0</v>
      </c>
      <c r="Q12" s="96">
        <v>0.0</v>
      </c>
      <c r="R12" s="770">
        <v>6490.0</v>
      </c>
      <c r="S12" s="701">
        <v>2435.0</v>
      </c>
      <c r="T12" s="702">
        <f t="shared" si="3"/>
        <v>2.665297741</v>
      </c>
      <c r="U12" s="703">
        <f t="shared" si="4"/>
        <v>34090</v>
      </c>
      <c r="V12" s="704">
        <f t="shared" si="5"/>
        <v>90860</v>
      </c>
      <c r="W12" s="95"/>
      <c r="X12" s="95"/>
      <c r="Y12" s="95"/>
      <c r="Z12" s="95"/>
      <c r="AA12" s="95"/>
    </row>
    <row r="13" outlineLevel="1">
      <c r="B13" s="771" t="s">
        <v>40</v>
      </c>
      <c r="C13" s="80"/>
      <c r="D13" s="705" t="s">
        <v>41</v>
      </c>
      <c r="E13" s="82" t="s">
        <v>35</v>
      </c>
      <c r="F13" s="706">
        <f t="shared" si="2"/>
        <v>19</v>
      </c>
      <c r="G13" s="778"/>
      <c r="H13" s="778"/>
      <c r="I13" s="778"/>
      <c r="J13" s="779">
        <v>1.0</v>
      </c>
      <c r="K13" s="780">
        <v>13.0</v>
      </c>
      <c r="L13" s="780">
        <v>1.0</v>
      </c>
      <c r="M13" s="780">
        <v>1.0</v>
      </c>
      <c r="N13" s="780">
        <v>1.0</v>
      </c>
      <c r="O13" s="780">
        <v>2.0</v>
      </c>
      <c r="P13" s="780">
        <v>0.0</v>
      </c>
      <c r="Q13" s="96">
        <v>2.0</v>
      </c>
      <c r="R13" s="770">
        <v>6490.0</v>
      </c>
      <c r="S13" s="713">
        <v>2435.0</v>
      </c>
      <c r="T13" s="714">
        <f t="shared" si="3"/>
        <v>2.665297741</v>
      </c>
      <c r="U13" s="715">
        <f t="shared" si="4"/>
        <v>46265</v>
      </c>
      <c r="V13" s="716">
        <f t="shared" si="5"/>
        <v>123310</v>
      </c>
      <c r="W13" s="95"/>
      <c r="X13" s="95"/>
      <c r="Y13" s="95"/>
      <c r="Z13" s="95"/>
      <c r="AA13" s="95"/>
    </row>
    <row r="14" outlineLevel="1">
      <c r="B14" s="771" t="s">
        <v>40</v>
      </c>
      <c r="C14" s="80"/>
      <c r="D14" s="705" t="s">
        <v>41</v>
      </c>
      <c r="E14" s="96" t="s">
        <v>36</v>
      </c>
      <c r="F14" s="706">
        <f t="shared" si="2"/>
        <v>14</v>
      </c>
      <c r="G14" s="778"/>
      <c r="H14" s="778"/>
      <c r="I14" s="778"/>
      <c r="J14" s="779">
        <v>10.0</v>
      </c>
      <c r="K14" s="780">
        <v>1.0</v>
      </c>
      <c r="L14" s="780">
        <v>1.0</v>
      </c>
      <c r="M14" s="780">
        <v>2.0</v>
      </c>
      <c r="N14" s="780">
        <v>0.0</v>
      </c>
      <c r="O14" s="780">
        <v>0.0</v>
      </c>
      <c r="P14" s="780">
        <v>0.0</v>
      </c>
      <c r="Q14" s="96">
        <v>0.0</v>
      </c>
      <c r="R14" s="770">
        <v>6490.0</v>
      </c>
      <c r="S14" s="713">
        <v>2435.0</v>
      </c>
      <c r="T14" s="714">
        <f t="shared" si="3"/>
        <v>2.665297741</v>
      </c>
      <c r="U14" s="715">
        <f t="shared" si="4"/>
        <v>34090</v>
      </c>
      <c r="V14" s="716">
        <f t="shared" si="5"/>
        <v>90860</v>
      </c>
      <c r="W14" s="95"/>
      <c r="X14" s="95"/>
      <c r="Y14" s="95"/>
      <c r="Z14" s="95"/>
      <c r="AA14" s="95"/>
    </row>
    <row r="15" outlineLevel="1">
      <c r="B15" s="771" t="s">
        <v>40</v>
      </c>
      <c r="C15" s="80"/>
      <c r="D15" s="705" t="s">
        <v>41</v>
      </c>
      <c r="E15" s="82" t="s">
        <v>37</v>
      </c>
      <c r="F15" s="706">
        <f t="shared" si="2"/>
        <v>10</v>
      </c>
      <c r="G15" s="778"/>
      <c r="H15" s="778"/>
      <c r="I15" s="778"/>
      <c r="J15" s="779">
        <v>3.0</v>
      </c>
      <c r="K15" s="780">
        <v>4.0</v>
      </c>
      <c r="L15" s="780">
        <v>1.0</v>
      </c>
      <c r="M15" s="780">
        <v>1.0</v>
      </c>
      <c r="N15" s="780">
        <v>1.0</v>
      </c>
      <c r="O15" s="780">
        <v>0.0</v>
      </c>
      <c r="P15" s="780">
        <v>0.0</v>
      </c>
      <c r="Q15" s="96">
        <v>0.0</v>
      </c>
      <c r="R15" s="770">
        <v>6490.0</v>
      </c>
      <c r="S15" s="713">
        <v>2435.0</v>
      </c>
      <c r="T15" s="714">
        <f t="shared" si="3"/>
        <v>2.665297741</v>
      </c>
      <c r="U15" s="715">
        <f t="shared" si="4"/>
        <v>24350</v>
      </c>
      <c r="V15" s="716">
        <f t="shared" si="5"/>
        <v>64900</v>
      </c>
      <c r="W15" s="95"/>
      <c r="X15" s="95"/>
      <c r="Y15" s="95"/>
      <c r="Z15" s="95"/>
      <c r="AA15" s="95"/>
    </row>
    <row r="16" outlineLevel="1">
      <c r="B16" s="771" t="s">
        <v>40</v>
      </c>
      <c r="C16" s="80"/>
      <c r="D16" s="705" t="s">
        <v>41</v>
      </c>
      <c r="E16" s="82" t="s">
        <v>132</v>
      </c>
      <c r="F16" s="706">
        <f t="shared" si="2"/>
        <v>15</v>
      </c>
      <c r="G16" s="778"/>
      <c r="H16" s="778"/>
      <c r="I16" s="778"/>
      <c r="J16" s="779">
        <v>10.0</v>
      </c>
      <c r="K16" s="780">
        <v>0.0</v>
      </c>
      <c r="L16" s="780">
        <v>2.0</v>
      </c>
      <c r="M16" s="780">
        <v>2.0</v>
      </c>
      <c r="N16" s="780">
        <v>1.0</v>
      </c>
      <c r="O16" s="780">
        <v>0.0</v>
      </c>
      <c r="P16" s="780">
        <v>0.0</v>
      </c>
      <c r="Q16" s="96">
        <v>0.0</v>
      </c>
      <c r="R16" s="770">
        <v>6490.0</v>
      </c>
      <c r="S16" s="713">
        <v>2435.0</v>
      </c>
      <c r="T16" s="714">
        <f t="shared" si="3"/>
        <v>2.665297741</v>
      </c>
      <c r="U16" s="715">
        <f t="shared" si="4"/>
        <v>36525</v>
      </c>
      <c r="V16" s="716">
        <f t="shared" si="5"/>
        <v>97350</v>
      </c>
      <c r="W16" s="95"/>
      <c r="X16" s="95"/>
      <c r="Y16" s="95"/>
      <c r="Z16" s="95"/>
      <c r="AA16" s="95"/>
    </row>
    <row r="17" outlineLevel="1">
      <c r="B17" s="774" t="s">
        <v>40</v>
      </c>
      <c r="C17" s="98"/>
      <c r="D17" s="717" t="s">
        <v>41</v>
      </c>
      <c r="E17" s="648" t="s">
        <v>133</v>
      </c>
      <c r="F17" s="718">
        <f t="shared" si="2"/>
        <v>8</v>
      </c>
      <c r="G17" s="781"/>
      <c r="H17" s="781"/>
      <c r="I17" s="781"/>
      <c r="J17" s="782">
        <v>5.0</v>
      </c>
      <c r="K17" s="783">
        <v>0.0</v>
      </c>
      <c r="L17" s="783">
        <v>1.0</v>
      </c>
      <c r="M17" s="783">
        <v>2.0</v>
      </c>
      <c r="N17" s="783">
        <v>0.0</v>
      </c>
      <c r="O17" s="783">
        <v>0.0</v>
      </c>
      <c r="P17" s="783">
        <v>0.0</v>
      </c>
      <c r="Q17" s="784">
        <v>0.0</v>
      </c>
      <c r="R17" s="770">
        <v>6490.0</v>
      </c>
      <c r="S17" s="725">
        <v>2435.0</v>
      </c>
      <c r="T17" s="726">
        <f t="shared" si="3"/>
        <v>2.665297741</v>
      </c>
      <c r="U17" s="727">
        <f t="shared" si="4"/>
        <v>19480</v>
      </c>
      <c r="V17" s="728">
        <f t="shared" si="5"/>
        <v>51920</v>
      </c>
      <c r="W17" s="95"/>
      <c r="X17" s="95"/>
      <c r="Y17" s="95"/>
      <c r="Z17" s="95"/>
      <c r="AA17" s="95"/>
    </row>
    <row r="18" outlineLevel="1">
      <c r="B18" s="767" t="s">
        <v>237</v>
      </c>
      <c r="C18" s="692"/>
      <c r="D18" s="693" t="s">
        <v>44</v>
      </c>
      <c r="E18" s="64" t="s">
        <v>34</v>
      </c>
      <c r="F18" s="694">
        <f t="shared" si="2"/>
        <v>24</v>
      </c>
      <c r="G18" s="785"/>
      <c r="H18" s="785"/>
      <c r="I18" s="785"/>
      <c r="J18" s="786">
        <v>13.0</v>
      </c>
      <c r="K18" s="787">
        <v>3.0</v>
      </c>
      <c r="L18" s="787">
        <v>0.0</v>
      </c>
      <c r="M18" s="787">
        <v>2.0</v>
      </c>
      <c r="N18" s="787">
        <v>0.0</v>
      </c>
      <c r="O18" s="787">
        <v>5.0</v>
      </c>
      <c r="P18" s="787">
        <v>1.0</v>
      </c>
      <c r="Q18" s="64">
        <v>4.0</v>
      </c>
      <c r="R18" s="701">
        <v>5890.0</v>
      </c>
      <c r="S18" s="701">
        <v>1058.0</v>
      </c>
      <c r="T18" s="702">
        <f t="shared" si="3"/>
        <v>5.56710775</v>
      </c>
      <c r="U18" s="703">
        <f t="shared" si="4"/>
        <v>25392</v>
      </c>
      <c r="V18" s="704">
        <f t="shared" si="5"/>
        <v>141360</v>
      </c>
      <c r="W18" s="95"/>
      <c r="X18" s="95"/>
      <c r="Y18" s="95"/>
      <c r="Z18" s="95"/>
      <c r="AA18" s="95"/>
    </row>
    <row r="19" outlineLevel="1">
      <c r="B19" s="771" t="s">
        <v>237</v>
      </c>
      <c r="C19" s="80"/>
      <c r="D19" s="705" t="s">
        <v>44</v>
      </c>
      <c r="E19" s="82" t="s">
        <v>35</v>
      </c>
      <c r="F19" s="706">
        <f t="shared" si="2"/>
        <v>28</v>
      </c>
      <c r="G19" s="778"/>
      <c r="H19" s="778"/>
      <c r="I19" s="778"/>
      <c r="J19" s="779">
        <v>15.0</v>
      </c>
      <c r="K19" s="780">
        <v>1.0</v>
      </c>
      <c r="L19" s="780">
        <v>1.0</v>
      </c>
      <c r="M19" s="780">
        <v>2.0</v>
      </c>
      <c r="N19" s="780">
        <v>1.0</v>
      </c>
      <c r="O19" s="780">
        <v>6.0</v>
      </c>
      <c r="P19" s="780">
        <v>2.0</v>
      </c>
      <c r="Q19" s="96">
        <v>6.0</v>
      </c>
      <c r="R19" s="713">
        <v>5890.0</v>
      </c>
      <c r="S19" s="713">
        <v>1058.0</v>
      </c>
      <c r="T19" s="714">
        <f t="shared" si="3"/>
        <v>5.56710775</v>
      </c>
      <c r="U19" s="715">
        <f t="shared" si="4"/>
        <v>29624</v>
      </c>
      <c r="V19" s="716">
        <f t="shared" si="5"/>
        <v>164920</v>
      </c>
      <c r="W19" s="95"/>
      <c r="X19" s="95"/>
      <c r="Y19" s="95"/>
      <c r="Z19" s="95"/>
      <c r="AA19" s="95"/>
    </row>
    <row r="20" outlineLevel="1">
      <c r="B20" s="771" t="s">
        <v>237</v>
      </c>
      <c r="C20" s="80"/>
      <c r="D20" s="705" t="s">
        <v>44</v>
      </c>
      <c r="E20" s="96" t="s">
        <v>36</v>
      </c>
      <c r="F20" s="706">
        <f t="shared" si="2"/>
        <v>21</v>
      </c>
      <c r="G20" s="778"/>
      <c r="H20" s="778"/>
      <c r="I20" s="778"/>
      <c r="J20" s="779">
        <v>16.0</v>
      </c>
      <c r="K20" s="780">
        <v>0.0</v>
      </c>
      <c r="L20" s="780">
        <v>1.0</v>
      </c>
      <c r="M20" s="780">
        <v>0.0</v>
      </c>
      <c r="N20" s="780">
        <v>0.0</v>
      </c>
      <c r="O20" s="780">
        <v>2.0</v>
      </c>
      <c r="P20" s="780">
        <v>2.0</v>
      </c>
      <c r="Q20" s="96">
        <v>1.0</v>
      </c>
      <c r="R20" s="713">
        <v>5890.0</v>
      </c>
      <c r="S20" s="713">
        <v>1058.0</v>
      </c>
      <c r="T20" s="714">
        <f t="shared" si="3"/>
        <v>5.56710775</v>
      </c>
      <c r="U20" s="715">
        <f t="shared" si="4"/>
        <v>22218</v>
      </c>
      <c r="V20" s="716">
        <f t="shared" si="5"/>
        <v>123690</v>
      </c>
      <c r="W20" s="95"/>
      <c r="X20" s="95"/>
      <c r="Y20" s="95"/>
      <c r="Z20" s="95"/>
      <c r="AA20" s="95"/>
    </row>
    <row r="21" outlineLevel="1">
      <c r="B21" s="771" t="s">
        <v>237</v>
      </c>
      <c r="C21" s="80"/>
      <c r="D21" s="705" t="s">
        <v>44</v>
      </c>
      <c r="E21" s="82" t="s">
        <v>37</v>
      </c>
      <c r="F21" s="706">
        <f t="shared" si="2"/>
        <v>18</v>
      </c>
      <c r="G21" s="778"/>
      <c r="H21" s="778"/>
      <c r="I21" s="778"/>
      <c r="J21" s="779">
        <v>13.0</v>
      </c>
      <c r="K21" s="780">
        <v>0.0</v>
      </c>
      <c r="L21" s="780">
        <v>0.0</v>
      </c>
      <c r="M21" s="780">
        <v>1.0</v>
      </c>
      <c r="N21" s="780">
        <v>1.0</v>
      </c>
      <c r="O21" s="780">
        <v>2.0</v>
      </c>
      <c r="P21" s="780">
        <v>1.0</v>
      </c>
      <c r="Q21" s="96">
        <v>2.0</v>
      </c>
      <c r="R21" s="713">
        <v>5890.0</v>
      </c>
      <c r="S21" s="713">
        <v>1058.0</v>
      </c>
      <c r="T21" s="714">
        <f t="shared" si="3"/>
        <v>5.56710775</v>
      </c>
      <c r="U21" s="715">
        <f t="shared" si="4"/>
        <v>19044</v>
      </c>
      <c r="V21" s="716">
        <f t="shared" si="5"/>
        <v>106020</v>
      </c>
      <c r="W21" s="95"/>
      <c r="X21" s="95"/>
      <c r="Y21" s="95"/>
      <c r="Z21" s="95"/>
      <c r="AA21" s="95"/>
    </row>
    <row r="22" outlineLevel="1">
      <c r="B22" s="771" t="s">
        <v>237</v>
      </c>
      <c r="C22" s="80"/>
      <c r="D22" s="705" t="s">
        <v>44</v>
      </c>
      <c r="E22" s="82" t="s">
        <v>132</v>
      </c>
      <c r="F22" s="706">
        <f t="shared" si="2"/>
        <v>16</v>
      </c>
      <c r="G22" s="778"/>
      <c r="H22" s="778"/>
      <c r="I22" s="778"/>
      <c r="J22" s="779">
        <v>10.0</v>
      </c>
      <c r="K22" s="780">
        <v>1.0</v>
      </c>
      <c r="L22" s="780">
        <v>0.0</v>
      </c>
      <c r="M22" s="780">
        <v>1.0</v>
      </c>
      <c r="N22" s="780">
        <v>1.0</v>
      </c>
      <c r="O22" s="780">
        <v>2.0</v>
      </c>
      <c r="P22" s="780">
        <v>1.0</v>
      </c>
      <c r="Q22" s="96">
        <v>2.0</v>
      </c>
      <c r="R22" s="713">
        <v>5890.0</v>
      </c>
      <c r="S22" s="713">
        <v>1058.0</v>
      </c>
      <c r="T22" s="714">
        <f t="shared" si="3"/>
        <v>5.56710775</v>
      </c>
      <c r="U22" s="715">
        <f t="shared" si="4"/>
        <v>16928</v>
      </c>
      <c r="V22" s="716">
        <f t="shared" si="5"/>
        <v>94240</v>
      </c>
      <c r="W22" s="95"/>
      <c r="X22" s="95"/>
      <c r="Y22" s="95"/>
      <c r="Z22" s="95"/>
      <c r="AA22" s="95"/>
    </row>
    <row r="23" outlineLevel="1">
      <c r="B23" s="774" t="s">
        <v>237</v>
      </c>
      <c r="C23" s="98"/>
      <c r="D23" s="717" t="s">
        <v>44</v>
      </c>
      <c r="E23" s="648" t="s">
        <v>133</v>
      </c>
      <c r="F23" s="718">
        <f t="shared" si="2"/>
        <v>8</v>
      </c>
      <c r="G23" s="788"/>
      <c r="H23" s="788"/>
      <c r="I23" s="788"/>
      <c r="J23" s="789">
        <v>2.0</v>
      </c>
      <c r="K23" s="790">
        <v>2.0</v>
      </c>
      <c r="L23" s="790">
        <v>1.0</v>
      </c>
      <c r="M23" s="790">
        <v>2.0</v>
      </c>
      <c r="N23" s="790">
        <v>0.0</v>
      </c>
      <c r="O23" s="790">
        <v>0.0</v>
      </c>
      <c r="P23" s="790">
        <v>1.0</v>
      </c>
      <c r="Q23" s="777">
        <v>0.0</v>
      </c>
      <c r="R23" s="725">
        <v>5890.0</v>
      </c>
      <c r="S23" s="725">
        <v>1058.0</v>
      </c>
      <c r="T23" s="726">
        <f t="shared" si="3"/>
        <v>5.56710775</v>
      </c>
      <c r="U23" s="727">
        <f t="shared" si="4"/>
        <v>8464</v>
      </c>
      <c r="V23" s="728">
        <f t="shared" si="5"/>
        <v>47120</v>
      </c>
      <c r="W23" s="95"/>
      <c r="X23" s="95"/>
      <c r="Y23" s="95"/>
      <c r="Z23" s="95"/>
      <c r="AA23" s="95"/>
    </row>
    <row r="24" outlineLevel="1">
      <c r="B24" s="767" t="s">
        <v>45</v>
      </c>
      <c r="C24" s="692"/>
      <c r="D24" s="693" t="s">
        <v>46</v>
      </c>
      <c r="E24" s="64" t="s">
        <v>34</v>
      </c>
      <c r="F24" s="694">
        <f t="shared" si="2"/>
        <v>12</v>
      </c>
      <c r="G24" s="778"/>
      <c r="H24" s="778"/>
      <c r="I24" s="778"/>
      <c r="J24" s="779">
        <v>3.0</v>
      </c>
      <c r="K24" s="780">
        <v>7.0</v>
      </c>
      <c r="L24" s="780">
        <v>1.0</v>
      </c>
      <c r="M24" s="780">
        <v>0.0</v>
      </c>
      <c r="N24" s="780">
        <v>0.0</v>
      </c>
      <c r="O24" s="780">
        <v>0.0</v>
      </c>
      <c r="P24" s="780">
        <v>1.0</v>
      </c>
      <c r="Q24" s="96">
        <v>0.0</v>
      </c>
      <c r="R24" s="701">
        <v>5890.0</v>
      </c>
      <c r="S24" s="701">
        <v>2205.0</v>
      </c>
      <c r="T24" s="702">
        <f t="shared" si="3"/>
        <v>2.671201814</v>
      </c>
      <c r="U24" s="703">
        <f t="shared" si="4"/>
        <v>26460</v>
      </c>
      <c r="V24" s="704">
        <f t="shared" si="5"/>
        <v>70680</v>
      </c>
      <c r="W24" s="95"/>
      <c r="X24" s="95"/>
      <c r="Y24" s="95"/>
      <c r="Z24" s="95"/>
      <c r="AA24" s="95"/>
    </row>
    <row r="25" outlineLevel="1">
      <c r="B25" s="771" t="s">
        <v>45</v>
      </c>
      <c r="C25" s="80"/>
      <c r="D25" s="705" t="s">
        <v>46</v>
      </c>
      <c r="E25" s="82" t="s">
        <v>35</v>
      </c>
      <c r="F25" s="706">
        <f t="shared" si="2"/>
        <v>9</v>
      </c>
      <c r="G25" s="778"/>
      <c r="H25" s="778"/>
      <c r="I25" s="778"/>
      <c r="J25" s="779">
        <v>2.0</v>
      </c>
      <c r="K25" s="780">
        <v>3.0</v>
      </c>
      <c r="L25" s="780">
        <v>1.0</v>
      </c>
      <c r="M25" s="780">
        <v>1.0</v>
      </c>
      <c r="N25" s="780">
        <v>1.0</v>
      </c>
      <c r="O25" s="780">
        <v>0.0</v>
      </c>
      <c r="P25" s="780">
        <v>1.0</v>
      </c>
      <c r="Q25" s="96">
        <v>0.0</v>
      </c>
      <c r="R25" s="713">
        <v>5890.0</v>
      </c>
      <c r="S25" s="713">
        <v>2205.0</v>
      </c>
      <c r="T25" s="714">
        <f t="shared" si="3"/>
        <v>2.671201814</v>
      </c>
      <c r="U25" s="715">
        <f t="shared" si="4"/>
        <v>19845</v>
      </c>
      <c r="V25" s="716">
        <f t="shared" si="5"/>
        <v>53010</v>
      </c>
      <c r="W25" s="95"/>
      <c r="X25" s="95"/>
      <c r="Y25" s="95"/>
      <c r="Z25" s="95"/>
      <c r="AA25" s="95"/>
    </row>
    <row r="26" outlineLevel="1">
      <c r="B26" s="771" t="s">
        <v>45</v>
      </c>
      <c r="C26" s="80"/>
      <c r="D26" s="705" t="s">
        <v>46</v>
      </c>
      <c r="E26" s="96" t="s">
        <v>36</v>
      </c>
      <c r="F26" s="706">
        <f t="shared" si="2"/>
        <v>5</v>
      </c>
      <c r="G26" s="778"/>
      <c r="H26" s="778"/>
      <c r="I26" s="778"/>
      <c r="J26" s="779">
        <v>1.0</v>
      </c>
      <c r="K26" s="780">
        <v>1.0</v>
      </c>
      <c r="L26" s="780">
        <v>2.0</v>
      </c>
      <c r="M26" s="780">
        <v>0.0</v>
      </c>
      <c r="N26" s="780">
        <v>0.0</v>
      </c>
      <c r="O26" s="780">
        <v>0.0</v>
      </c>
      <c r="P26" s="780">
        <v>1.0</v>
      </c>
      <c r="Q26" s="96">
        <v>0.0</v>
      </c>
      <c r="R26" s="713">
        <v>5890.0</v>
      </c>
      <c r="S26" s="713">
        <v>2205.0</v>
      </c>
      <c r="T26" s="714">
        <f t="shared" si="3"/>
        <v>2.671201814</v>
      </c>
      <c r="U26" s="715">
        <f t="shared" si="4"/>
        <v>11025</v>
      </c>
      <c r="V26" s="716">
        <f t="shared" si="5"/>
        <v>29450</v>
      </c>
      <c r="W26" s="95"/>
      <c r="X26" s="95"/>
      <c r="Y26" s="95"/>
      <c r="Z26" s="95"/>
      <c r="AA26" s="95"/>
    </row>
    <row r="27" outlineLevel="1">
      <c r="B27" s="771" t="s">
        <v>45</v>
      </c>
      <c r="C27" s="80"/>
      <c r="D27" s="705" t="s">
        <v>46</v>
      </c>
      <c r="E27" s="82" t="s">
        <v>37</v>
      </c>
      <c r="F27" s="706">
        <f t="shared" si="2"/>
        <v>9</v>
      </c>
      <c r="G27" s="778"/>
      <c r="H27" s="778"/>
      <c r="I27" s="778"/>
      <c r="J27" s="779">
        <v>3.0</v>
      </c>
      <c r="K27" s="780">
        <v>4.0</v>
      </c>
      <c r="L27" s="780">
        <v>0.0</v>
      </c>
      <c r="M27" s="780">
        <v>1.0</v>
      </c>
      <c r="N27" s="780">
        <v>0.0</v>
      </c>
      <c r="O27" s="780">
        <v>0.0</v>
      </c>
      <c r="P27" s="780">
        <v>1.0</v>
      </c>
      <c r="Q27" s="96">
        <v>0.0</v>
      </c>
      <c r="R27" s="713">
        <v>5890.0</v>
      </c>
      <c r="S27" s="713">
        <v>2205.0</v>
      </c>
      <c r="T27" s="714">
        <f t="shared" si="3"/>
        <v>2.671201814</v>
      </c>
      <c r="U27" s="715">
        <f t="shared" si="4"/>
        <v>19845</v>
      </c>
      <c r="V27" s="716">
        <f t="shared" si="5"/>
        <v>53010</v>
      </c>
      <c r="W27" s="95"/>
      <c r="X27" s="95"/>
      <c r="Y27" s="95"/>
      <c r="Z27" s="95"/>
      <c r="AA27" s="95"/>
    </row>
    <row r="28" outlineLevel="1">
      <c r="B28" s="771" t="s">
        <v>45</v>
      </c>
      <c r="C28" s="80"/>
      <c r="D28" s="705" t="s">
        <v>46</v>
      </c>
      <c r="E28" s="82" t="s">
        <v>132</v>
      </c>
      <c r="F28" s="706">
        <f t="shared" si="2"/>
        <v>6</v>
      </c>
      <c r="G28" s="778"/>
      <c r="H28" s="778"/>
      <c r="I28" s="778"/>
      <c r="J28" s="779">
        <v>0.0</v>
      </c>
      <c r="K28" s="780">
        <v>2.0</v>
      </c>
      <c r="L28" s="780">
        <v>1.0</v>
      </c>
      <c r="M28" s="780">
        <v>1.0</v>
      </c>
      <c r="N28" s="780">
        <v>1.0</v>
      </c>
      <c r="O28" s="780">
        <v>0.0</v>
      </c>
      <c r="P28" s="780">
        <v>1.0</v>
      </c>
      <c r="Q28" s="96">
        <v>0.0</v>
      </c>
      <c r="R28" s="713">
        <v>5890.0</v>
      </c>
      <c r="S28" s="713">
        <v>2205.0</v>
      </c>
      <c r="T28" s="714">
        <f t="shared" si="3"/>
        <v>2.671201814</v>
      </c>
      <c r="U28" s="715">
        <f t="shared" si="4"/>
        <v>13230</v>
      </c>
      <c r="V28" s="716">
        <f t="shared" si="5"/>
        <v>35340</v>
      </c>
      <c r="W28" s="95"/>
      <c r="X28" s="95"/>
      <c r="Y28" s="95"/>
      <c r="Z28" s="95"/>
      <c r="AA28" s="95"/>
    </row>
    <row r="29" outlineLevel="1">
      <c r="B29" s="774" t="s">
        <v>45</v>
      </c>
      <c r="C29" s="98"/>
      <c r="D29" s="717" t="s">
        <v>46</v>
      </c>
      <c r="E29" s="648" t="s">
        <v>133</v>
      </c>
      <c r="F29" s="718">
        <f t="shared" si="2"/>
        <v>4</v>
      </c>
      <c r="G29" s="781"/>
      <c r="H29" s="781"/>
      <c r="I29" s="781"/>
      <c r="J29" s="782">
        <v>0.0</v>
      </c>
      <c r="K29" s="783">
        <v>1.0</v>
      </c>
      <c r="L29" s="783">
        <v>1.0</v>
      </c>
      <c r="M29" s="783">
        <v>1.0</v>
      </c>
      <c r="N29" s="783">
        <v>0.0</v>
      </c>
      <c r="O29" s="783">
        <v>0.0</v>
      </c>
      <c r="P29" s="783">
        <v>1.0</v>
      </c>
      <c r="Q29" s="784">
        <v>0.0</v>
      </c>
      <c r="R29" s="725">
        <v>5890.0</v>
      </c>
      <c r="S29" s="725">
        <v>2205.0</v>
      </c>
      <c r="T29" s="726">
        <f t="shared" si="3"/>
        <v>2.671201814</v>
      </c>
      <c r="U29" s="727">
        <f t="shared" si="4"/>
        <v>8820</v>
      </c>
      <c r="V29" s="728">
        <f t="shared" si="5"/>
        <v>23560</v>
      </c>
      <c r="W29" s="95"/>
      <c r="X29" s="95"/>
      <c r="Y29" s="95"/>
      <c r="Z29" s="95"/>
      <c r="AA29" s="95"/>
    </row>
    <row r="30" outlineLevel="1">
      <c r="B30" s="767" t="s">
        <v>47</v>
      </c>
      <c r="C30" s="692"/>
      <c r="D30" s="693" t="s">
        <v>48</v>
      </c>
      <c r="E30" s="64" t="s">
        <v>34</v>
      </c>
      <c r="F30" s="694">
        <f t="shared" si="2"/>
        <v>22</v>
      </c>
      <c r="G30" s="791"/>
      <c r="H30" s="791"/>
      <c r="I30" s="791"/>
      <c r="J30" s="792">
        <v>7.0</v>
      </c>
      <c r="K30" s="793">
        <v>12.0</v>
      </c>
      <c r="L30" s="793">
        <v>1.0</v>
      </c>
      <c r="M30" s="793">
        <v>0.0</v>
      </c>
      <c r="N30" s="793">
        <v>0.0</v>
      </c>
      <c r="O30" s="793">
        <v>2.0</v>
      </c>
      <c r="P30" s="793">
        <v>0.0</v>
      </c>
      <c r="Q30" s="64">
        <v>2.0</v>
      </c>
      <c r="R30" s="701">
        <v>6490.0</v>
      </c>
      <c r="S30" s="701">
        <v>1698.0</v>
      </c>
      <c r="T30" s="702">
        <f t="shared" si="3"/>
        <v>3.822143698</v>
      </c>
      <c r="U30" s="703">
        <f t="shared" si="4"/>
        <v>37356</v>
      </c>
      <c r="V30" s="704">
        <f t="shared" si="5"/>
        <v>142780</v>
      </c>
      <c r="W30" s="95"/>
      <c r="X30" s="95"/>
      <c r="Y30" s="95"/>
      <c r="Z30" s="95"/>
      <c r="AA30" s="95"/>
    </row>
    <row r="31" outlineLevel="1">
      <c r="B31" s="771" t="s">
        <v>47</v>
      </c>
      <c r="C31" s="80"/>
      <c r="D31" s="705" t="s">
        <v>48</v>
      </c>
      <c r="E31" s="82" t="s">
        <v>35</v>
      </c>
      <c r="F31" s="706">
        <f t="shared" si="2"/>
        <v>21</v>
      </c>
      <c r="G31" s="794"/>
      <c r="H31" s="794"/>
      <c r="I31" s="794"/>
      <c r="J31" s="795">
        <v>13.0</v>
      </c>
      <c r="K31" s="796">
        <v>5.0</v>
      </c>
      <c r="L31" s="796">
        <v>1.0</v>
      </c>
      <c r="M31" s="796">
        <v>0.0</v>
      </c>
      <c r="N31" s="796">
        <v>0.0</v>
      </c>
      <c r="O31" s="796">
        <v>2.0</v>
      </c>
      <c r="P31" s="796">
        <v>0.0</v>
      </c>
      <c r="Q31" s="96">
        <v>2.0</v>
      </c>
      <c r="R31" s="713">
        <v>6490.0</v>
      </c>
      <c r="S31" s="713">
        <v>1698.0</v>
      </c>
      <c r="T31" s="714">
        <f t="shared" si="3"/>
        <v>3.822143698</v>
      </c>
      <c r="U31" s="715">
        <f t="shared" si="4"/>
        <v>35658</v>
      </c>
      <c r="V31" s="716">
        <f t="shared" si="5"/>
        <v>136290</v>
      </c>
      <c r="W31" s="95"/>
      <c r="X31" s="95"/>
      <c r="Y31" s="95"/>
      <c r="Z31" s="95"/>
      <c r="AA31" s="95"/>
    </row>
    <row r="32" outlineLevel="1">
      <c r="B32" s="771" t="s">
        <v>47</v>
      </c>
      <c r="C32" s="80"/>
      <c r="D32" s="705" t="s">
        <v>48</v>
      </c>
      <c r="E32" s="96" t="s">
        <v>36</v>
      </c>
      <c r="F32" s="706">
        <f t="shared" si="2"/>
        <v>21</v>
      </c>
      <c r="G32" s="794"/>
      <c r="H32" s="794"/>
      <c r="I32" s="794"/>
      <c r="J32" s="795">
        <v>14.0</v>
      </c>
      <c r="K32" s="796">
        <v>3.0</v>
      </c>
      <c r="L32" s="796">
        <v>1.0</v>
      </c>
      <c r="M32" s="796">
        <v>1.0</v>
      </c>
      <c r="N32" s="796">
        <v>0.0</v>
      </c>
      <c r="O32" s="796">
        <v>2.0</v>
      </c>
      <c r="P32" s="796">
        <v>0.0</v>
      </c>
      <c r="Q32" s="96">
        <v>1.0</v>
      </c>
      <c r="R32" s="713">
        <v>6490.0</v>
      </c>
      <c r="S32" s="713">
        <v>1698.0</v>
      </c>
      <c r="T32" s="714">
        <f t="shared" si="3"/>
        <v>3.822143698</v>
      </c>
      <c r="U32" s="715">
        <f t="shared" si="4"/>
        <v>35658</v>
      </c>
      <c r="V32" s="716">
        <f t="shared" si="5"/>
        <v>136290</v>
      </c>
      <c r="W32" s="95"/>
      <c r="X32" s="95"/>
      <c r="Y32" s="95"/>
      <c r="Z32" s="95"/>
      <c r="AA32" s="95"/>
    </row>
    <row r="33" outlineLevel="1">
      <c r="B33" s="771" t="s">
        <v>47</v>
      </c>
      <c r="C33" s="80"/>
      <c r="D33" s="705" t="s">
        <v>48</v>
      </c>
      <c r="E33" s="82" t="s">
        <v>37</v>
      </c>
      <c r="F33" s="706">
        <f t="shared" si="2"/>
        <v>13</v>
      </c>
      <c r="G33" s="794"/>
      <c r="H33" s="794"/>
      <c r="I33" s="794"/>
      <c r="J33" s="795">
        <v>6.0</v>
      </c>
      <c r="K33" s="796">
        <v>4.0</v>
      </c>
      <c r="L33" s="796">
        <v>0.0</v>
      </c>
      <c r="M33" s="796">
        <v>0.0</v>
      </c>
      <c r="N33" s="796">
        <v>0.0</v>
      </c>
      <c r="O33" s="796">
        <v>3.0</v>
      </c>
      <c r="P33" s="796">
        <v>0.0</v>
      </c>
      <c r="Q33" s="96">
        <v>2.0</v>
      </c>
      <c r="R33" s="713">
        <v>6490.0</v>
      </c>
      <c r="S33" s="713">
        <v>1698.0</v>
      </c>
      <c r="T33" s="714">
        <f t="shared" si="3"/>
        <v>3.822143698</v>
      </c>
      <c r="U33" s="715">
        <f t="shared" si="4"/>
        <v>22074</v>
      </c>
      <c r="V33" s="716">
        <f t="shared" si="5"/>
        <v>84370</v>
      </c>
      <c r="W33" s="95"/>
      <c r="X33" s="95"/>
      <c r="Y33" s="95"/>
      <c r="Z33" s="95"/>
      <c r="AA33" s="95"/>
    </row>
    <row r="34" outlineLevel="1">
      <c r="B34" s="771" t="s">
        <v>47</v>
      </c>
      <c r="C34" s="80"/>
      <c r="D34" s="705" t="s">
        <v>48</v>
      </c>
      <c r="E34" s="82" t="s">
        <v>132</v>
      </c>
      <c r="F34" s="706">
        <f t="shared" si="2"/>
        <v>7</v>
      </c>
      <c r="G34" s="794"/>
      <c r="H34" s="794"/>
      <c r="I34" s="794"/>
      <c r="J34" s="795">
        <v>2.0</v>
      </c>
      <c r="K34" s="796">
        <v>3.0</v>
      </c>
      <c r="L34" s="796">
        <v>1.0</v>
      </c>
      <c r="M34" s="796">
        <v>0.0</v>
      </c>
      <c r="N34" s="796">
        <v>0.0</v>
      </c>
      <c r="O34" s="796">
        <v>1.0</v>
      </c>
      <c r="P34" s="796">
        <v>0.0</v>
      </c>
      <c r="Q34" s="96">
        <v>1.0</v>
      </c>
      <c r="R34" s="713">
        <v>6490.0</v>
      </c>
      <c r="S34" s="713">
        <v>1698.0</v>
      </c>
      <c r="T34" s="714">
        <f t="shared" si="3"/>
        <v>3.822143698</v>
      </c>
      <c r="U34" s="715">
        <f t="shared" si="4"/>
        <v>11886</v>
      </c>
      <c r="V34" s="716">
        <f t="shared" si="5"/>
        <v>45430</v>
      </c>
      <c r="W34" s="95"/>
      <c r="X34" s="95"/>
      <c r="Y34" s="95"/>
      <c r="Z34" s="95"/>
      <c r="AA34" s="95"/>
    </row>
    <row r="35" outlineLevel="1">
      <c r="B35" s="774" t="s">
        <v>47</v>
      </c>
      <c r="C35" s="98"/>
      <c r="D35" s="717" t="s">
        <v>48</v>
      </c>
      <c r="E35" s="648" t="s">
        <v>133</v>
      </c>
      <c r="F35" s="718">
        <f t="shared" si="2"/>
        <v>5</v>
      </c>
      <c r="G35" s="797"/>
      <c r="H35" s="797"/>
      <c r="I35" s="797"/>
      <c r="J35" s="798">
        <v>1.0</v>
      </c>
      <c r="K35" s="799">
        <v>2.0</v>
      </c>
      <c r="L35" s="799">
        <v>1.0</v>
      </c>
      <c r="M35" s="799">
        <v>0.0</v>
      </c>
      <c r="N35" s="799">
        <v>0.0</v>
      </c>
      <c r="O35" s="799">
        <v>1.0</v>
      </c>
      <c r="P35" s="799">
        <v>0.0</v>
      </c>
      <c r="Q35" s="777">
        <v>0.0</v>
      </c>
      <c r="R35" s="725">
        <v>6490.0</v>
      </c>
      <c r="S35" s="725">
        <v>1698.0</v>
      </c>
      <c r="T35" s="726">
        <f t="shared" si="3"/>
        <v>3.822143698</v>
      </c>
      <c r="U35" s="727">
        <f t="shared" si="4"/>
        <v>8490</v>
      </c>
      <c r="V35" s="728">
        <f t="shared" si="5"/>
        <v>32450</v>
      </c>
      <c r="W35" s="95"/>
      <c r="X35" s="95"/>
      <c r="Y35" s="95"/>
      <c r="Z35" s="95"/>
      <c r="AA35" s="95"/>
    </row>
    <row r="36" outlineLevel="1">
      <c r="B36" s="800" t="s">
        <v>49</v>
      </c>
      <c r="C36" s="801"/>
      <c r="D36" s="802">
        <v>1.3351219913E10</v>
      </c>
      <c r="E36" s="64" t="s">
        <v>34</v>
      </c>
      <c r="F36" s="803">
        <f t="shared" si="2"/>
        <v>6</v>
      </c>
      <c r="G36" s="804"/>
      <c r="H36" s="804"/>
      <c r="I36" s="804"/>
      <c r="J36" s="769">
        <v>6.0</v>
      </c>
      <c r="K36" s="697">
        <v>0.0</v>
      </c>
      <c r="L36" s="697">
        <v>0.0</v>
      </c>
      <c r="M36" s="697">
        <v>0.0</v>
      </c>
      <c r="N36" s="697">
        <v>0.0</v>
      </c>
      <c r="O36" s="697">
        <v>0.0</v>
      </c>
      <c r="P36" s="697">
        <v>0.0</v>
      </c>
      <c r="Q36" s="805">
        <v>0.0</v>
      </c>
      <c r="R36" s="806">
        <v>6990.0</v>
      </c>
      <c r="S36" s="806">
        <v>2592.0</v>
      </c>
      <c r="T36" s="807">
        <f t="shared" si="3"/>
        <v>2.696759259</v>
      </c>
      <c r="U36" s="808">
        <f t="shared" si="4"/>
        <v>15552</v>
      </c>
      <c r="V36" s="704">
        <f t="shared" si="5"/>
        <v>41940</v>
      </c>
      <c r="W36" s="95"/>
      <c r="X36" s="95"/>
      <c r="Y36" s="95"/>
      <c r="Z36" s="95"/>
      <c r="AA36" s="95"/>
    </row>
    <row r="37" outlineLevel="1">
      <c r="B37" s="809" t="s">
        <v>49</v>
      </c>
      <c r="C37" s="170"/>
      <c r="D37" s="810">
        <v>1.3351219913E10</v>
      </c>
      <c r="E37" s="82" t="s">
        <v>35</v>
      </c>
      <c r="F37" s="811">
        <f t="shared" si="2"/>
        <v>15</v>
      </c>
      <c r="G37" s="762"/>
      <c r="H37" s="762"/>
      <c r="I37" s="762"/>
      <c r="J37" s="773">
        <v>15.0</v>
      </c>
      <c r="K37" s="709">
        <v>0.0</v>
      </c>
      <c r="L37" s="709">
        <v>0.0</v>
      </c>
      <c r="M37" s="709">
        <v>0.0</v>
      </c>
      <c r="N37" s="709">
        <v>0.0</v>
      </c>
      <c r="O37" s="709">
        <v>0.0</v>
      </c>
      <c r="P37" s="709">
        <v>0.0</v>
      </c>
      <c r="Q37" s="760">
        <v>0.0</v>
      </c>
      <c r="R37" s="812">
        <v>6990.0</v>
      </c>
      <c r="S37" s="812">
        <v>2592.0</v>
      </c>
      <c r="T37" s="813">
        <f t="shared" si="3"/>
        <v>2.696759259</v>
      </c>
      <c r="U37" s="814">
        <f t="shared" si="4"/>
        <v>38880</v>
      </c>
      <c r="V37" s="716">
        <f t="shared" si="5"/>
        <v>104850</v>
      </c>
      <c r="W37" s="95"/>
      <c r="X37" s="95"/>
      <c r="Y37" s="95"/>
      <c r="Z37" s="95"/>
      <c r="AA37" s="95"/>
    </row>
    <row r="38" outlineLevel="1">
      <c r="B38" s="809" t="s">
        <v>49</v>
      </c>
      <c r="C38" s="170"/>
      <c r="D38" s="810">
        <v>1.3351219913E10</v>
      </c>
      <c r="E38" s="96" t="s">
        <v>36</v>
      </c>
      <c r="F38" s="811">
        <f t="shared" si="2"/>
        <v>19</v>
      </c>
      <c r="G38" s="762"/>
      <c r="H38" s="762"/>
      <c r="I38" s="762"/>
      <c r="J38" s="773">
        <v>19.0</v>
      </c>
      <c r="K38" s="709">
        <v>0.0</v>
      </c>
      <c r="L38" s="709">
        <v>0.0</v>
      </c>
      <c r="M38" s="709">
        <v>0.0</v>
      </c>
      <c r="N38" s="709">
        <v>0.0</v>
      </c>
      <c r="O38" s="709">
        <v>0.0</v>
      </c>
      <c r="P38" s="709">
        <v>0.0</v>
      </c>
      <c r="Q38" s="760">
        <v>0.0</v>
      </c>
      <c r="R38" s="812">
        <v>6990.0</v>
      </c>
      <c r="S38" s="812">
        <v>2592.0</v>
      </c>
      <c r="T38" s="813">
        <f t="shared" si="3"/>
        <v>2.696759259</v>
      </c>
      <c r="U38" s="814">
        <f t="shared" si="4"/>
        <v>49248</v>
      </c>
      <c r="V38" s="716">
        <f t="shared" si="5"/>
        <v>132810</v>
      </c>
      <c r="W38" s="95"/>
      <c r="X38" s="95"/>
      <c r="Y38" s="95"/>
      <c r="Z38" s="95"/>
      <c r="AA38" s="95"/>
    </row>
    <row r="39" outlineLevel="1">
      <c r="B39" s="809" t="s">
        <v>49</v>
      </c>
      <c r="C39" s="170"/>
      <c r="D39" s="810">
        <v>1.3351219913E10</v>
      </c>
      <c r="E39" s="506" t="s">
        <v>37</v>
      </c>
      <c r="F39" s="811">
        <f t="shared" si="2"/>
        <v>11</v>
      </c>
      <c r="G39" s="762"/>
      <c r="H39" s="762"/>
      <c r="I39" s="762"/>
      <c r="J39" s="773">
        <v>11.0</v>
      </c>
      <c r="K39" s="709">
        <v>0.0</v>
      </c>
      <c r="L39" s="709">
        <v>0.0</v>
      </c>
      <c r="M39" s="709">
        <v>0.0</v>
      </c>
      <c r="N39" s="709">
        <v>0.0</v>
      </c>
      <c r="O39" s="709">
        <v>0.0</v>
      </c>
      <c r="P39" s="709">
        <v>0.0</v>
      </c>
      <c r="Q39" s="760">
        <v>0.0</v>
      </c>
      <c r="R39" s="812">
        <v>6990.0</v>
      </c>
      <c r="S39" s="812">
        <v>2592.0</v>
      </c>
      <c r="T39" s="813">
        <f t="shared" si="3"/>
        <v>2.696759259</v>
      </c>
      <c r="U39" s="814">
        <f t="shared" si="4"/>
        <v>28512</v>
      </c>
      <c r="V39" s="716">
        <f t="shared" si="5"/>
        <v>76890</v>
      </c>
      <c r="W39" s="95"/>
      <c r="X39" s="95"/>
      <c r="Y39" s="95"/>
      <c r="Z39" s="95"/>
      <c r="AA39" s="95"/>
    </row>
    <row r="40" outlineLevel="1">
      <c r="B40" s="809" t="s">
        <v>49</v>
      </c>
      <c r="C40" s="170"/>
      <c r="D40" s="810">
        <v>1.3351219913E10</v>
      </c>
      <c r="E40" s="506" t="s">
        <v>132</v>
      </c>
      <c r="F40" s="811">
        <f t="shared" si="2"/>
        <v>3</v>
      </c>
      <c r="G40" s="762"/>
      <c r="H40" s="762"/>
      <c r="I40" s="762"/>
      <c r="J40" s="773">
        <v>3.0</v>
      </c>
      <c r="K40" s="709">
        <v>0.0</v>
      </c>
      <c r="L40" s="709">
        <v>0.0</v>
      </c>
      <c r="M40" s="709">
        <v>0.0</v>
      </c>
      <c r="N40" s="709">
        <v>0.0</v>
      </c>
      <c r="O40" s="709">
        <v>0.0</v>
      </c>
      <c r="P40" s="709">
        <v>0.0</v>
      </c>
      <c r="Q40" s="760">
        <v>0.0</v>
      </c>
      <c r="R40" s="812">
        <v>6990.0</v>
      </c>
      <c r="S40" s="812">
        <v>2592.0</v>
      </c>
      <c r="T40" s="813">
        <f t="shared" si="3"/>
        <v>2.696759259</v>
      </c>
      <c r="U40" s="814">
        <f t="shared" si="4"/>
        <v>7776</v>
      </c>
      <c r="V40" s="716">
        <f t="shared" si="5"/>
        <v>20970</v>
      </c>
      <c r="W40" s="95"/>
      <c r="X40" s="95"/>
      <c r="Y40" s="95"/>
      <c r="Z40" s="95"/>
      <c r="AA40" s="95"/>
    </row>
    <row r="41" outlineLevel="1">
      <c r="B41" s="815" t="s">
        <v>49</v>
      </c>
      <c r="C41" s="181"/>
      <c r="D41" s="816">
        <v>1.3351219913E10</v>
      </c>
      <c r="E41" s="518" t="s">
        <v>133</v>
      </c>
      <c r="F41" s="817">
        <f t="shared" si="2"/>
        <v>5</v>
      </c>
      <c r="G41" s="775"/>
      <c r="H41" s="775"/>
      <c r="I41" s="775"/>
      <c r="J41" s="776">
        <v>5.0</v>
      </c>
      <c r="K41" s="721">
        <v>0.0</v>
      </c>
      <c r="L41" s="721">
        <v>0.0</v>
      </c>
      <c r="M41" s="721">
        <v>0.0</v>
      </c>
      <c r="N41" s="721">
        <v>0.0</v>
      </c>
      <c r="O41" s="721">
        <v>0.0</v>
      </c>
      <c r="P41" s="721">
        <v>0.0</v>
      </c>
      <c r="Q41" s="818">
        <v>0.0</v>
      </c>
      <c r="R41" s="819">
        <v>6990.0</v>
      </c>
      <c r="S41" s="819">
        <v>2592.0</v>
      </c>
      <c r="T41" s="820">
        <f t="shared" si="3"/>
        <v>2.696759259</v>
      </c>
      <c r="U41" s="821">
        <f t="shared" si="4"/>
        <v>12960</v>
      </c>
      <c r="V41" s="728">
        <f t="shared" si="5"/>
        <v>34950</v>
      </c>
      <c r="W41" s="95"/>
      <c r="X41" s="95"/>
      <c r="Y41" s="95"/>
      <c r="Z41" s="95"/>
      <c r="AA41" s="95"/>
    </row>
    <row r="42" collapsed="1">
      <c r="B42" s="822" t="s">
        <v>50</v>
      </c>
      <c r="V42" s="80"/>
      <c r="X42" s="95"/>
      <c r="Y42" s="95"/>
      <c r="Z42" s="95"/>
      <c r="AA42" s="95"/>
    </row>
    <row r="43" ht="33.75" hidden="1" customHeight="1" outlineLevel="1">
      <c r="B43" s="823"/>
      <c r="C43" s="824"/>
      <c r="D43" s="825"/>
      <c r="E43" s="826"/>
      <c r="F43" s="761">
        <f>SUM(F44:F73)</f>
        <v>279</v>
      </c>
      <c r="G43" s="781"/>
      <c r="H43" s="781"/>
      <c r="I43" s="781"/>
      <c r="J43" s="782"/>
      <c r="K43" s="783"/>
      <c r="L43" s="783"/>
      <c r="M43" s="783"/>
      <c r="N43" s="783"/>
      <c r="O43" s="783"/>
      <c r="P43" s="783"/>
      <c r="Q43" s="827"/>
      <c r="R43" s="828"/>
      <c r="S43" s="828"/>
      <c r="T43" s="766"/>
      <c r="U43" s="829">
        <f>SUM(U44:U73)</f>
        <v>513407</v>
      </c>
      <c r="V43" s="716"/>
      <c r="X43" s="95"/>
      <c r="Y43" s="95"/>
      <c r="Z43" s="95"/>
      <c r="AA43" s="95"/>
    </row>
    <row r="44" ht="33.75" hidden="1" customHeight="1" outlineLevel="1">
      <c r="B44" s="767" t="s">
        <v>51</v>
      </c>
      <c r="C44" s="692"/>
      <c r="D44" s="693" t="s">
        <v>52</v>
      </c>
      <c r="E44" s="830" t="s">
        <v>34</v>
      </c>
      <c r="F44" s="694">
        <f t="shared" ref="F44:F69" si="6">SUM(J44:P44)</f>
        <v>12</v>
      </c>
      <c r="G44" s="785"/>
      <c r="H44" s="785"/>
      <c r="I44" s="785"/>
      <c r="J44" s="786">
        <v>5.0</v>
      </c>
      <c r="K44" s="787">
        <v>3.0</v>
      </c>
      <c r="L44" s="787">
        <v>1.0</v>
      </c>
      <c r="M44" s="787">
        <v>1.0</v>
      </c>
      <c r="N44" s="787">
        <v>0.0</v>
      </c>
      <c r="O44" s="787">
        <v>1.0</v>
      </c>
      <c r="P44" s="787">
        <v>1.0</v>
      </c>
      <c r="Q44" s="64">
        <v>1.0</v>
      </c>
      <c r="R44" s="701">
        <v>5690.0</v>
      </c>
      <c r="S44" s="701">
        <v>1712.0</v>
      </c>
      <c r="T44" s="702">
        <f t="shared" ref="T44:T73" si="7">R44/S44</f>
        <v>3.323598131</v>
      </c>
      <c r="U44" s="703">
        <f t="shared" ref="U44:U73" si="8">F44*S44</f>
        <v>20544</v>
      </c>
      <c r="V44" s="704">
        <f t="shared" ref="V44:V73" si="9">R44*F44</f>
        <v>68280</v>
      </c>
      <c r="X44" s="95"/>
      <c r="Y44" s="95"/>
      <c r="Z44" s="95"/>
      <c r="AA44" s="95"/>
    </row>
    <row r="45" ht="33.75" hidden="1" customHeight="1" outlineLevel="1">
      <c r="B45" s="771" t="s">
        <v>51</v>
      </c>
      <c r="C45" s="80"/>
      <c r="D45" s="705" t="s">
        <v>52</v>
      </c>
      <c r="E45" s="82" t="s">
        <v>35</v>
      </c>
      <c r="F45" s="706">
        <f t="shared" si="6"/>
        <v>7</v>
      </c>
      <c r="G45" s="778"/>
      <c r="H45" s="778"/>
      <c r="I45" s="778"/>
      <c r="J45" s="779">
        <v>1.0</v>
      </c>
      <c r="K45" s="780">
        <v>2.0</v>
      </c>
      <c r="L45" s="780">
        <v>0.0</v>
      </c>
      <c r="M45" s="780">
        <v>2.0</v>
      </c>
      <c r="N45" s="780">
        <v>1.0</v>
      </c>
      <c r="O45" s="780">
        <v>0.0</v>
      </c>
      <c r="P45" s="780">
        <v>1.0</v>
      </c>
      <c r="Q45" s="96">
        <v>0.0</v>
      </c>
      <c r="R45" s="713">
        <v>5690.0</v>
      </c>
      <c r="S45" s="713">
        <v>1712.0</v>
      </c>
      <c r="T45" s="714">
        <f t="shared" si="7"/>
        <v>3.323598131</v>
      </c>
      <c r="U45" s="715">
        <f t="shared" si="8"/>
        <v>11984</v>
      </c>
      <c r="V45" s="716">
        <f t="shared" si="9"/>
        <v>39830</v>
      </c>
      <c r="X45" s="95"/>
      <c r="Y45" s="95"/>
      <c r="Z45" s="95"/>
      <c r="AA45" s="95"/>
    </row>
    <row r="46" ht="33.75" hidden="1" customHeight="1" outlineLevel="1">
      <c r="B46" s="771" t="s">
        <v>51</v>
      </c>
      <c r="C46" s="80"/>
      <c r="D46" s="705" t="s">
        <v>52</v>
      </c>
      <c r="E46" s="82" t="s">
        <v>36</v>
      </c>
      <c r="F46" s="706">
        <f t="shared" si="6"/>
        <v>8</v>
      </c>
      <c r="G46" s="778"/>
      <c r="H46" s="778"/>
      <c r="I46" s="778"/>
      <c r="J46" s="779">
        <v>3.0</v>
      </c>
      <c r="K46" s="780">
        <v>2.0</v>
      </c>
      <c r="L46" s="780">
        <v>0.0</v>
      </c>
      <c r="M46" s="780">
        <v>1.0</v>
      </c>
      <c r="N46" s="780">
        <v>1.0</v>
      </c>
      <c r="O46" s="780">
        <v>0.0</v>
      </c>
      <c r="P46" s="780">
        <v>1.0</v>
      </c>
      <c r="Q46" s="96">
        <v>0.0</v>
      </c>
      <c r="R46" s="713">
        <v>5690.0</v>
      </c>
      <c r="S46" s="713">
        <v>1712.0</v>
      </c>
      <c r="T46" s="714">
        <f t="shared" si="7"/>
        <v>3.323598131</v>
      </c>
      <c r="U46" s="715">
        <f t="shared" si="8"/>
        <v>13696</v>
      </c>
      <c r="V46" s="716">
        <f t="shared" si="9"/>
        <v>45520</v>
      </c>
      <c r="X46" s="95"/>
      <c r="Y46" s="95"/>
      <c r="Z46" s="95"/>
      <c r="AA46" s="95"/>
    </row>
    <row r="47" ht="33.75" hidden="1" customHeight="1" outlineLevel="1">
      <c r="B47" s="771" t="s">
        <v>51</v>
      </c>
      <c r="C47" s="80"/>
      <c r="D47" s="705" t="s">
        <v>52</v>
      </c>
      <c r="E47" s="82" t="s">
        <v>37</v>
      </c>
      <c r="F47" s="706">
        <f t="shared" si="6"/>
        <v>7</v>
      </c>
      <c r="G47" s="778"/>
      <c r="H47" s="778"/>
      <c r="I47" s="778"/>
      <c r="J47" s="779">
        <v>2.0</v>
      </c>
      <c r="K47" s="780">
        <v>2.0</v>
      </c>
      <c r="L47" s="780">
        <v>0.0</v>
      </c>
      <c r="M47" s="780">
        <v>1.0</v>
      </c>
      <c r="N47" s="780">
        <v>0.0</v>
      </c>
      <c r="O47" s="780">
        <v>1.0</v>
      </c>
      <c r="P47" s="780">
        <v>1.0</v>
      </c>
      <c r="Q47" s="96">
        <v>0.0</v>
      </c>
      <c r="R47" s="713">
        <v>5690.0</v>
      </c>
      <c r="S47" s="713">
        <v>1712.0</v>
      </c>
      <c r="T47" s="714">
        <f t="shared" si="7"/>
        <v>3.323598131</v>
      </c>
      <c r="U47" s="715">
        <f t="shared" si="8"/>
        <v>11984</v>
      </c>
      <c r="V47" s="716">
        <f t="shared" si="9"/>
        <v>39830</v>
      </c>
      <c r="X47" s="95"/>
      <c r="Y47" s="95"/>
      <c r="Z47" s="95"/>
      <c r="AA47" s="95"/>
    </row>
    <row r="48" ht="33.75" hidden="1" customHeight="1" outlineLevel="1">
      <c r="B48" s="771" t="s">
        <v>51</v>
      </c>
      <c r="C48" s="80"/>
      <c r="D48" s="705" t="s">
        <v>52</v>
      </c>
      <c r="E48" s="82" t="s">
        <v>132</v>
      </c>
      <c r="F48" s="706">
        <f t="shared" si="6"/>
        <v>9</v>
      </c>
      <c r="G48" s="778"/>
      <c r="H48" s="778"/>
      <c r="I48" s="778"/>
      <c r="J48" s="779">
        <v>3.0</v>
      </c>
      <c r="K48" s="780">
        <v>0.0</v>
      </c>
      <c r="L48" s="780">
        <v>1.0</v>
      </c>
      <c r="M48" s="780">
        <v>3.0</v>
      </c>
      <c r="N48" s="780">
        <v>0.0</v>
      </c>
      <c r="O48" s="780">
        <v>1.0</v>
      </c>
      <c r="P48" s="780">
        <v>1.0</v>
      </c>
      <c r="Q48" s="96">
        <v>1.0</v>
      </c>
      <c r="R48" s="713">
        <v>5690.0</v>
      </c>
      <c r="S48" s="713">
        <v>1712.0</v>
      </c>
      <c r="T48" s="714">
        <f t="shared" si="7"/>
        <v>3.323598131</v>
      </c>
      <c r="U48" s="715">
        <f t="shared" si="8"/>
        <v>15408</v>
      </c>
      <c r="V48" s="716">
        <f t="shared" si="9"/>
        <v>51210</v>
      </c>
      <c r="X48" s="95"/>
      <c r="Y48" s="95"/>
      <c r="Z48" s="95"/>
      <c r="AA48" s="95"/>
    </row>
    <row r="49" ht="33.75" hidden="1" customHeight="1" outlineLevel="1">
      <c r="B49" s="774" t="s">
        <v>51</v>
      </c>
      <c r="C49" s="98"/>
      <c r="D49" s="717" t="s">
        <v>52</v>
      </c>
      <c r="E49" s="648" t="s">
        <v>133</v>
      </c>
      <c r="F49" s="718">
        <f t="shared" si="6"/>
        <v>6</v>
      </c>
      <c r="G49" s="788"/>
      <c r="H49" s="788"/>
      <c r="I49" s="788"/>
      <c r="J49" s="831">
        <v>0.0</v>
      </c>
      <c r="K49" s="832">
        <v>3.0</v>
      </c>
      <c r="L49" s="832">
        <v>1.0</v>
      </c>
      <c r="M49" s="832">
        <v>1.0</v>
      </c>
      <c r="N49" s="832">
        <v>0.0</v>
      </c>
      <c r="O49" s="832">
        <v>0.0</v>
      </c>
      <c r="P49" s="832">
        <v>1.0</v>
      </c>
      <c r="Q49" s="777">
        <v>0.0</v>
      </c>
      <c r="R49" s="725">
        <v>5690.0</v>
      </c>
      <c r="S49" s="725">
        <v>1712.0</v>
      </c>
      <c r="T49" s="726">
        <f t="shared" si="7"/>
        <v>3.323598131</v>
      </c>
      <c r="U49" s="727">
        <f t="shared" si="8"/>
        <v>10272</v>
      </c>
      <c r="V49" s="728">
        <f t="shared" si="9"/>
        <v>34140</v>
      </c>
      <c r="X49" s="95"/>
      <c r="Y49" s="95"/>
      <c r="Z49" s="95"/>
      <c r="AA49" s="95"/>
    </row>
    <row r="50" ht="33.75" hidden="1" customHeight="1" outlineLevel="1">
      <c r="B50" s="767" t="s">
        <v>238</v>
      </c>
      <c r="C50" s="692"/>
      <c r="D50" s="693" t="s">
        <v>54</v>
      </c>
      <c r="E50" s="830" t="s">
        <v>34</v>
      </c>
      <c r="F50" s="694">
        <f t="shared" si="6"/>
        <v>12</v>
      </c>
      <c r="G50" s="778"/>
      <c r="H50" s="778"/>
      <c r="I50" s="778"/>
      <c r="J50" s="779">
        <v>5.0</v>
      </c>
      <c r="K50" s="780">
        <v>3.0</v>
      </c>
      <c r="L50" s="780">
        <v>1.0</v>
      </c>
      <c r="M50" s="780">
        <v>2.0</v>
      </c>
      <c r="N50" s="780">
        <v>0.0</v>
      </c>
      <c r="O50" s="780">
        <v>0.0</v>
      </c>
      <c r="P50" s="780">
        <v>1.0</v>
      </c>
      <c r="Q50" s="96">
        <v>1.0</v>
      </c>
      <c r="R50" s="701">
        <v>5690.0</v>
      </c>
      <c r="S50" s="701">
        <v>1522.0</v>
      </c>
      <c r="T50" s="702">
        <f t="shared" si="7"/>
        <v>3.738501971</v>
      </c>
      <c r="U50" s="703">
        <f t="shared" si="8"/>
        <v>18264</v>
      </c>
      <c r="V50" s="704">
        <f t="shared" si="9"/>
        <v>68280</v>
      </c>
      <c r="X50" s="95"/>
      <c r="Y50" s="95"/>
      <c r="Z50" s="95"/>
      <c r="AA50" s="95"/>
    </row>
    <row r="51" ht="33.75" hidden="1" customHeight="1" outlineLevel="1">
      <c r="B51" s="771" t="s">
        <v>238</v>
      </c>
      <c r="C51" s="80"/>
      <c r="D51" s="705" t="s">
        <v>54</v>
      </c>
      <c r="E51" s="82" t="s">
        <v>35</v>
      </c>
      <c r="F51" s="706">
        <f t="shared" si="6"/>
        <v>13</v>
      </c>
      <c r="G51" s="778"/>
      <c r="H51" s="778"/>
      <c r="I51" s="778"/>
      <c r="J51" s="779">
        <v>7.0</v>
      </c>
      <c r="K51" s="780">
        <v>3.0</v>
      </c>
      <c r="L51" s="780">
        <v>0.0</v>
      </c>
      <c r="M51" s="780">
        <v>2.0</v>
      </c>
      <c r="N51" s="780">
        <v>1.0</v>
      </c>
      <c r="O51" s="780">
        <v>0.0</v>
      </c>
      <c r="P51" s="780">
        <v>0.0</v>
      </c>
      <c r="Q51" s="96">
        <v>0.0</v>
      </c>
      <c r="R51" s="713">
        <v>5690.0</v>
      </c>
      <c r="S51" s="713">
        <v>1522.0</v>
      </c>
      <c r="T51" s="714">
        <f t="shared" si="7"/>
        <v>3.738501971</v>
      </c>
      <c r="U51" s="715">
        <f t="shared" si="8"/>
        <v>19786</v>
      </c>
      <c r="V51" s="716">
        <f t="shared" si="9"/>
        <v>73970</v>
      </c>
      <c r="X51" s="95"/>
      <c r="Y51" s="95"/>
      <c r="Z51" s="95"/>
      <c r="AA51" s="95"/>
    </row>
    <row r="52" ht="33.75" hidden="1" customHeight="1" outlineLevel="1">
      <c r="B52" s="771" t="s">
        <v>238</v>
      </c>
      <c r="C52" s="80"/>
      <c r="D52" s="705" t="s">
        <v>54</v>
      </c>
      <c r="E52" s="82" t="s">
        <v>36</v>
      </c>
      <c r="F52" s="706">
        <f t="shared" si="6"/>
        <v>15</v>
      </c>
      <c r="G52" s="778"/>
      <c r="H52" s="778"/>
      <c r="I52" s="778"/>
      <c r="J52" s="779">
        <v>9.0</v>
      </c>
      <c r="K52" s="780">
        <v>3.0</v>
      </c>
      <c r="L52" s="780">
        <v>1.0</v>
      </c>
      <c r="M52" s="780">
        <v>0.0</v>
      </c>
      <c r="N52" s="780">
        <v>1.0</v>
      </c>
      <c r="O52" s="780">
        <v>0.0</v>
      </c>
      <c r="P52" s="780">
        <v>1.0</v>
      </c>
      <c r="Q52" s="96">
        <v>0.0</v>
      </c>
      <c r="R52" s="713">
        <v>5690.0</v>
      </c>
      <c r="S52" s="713">
        <v>1522.0</v>
      </c>
      <c r="T52" s="714">
        <f t="shared" si="7"/>
        <v>3.738501971</v>
      </c>
      <c r="U52" s="715">
        <f t="shared" si="8"/>
        <v>22830</v>
      </c>
      <c r="V52" s="716">
        <f t="shared" si="9"/>
        <v>85350</v>
      </c>
      <c r="X52" s="95"/>
      <c r="Y52" s="95"/>
      <c r="Z52" s="95"/>
      <c r="AA52" s="95"/>
    </row>
    <row r="53" ht="33.75" hidden="1" customHeight="1" outlineLevel="1">
      <c r="B53" s="771" t="s">
        <v>238</v>
      </c>
      <c r="C53" s="80"/>
      <c r="D53" s="705" t="s">
        <v>54</v>
      </c>
      <c r="E53" s="82" t="s">
        <v>37</v>
      </c>
      <c r="F53" s="706">
        <f t="shared" si="6"/>
        <v>9</v>
      </c>
      <c r="G53" s="778"/>
      <c r="H53" s="778"/>
      <c r="I53" s="778"/>
      <c r="J53" s="779">
        <v>1.0</v>
      </c>
      <c r="K53" s="780">
        <v>3.0</v>
      </c>
      <c r="L53" s="780">
        <v>2.0</v>
      </c>
      <c r="M53" s="780">
        <v>1.0</v>
      </c>
      <c r="N53" s="780">
        <v>1.0</v>
      </c>
      <c r="O53" s="780">
        <v>0.0</v>
      </c>
      <c r="P53" s="780">
        <v>1.0</v>
      </c>
      <c r="Q53" s="96">
        <v>0.0</v>
      </c>
      <c r="R53" s="713">
        <v>5690.0</v>
      </c>
      <c r="S53" s="713">
        <v>1522.0</v>
      </c>
      <c r="T53" s="714">
        <f t="shared" si="7"/>
        <v>3.738501971</v>
      </c>
      <c r="U53" s="715">
        <f t="shared" si="8"/>
        <v>13698</v>
      </c>
      <c r="V53" s="716">
        <f t="shared" si="9"/>
        <v>51210</v>
      </c>
      <c r="X53" s="95"/>
      <c r="Y53" s="95"/>
      <c r="Z53" s="95"/>
      <c r="AA53" s="95"/>
    </row>
    <row r="54" ht="33.75" hidden="1" customHeight="1" outlineLevel="1">
      <c r="B54" s="771" t="s">
        <v>238</v>
      </c>
      <c r="C54" s="80"/>
      <c r="D54" s="705" t="s">
        <v>54</v>
      </c>
      <c r="E54" s="82" t="s">
        <v>132</v>
      </c>
      <c r="F54" s="706">
        <f t="shared" si="6"/>
        <v>21</v>
      </c>
      <c r="G54" s="778"/>
      <c r="H54" s="778"/>
      <c r="I54" s="778"/>
      <c r="J54" s="779">
        <v>13.0</v>
      </c>
      <c r="K54" s="780">
        <v>3.0</v>
      </c>
      <c r="L54" s="780">
        <v>1.0</v>
      </c>
      <c r="M54" s="780">
        <v>2.0</v>
      </c>
      <c r="N54" s="780">
        <v>1.0</v>
      </c>
      <c r="O54" s="780">
        <v>0.0</v>
      </c>
      <c r="P54" s="780">
        <v>1.0</v>
      </c>
      <c r="Q54" s="96">
        <v>1.0</v>
      </c>
      <c r="R54" s="713">
        <v>5690.0</v>
      </c>
      <c r="S54" s="713">
        <v>1522.0</v>
      </c>
      <c r="T54" s="714">
        <f t="shared" si="7"/>
        <v>3.738501971</v>
      </c>
      <c r="U54" s="715">
        <f t="shared" si="8"/>
        <v>31962</v>
      </c>
      <c r="V54" s="716">
        <f t="shared" si="9"/>
        <v>119490</v>
      </c>
      <c r="X54" s="95"/>
      <c r="Y54" s="95"/>
      <c r="Z54" s="95"/>
      <c r="AA54" s="95"/>
    </row>
    <row r="55" ht="33.75" hidden="1" customHeight="1" outlineLevel="1">
      <c r="B55" s="774" t="s">
        <v>238</v>
      </c>
      <c r="C55" s="98"/>
      <c r="D55" s="717" t="s">
        <v>54</v>
      </c>
      <c r="E55" s="648" t="s">
        <v>133</v>
      </c>
      <c r="F55" s="718">
        <f t="shared" si="6"/>
        <v>4</v>
      </c>
      <c r="G55" s="781"/>
      <c r="H55" s="781"/>
      <c r="I55" s="781"/>
      <c r="J55" s="833">
        <v>0.0</v>
      </c>
      <c r="K55" s="834">
        <v>1.0</v>
      </c>
      <c r="L55" s="834">
        <v>1.0</v>
      </c>
      <c r="M55" s="834">
        <v>1.0</v>
      </c>
      <c r="N55" s="834">
        <v>0.0</v>
      </c>
      <c r="O55" s="834">
        <v>0.0</v>
      </c>
      <c r="P55" s="834">
        <v>1.0</v>
      </c>
      <c r="Q55" s="784">
        <v>1.0</v>
      </c>
      <c r="R55" s="725">
        <v>5690.0</v>
      </c>
      <c r="S55" s="725">
        <v>1522.0</v>
      </c>
      <c r="T55" s="726">
        <f t="shared" si="7"/>
        <v>3.738501971</v>
      </c>
      <c r="U55" s="727">
        <f t="shared" si="8"/>
        <v>6088</v>
      </c>
      <c r="V55" s="728">
        <f t="shared" si="9"/>
        <v>22760</v>
      </c>
      <c r="X55" s="95"/>
      <c r="Y55" s="95"/>
      <c r="Z55" s="95"/>
      <c r="AA55" s="95"/>
    </row>
    <row r="56" ht="33.75" hidden="1" customHeight="1" outlineLevel="1">
      <c r="B56" s="767" t="s">
        <v>55</v>
      </c>
      <c r="C56" s="692"/>
      <c r="D56" s="693" t="s">
        <v>56</v>
      </c>
      <c r="E56" s="830" t="s">
        <v>34</v>
      </c>
      <c r="F56" s="694">
        <f t="shared" si="6"/>
        <v>14</v>
      </c>
      <c r="G56" s="785"/>
      <c r="H56" s="785"/>
      <c r="I56" s="785"/>
      <c r="J56" s="786">
        <v>3.0</v>
      </c>
      <c r="K56" s="787">
        <v>3.0</v>
      </c>
      <c r="L56" s="787">
        <v>1.0</v>
      </c>
      <c r="M56" s="787">
        <v>1.0</v>
      </c>
      <c r="N56" s="787">
        <v>0.0</v>
      </c>
      <c r="O56" s="787">
        <v>6.0</v>
      </c>
      <c r="P56" s="697">
        <v>0.0</v>
      </c>
      <c r="Q56" s="64">
        <v>6.0</v>
      </c>
      <c r="R56" s="701">
        <v>6490.0</v>
      </c>
      <c r="S56" s="701">
        <v>2012.0</v>
      </c>
      <c r="T56" s="702">
        <f t="shared" si="7"/>
        <v>3.225646123</v>
      </c>
      <c r="U56" s="703">
        <f t="shared" si="8"/>
        <v>28168</v>
      </c>
      <c r="V56" s="704">
        <f t="shared" si="9"/>
        <v>90860</v>
      </c>
      <c r="X56" s="95"/>
      <c r="Y56" s="95"/>
      <c r="Z56" s="95"/>
      <c r="AA56" s="95"/>
    </row>
    <row r="57" ht="33.75" hidden="1" customHeight="1" outlineLevel="1">
      <c r="B57" s="771" t="s">
        <v>55</v>
      </c>
      <c r="C57" s="80"/>
      <c r="D57" s="705" t="s">
        <v>56</v>
      </c>
      <c r="E57" s="82" t="s">
        <v>35</v>
      </c>
      <c r="F57" s="706">
        <f t="shared" si="6"/>
        <v>4</v>
      </c>
      <c r="G57" s="778"/>
      <c r="H57" s="778"/>
      <c r="I57" s="778"/>
      <c r="J57" s="779">
        <v>0.0</v>
      </c>
      <c r="K57" s="780">
        <v>2.0</v>
      </c>
      <c r="L57" s="780">
        <v>1.0</v>
      </c>
      <c r="M57" s="780">
        <v>0.0</v>
      </c>
      <c r="N57" s="780">
        <v>0.0</v>
      </c>
      <c r="O57" s="780">
        <v>1.0</v>
      </c>
      <c r="P57" s="780">
        <v>0.0</v>
      </c>
      <c r="Q57" s="96">
        <v>1.0</v>
      </c>
      <c r="R57" s="713">
        <v>6490.0</v>
      </c>
      <c r="S57" s="713">
        <v>2012.0</v>
      </c>
      <c r="T57" s="714">
        <f t="shared" si="7"/>
        <v>3.225646123</v>
      </c>
      <c r="U57" s="715">
        <f t="shared" si="8"/>
        <v>8048</v>
      </c>
      <c r="V57" s="716">
        <f t="shared" si="9"/>
        <v>25960</v>
      </c>
      <c r="X57" s="95"/>
      <c r="Y57" s="95"/>
      <c r="Z57" s="95"/>
      <c r="AA57" s="95"/>
    </row>
    <row r="58" ht="33.75" hidden="1" customHeight="1" outlineLevel="1">
      <c r="B58" s="771" t="s">
        <v>55</v>
      </c>
      <c r="C58" s="80"/>
      <c r="D58" s="705" t="s">
        <v>56</v>
      </c>
      <c r="E58" s="82" t="s">
        <v>36</v>
      </c>
      <c r="F58" s="706">
        <f t="shared" si="6"/>
        <v>4</v>
      </c>
      <c r="G58" s="778"/>
      <c r="H58" s="778"/>
      <c r="I58" s="778"/>
      <c r="J58" s="779">
        <v>0.0</v>
      </c>
      <c r="K58" s="780">
        <v>0.0</v>
      </c>
      <c r="L58" s="780">
        <v>1.0</v>
      </c>
      <c r="M58" s="780">
        <v>0.0</v>
      </c>
      <c r="N58" s="780">
        <v>0.0</v>
      </c>
      <c r="O58" s="780">
        <v>3.0</v>
      </c>
      <c r="P58" s="780">
        <v>0.0</v>
      </c>
      <c r="Q58" s="96">
        <v>1.0</v>
      </c>
      <c r="R58" s="713">
        <v>6490.0</v>
      </c>
      <c r="S58" s="713">
        <v>2012.0</v>
      </c>
      <c r="T58" s="714">
        <f t="shared" si="7"/>
        <v>3.225646123</v>
      </c>
      <c r="U58" s="715">
        <f t="shared" si="8"/>
        <v>8048</v>
      </c>
      <c r="V58" s="716">
        <f t="shared" si="9"/>
        <v>25960</v>
      </c>
      <c r="X58" s="95"/>
      <c r="Y58" s="95"/>
      <c r="Z58" s="95"/>
      <c r="AA58" s="95"/>
    </row>
    <row r="59" ht="33.75" hidden="1" customHeight="1" outlineLevel="1">
      <c r="B59" s="771" t="s">
        <v>55</v>
      </c>
      <c r="C59" s="80"/>
      <c r="D59" s="705" t="s">
        <v>56</v>
      </c>
      <c r="E59" s="82" t="s">
        <v>37</v>
      </c>
      <c r="F59" s="706">
        <f t="shared" si="6"/>
        <v>7</v>
      </c>
      <c r="G59" s="778"/>
      <c r="H59" s="778"/>
      <c r="I59" s="778"/>
      <c r="J59" s="779">
        <v>0.0</v>
      </c>
      <c r="K59" s="780">
        <v>2.0</v>
      </c>
      <c r="L59" s="780">
        <v>1.0</v>
      </c>
      <c r="M59" s="780">
        <v>1.0</v>
      </c>
      <c r="N59" s="780">
        <v>0.0</v>
      </c>
      <c r="O59" s="780">
        <v>3.0</v>
      </c>
      <c r="P59" s="780">
        <v>0.0</v>
      </c>
      <c r="Q59" s="96">
        <v>2.0</v>
      </c>
      <c r="R59" s="713">
        <v>6490.0</v>
      </c>
      <c r="S59" s="713">
        <v>2012.0</v>
      </c>
      <c r="T59" s="714">
        <f t="shared" si="7"/>
        <v>3.225646123</v>
      </c>
      <c r="U59" s="715">
        <f t="shared" si="8"/>
        <v>14084</v>
      </c>
      <c r="V59" s="716">
        <f t="shared" si="9"/>
        <v>45430</v>
      </c>
      <c r="X59" s="95"/>
      <c r="Y59" s="95"/>
      <c r="Z59" s="95"/>
      <c r="AA59" s="95"/>
    </row>
    <row r="60" ht="33.75" hidden="1" customHeight="1" outlineLevel="1">
      <c r="B60" s="771" t="s">
        <v>55</v>
      </c>
      <c r="C60" s="80"/>
      <c r="D60" s="705" t="s">
        <v>56</v>
      </c>
      <c r="E60" s="82" t="s">
        <v>132</v>
      </c>
      <c r="F60" s="706">
        <f t="shared" si="6"/>
        <v>7</v>
      </c>
      <c r="G60" s="778"/>
      <c r="H60" s="778"/>
      <c r="I60" s="778"/>
      <c r="J60" s="779">
        <v>0.0</v>
      </c>
      <c r="K60" s="780">
        <v>3.0</v>
      </c>
      <c r="L60" s="780">
        <v>1.0</v>
      </c>
      <c r="M60" s="780">
        <v>0.0</v>
      </c>
      <c r="N60" s="780">
        <v>0.0</v>
      </c>
      <c r="O60" s="780">
        <v>3.0</v>
      </c>
      <c r="P60" s="780">
        <v>0.0</v>
      </c>
      <c r="Q60" s="96">
        <v>3.0</v>
      </c>
      <c r="R60" s="713">
        <v>6490.0</v>
      </c>
      <c r="S60" s="713">
        <v>2012.0</v>
      </c>
      <c r="T60" s="714">
        <f t="shared" si="7"/>
        <v>3.225646123</v>
      </c>
      <c r="U60" s="715">
        <f t="shared" si="8"/>
        <v>14084</v>
      </c>
      <c r="V60" s="716">
        <f t="shared" si="9"/>
        <v>45430</v>
      </c>
      <c r="X60" s="95"/>
      <c r="Y60" s="95"/>
      <c r="Z60" s="95"/>
      <c r="AA60" s="95"/>
    </row>
    <row r="61" ht="33.75" hidden="1" customHeight="1" outlineLevel="1">
      <c r="B61" s="774" t="s">
        <v>55</v>
      </c>
      <c r="C61" s="98"/>
      <c r="D61" s="717" t="s">
        <v>56</v>
      </c>
      <c r="E61" s="648" t="s">
        <v>133</v>
      </c>
      <c r="F61" s="718">
        <f t="shared" si="6"/>
        <v>7</v>
      </c>
      <c r="G61" s="788"/>
      <c r="H61" s="788"/>
      <c r="I61" s="788"/>
      <c r="J61" s="789">
        <v>1.0</v>
      </c>
      <c r="K61" s="790">
        <v>1.0</v>
      </c>
      <c r="L61" s="790">
        <v>1.0</v>
      </c>
      <c r="M61" s="790">
        <v>2.0</v>
      </c>
      <c r="N61" s="790">
        <v>0.0</v>
      </c>
      <c r="O61" s="790">
        <v>2.0</v>
      </c>
      <c r="P61" s="790">
        <v>0.0</v>
      </c>
      <c r="Q61" s="777">
        <v>1.0</v>
      </c>
      <c r="R61" s="725">
        <v>6490.0</v>
      </c>
      <c r="S61" s="725">
        <v>2012.0</v>
      </c>
      <c r="T61" s="726">
        <f t="shared" si="7"/>
        <v>3.225646123</v>
      </c>
      <c r="U61" s="727">
        <f t="shared" si="8"/>
        <v>14084</v>
      </c>
      <c r="V61" s="728">
        <f t="shared" si="9"/>
        <v>45430</v>
      </c>
      <c r="X61" s="95"/>
      <c r="Y61" s="95"/>
      <c r="Z61" s="95"/>
      <c r="AA61" s="95"/>
    </row>
    <row r="62" ht="33.75" hidden="1" customHeight="1" outlineLevel="1">
      <c r="B62" s="767" t="s">
        <v>239</v>
      </c>
      <c r="C62" s="692"/>
      <c r="D62" s="693" t="s">
        <v>58</v>
      </c>
      <c r="E62" s="830" t="s">
        <v>34</v>
      </c>
      <c r="F62" s="694">
        <f t="shared" si="6"/>
        <v>12</v>
      </c>
      <c r="G62" s="778"/>
      <c r="H62" s="778"/>
      <c r="I62" s="778"/>
      <c r="J62" s="779">
        <v>4.0</v>
      </c>
      <c r="K62" s="780">
        <v>4.0</v>
      </c>
      <c r="L62" s="780">
        <v>1.0</v>
      </c>
      <c r="M62" s="780">
        <v>2.0</v>
      </c>
      <c r="N62" s="780">
        <v>0.0</v>
      </c>
      <c r="O62" s="780">
        <v>1.0</v>
      </c>
      <c r="P62" s="780">
        <v>0.0</v>
      </c>
      <c r="Q62" s="96">
        <v>0.0</v>
      </c>
      <c r="R62" s="701">
        <v>6490.0</v>
      </c>
      <c r="S62" s="701">
        <v>1779.0</v>
      </c>
      <c r="T62" s="702">
        <f t="shared" si="7"/>
        <v>3.64811692</v>
      </c>
      <c r="U62" s="703">
        <f t="shared" si="8"/>
        <v>21348</v>
      </c>
      <c r="V62" s="704">
        <f t="shared" si="9"/>
        <v>77880</v>
      </c>
      <c r="X62" s="95"/>
      <c r="Y62" s="95"/>
      <c r="Z62" s="95"/>
      <c r="AA62" s="95"/>
    </row>
    <row r="63" ht="33.75" hidden="1" customHeight="1" outlineLevel="1">
      <c r="B63" s="771" t="s">
        <v>239</v>
      </c>
      <c r="C63" s="80"/>
      <c r="D63" s="705" t="s">
        <v>58</v>
      </c>
      <c r="E63" s="82" t="s">
        <v>35</v>
      </c>
      <c r="F63" s="706">
        <f t="shared" si="6"/>
        <v>15</v>
      </c>
      <c r="G63" s="778"/>
      <c r="H63" s="778"/>
      <c r="I63" s="778"/>
      <c r="J63" s="779">
        <v>7.0</v>
      </c>
      <c r="K63" s="780">
        <v>4.0</v>
      </c>
      <c r="L63" s="780">
        <v>1.0</v>
      </c>
      <c r="M63" s="780">
        <v>2.0</v>
      </c>
      <c r="N63" s="780">
        <v>0.0</v>
      </c>
      <c r="O63" s="780">
        <v>1.0</v>
      </c>
      <c r="P63" s="780">
        <v>0.0</v>
      </c>
      <c r="Q63" s="96">
        <v>0.0</v>
      </c>
      <c r="R63" s="713">
        <v>6490.0</v>
      </c>
      <c r="S63" s="713">
        <v>1779.0</v>
      </c>
      <c r="T63" s="714">
        <f t="shared" si="7"/>
        <v>3.64811692</v>
      </c>
      <c r="U63" s="715">
        <f t="shared" si="8"/>
        <v>26685</v>
      </c>
      <c r="V63" s="716">
        <f t="shared" si="9"/>
        <v>97350</v>
      </c>
      <c r="X63" s="95"/>
      <c r="Y63" s="95"/>
      <c r="Z63" s="95"/>
      <c r="AA63" s="95"/>
    </row>
    <row r="64" ht="33.75" hidden="1" customHeight="1" outlineLevel="1">
      <c r="B64" s="771" t="s">
        <v>239</v>
      </c>
      <c r="C64" s="80"/>
      <c r="D64" s="705" t="s">
        <v>58</v>
      </c>
      <c r="E64" s="82" t="s">
        <v>36</v>
      </c>
      <c r="F64" s="706">
        <f t="shared" si="6"/>
        <v>6</v>
      </c>
      <c r="G64" s="778"/>
      <c r="H64" s="778"/>
      <c r="I64" s="778"/>
      <c r="J64" s="779">
        <v>0.0</v>
      </c>
      <c r="K64" s="780">
        <v>3.0</v>
      </c>
      <c r="L64" s="780">
        <v>1.0</v>
      </c>
      <c r="M64" s="780">
        <v>2.0</v>
      </c>
      <c r="N64" s="780">
        <v>0.0</v>
      </c>
      <c r="O64" s="780">
        <v>0.0</v>
      </c>
      <c r="P64" s="780">
        <v>0.0</v>
      </c>
      <c r="Q64" s="96">
        <v>0.0</v>
      </c>
      <c r="R64" s="713">
        <v>6490.0</v>
      </c>
      <c r="S64" s="713">
        <v>1779.0</v>
      </c>
      <c r="T64" s="714">
        <f t="shared" si="7"/>
        <v>3.64811692</v>
      </c>
      <c r="U64" s="715">
        <f t="shared" si="8"/>
        <v>10674</v>
      </c>
      <c r="V64" s="716">
        <f t="shared" si="9"/>
        <v>38940</v>
      </c>
      <c r="X64" s="95"/>
      <c r="Y64" s="95"/>
      <c r="Z64" s="95"/>
      <c r="AA64" s="95"/>
    </row>
    <row r="65" ht="33.75" hidden="1" customHeight="1" outlineLevel="1">
      <c r="B65" s="771" t="s">
        <v>239</v>
      </c>
      <c r="C65" s="80"/>
      <c r="D65" s="705" t="s">
        <v>58</v>
      </c>
      <c r="E65" s="82" t="s">
        <v>37</v>
      </c>
      <c r="F65" s="706">
        <f t="shared" si="6"/>
        <v>10</v>
      </c>
      <c r="G65" s="778"/>
      <c r="H65" s="778"/>
      <c r="I65" s="778"/>
      <c r="J65" s="779">
        <v>1.0</v>
      </c>
      <c r="K65" s="780">
        <v>5.0</v>
      </c>
      <c r="L65" s="780">
        <v>2.0</v>
      </c>
      <c r="M65" s="780">
        <v>2.0</v>
      </c>
      <c r="N65" s="780">
        <v>0.0</v>
      </c>
      <c r="O65" s="780">
        <v>0.0</v>
      </c>
      <c r="P65" s="780">
        <v>0.0</v>
      </c>
      <c r="Q65" s="96">
        <v>0.0</v>
      </c>
      <c r="R65" s="713">
        <v>6490.0</v>
      </c>
      <c r="S65" s="713">
        <v>1779.0</v>
      </c>
      <c r="T65" s="714">
        <f t="shared" si="7"/>
        <v>3.64811692</v>
      </c>
      <c r="U65" s="715">
        <f t="shared" si="8"/>
        <v>17790</v>
      </c>
      <c r="V65" s="716">
        <f t="shared" si="9"/>
        <v>64900</v>
      </c>
      <c r="X65" s="95"/>
      <c r="Y65" s="95"/>
      <c r="Z65" s="95"/>
      <c r="AA65" s="95"/>
    </row>
    <row r="66" ht="33.75" hidden="1" customHeight="1" outlineLevel="1">
      <c r="B66" s="771" t="s">
        <v>239</v>
      </c>
      <c r="C66" s="80"/>
      <c r="D66" s="705" t="s">
        <v>58</v>
      </c>
      <c r="E66" s="82" t="s">
        <v>132</v>
      </c>
      <c r="F66" s="706">
        <f t="shared" si="6"/>
        <v>6</v>
      </c>
      <c r="G66" s="778"/>
      <c r="H66" s="778"/>
      <c r="I66" s="778"/>
      <c r="J66" s="779">
        <v>0.0</v>
      </c>
      <c r="K66" s="780">
        <v>3.0</v>
      </c>
      <c r="L66" s="780">
        <v>0.0</v>
      </c>
      <c r="M66" s="780">
        <v>2.0</v>
      </c>
      <c r="N66" s="780">
        <v>0.0</v>
      </c>
      <c r="O66" s="780">
        <v>1.0</v>
      </c>
      <c r="P66" s="780">
        <v>0.0</v>
      </c>
      <c r="Q66" s="96">
        <v>0.0</v>
      </c>
      <c r="R66" s="713">
        <v>6490.0</v>
      </c>
      <c r="S66" s="713">
        <v>1779.0</v>
      </c>
      <c r="T66" s="714">
        <f t="shared" si="7"/>
        <v>3.64811692</v>
      </c>
      <c r="U66" s="715">
        <f t="shared" si="8"/>
        <v>10674</v>
      </c>
      <c r="V66" s="716">
        <f t="shared" si="9"/>
        <v>38940</v>
      </c>
      <c r="X66" s="95"/>
      <c r="Y66" s="95"/>
      <c r="Z66" s="95"/>
      <c r="AA66" s="95"/>
    </row>
    <row r="67" ht="33.75" hidden="1" customHeight="1" outlineLevel="1">
      <c r="B67" s="774" t="s">
        <v>239</v>
      </c>
      <c r="C67" s="98"/>
      <c r="D67" s="717" t="s">
        <v>58</v>
      </c>
      <c r="E67" s="648" t="s">
        <v>133</v>
      </c>
      <c r="F67" s="718">
        <f t="shared" si="6"/>
        <v>6</v>
      </c>
      <c r="G67" s="781"/>
      <c r="H67" s="781"/>
      <c r="I67" s="781"/>
      <c r="J67" s="835">
        <v>0.0</v>
      </c>
      <c r="K67" s="836">
        <v>1.0</v>
      </c>
      <c r="L67" s="836">
        <v>1.0</v>
      </c>
      <c r="M67" s="836">
        <v>3.0</v>
      </c>
      <c r="N67" s="836">
        <v>0.0</v>
      </c>
      <c r="O67" s="836">
        <v>1.0</v>
      </c>
      <c r="P67" s="836">
        <v>0.0</v>
      </c>
      <c r="Q67" s="784">
        <v>0.0</v>
      </c>
      <c r="R67" s="725">
        <v>6490.0</v>
      </c>
      <c r="S67" s="725">
        <v>1779.0</v>
      </c>
      <c r="T67" s="726">
        <f t="shared" si="7"/>
        <v>3.64811692</v>
      </c>
      <c r="U67" s="727">
        <f t="shared" si="8"/>
        <v>10674</v>
      </c>
      <c r="V67" s="728">
        <f t="shared" si="9"/>
        <v>38940</v>
      </c>
      <c r="X67" s="95"/>
      <c r="Y67" s="95"/>
      <c r="Z67" s="95"/>
      <c r="AA67" s="95"/>
    </row>
    <row r="68" ht="33.75" hidden="1" customHeight="1" outlineLevel="1">
      <c r="B68" s="800" t="s">
        <v>59</v>
      </c>
      <c r="C68" s="801"/>
      <c r="D68" s="802">
        <v>1.3351219913E10</v>
      </c>
      <c r="E68" s="830" t="s">
        <v>34</v>
      </c>
      <c r="F68" s="803">
        <f t="shared" si="6"/>
        <v>6</v>
      </c>
      <c r="G68" s="804"/>
      <c r="H68" s="804"/>
      <c r="I68" s="804"/>
      <c r="J68" s="769">
        <v>6.0</v>
      </c>
      <c r="K68" s="697">
        <v>0.0</v>
      </c>
      <c r="L68" s="697">
        <v>0.0</v>
      </c>
      <c r="M68" s="697">
        <v>0.0</v>
      </c>
      <c r="N68" s="697">
        <v>0.0</v>
      </c>
      <c r="O68" s="697">
        <v>0.0</v>
      </c>
      <c r="P68" s="697">
        <v>0.0</v>
      </c>
      <c r="Q68" s="805">
        <v>0.0</v>
      </c>
      <c r="R68" s="806">
        <v>6490.0</v>
      </c>
      <c r="S68" s="806">
        <v>2285.0</v>
      </c>
      <c r="T68" s="807">
        <f t="shared" si="7"/>
        <v>2.840262582</v>
      </c>
      <c r="U68" s="808">
        <f t="shared" si="8"/>
        <v>13710</v>
      </c>
      <c r="V68" s="704">
        <f t="shared" si="9"/>
        <v>38940</v>
      </c>
      <c r="X68" s="95"/>
      <c r="Y68" s="95"/>
      <c r="Z68" s="95"/>
      <c r="AA68" s="95"/>
    </row>
    <row r="69" ht="33.75" hidden="1" customHeight="1" outlineLevel="1">
      <c r="B69" s="809" t="s">
        <v>59</v>
      </c>
      <c r="C69" s="170"/>
      <c r="D69" s="810">
        <v>1.3351219913E10</v>
      </c>
      <c r="E69" s="82" t="s">
        <v>35</v>
      </c>
      <c r="F69" s="811">
        <f t="shared" si="6"/>
        <v>11</v>
      </c>
      <c r="G69" s="762"/>
      <c r="H69" s="762"/>
      <c r="I69" s="762"/>
      <c r="J69" s="773">
        <v>11.0</v>
      </c>
      <c r="K69" s="709">
        <v>0.0</v>
      </c>
      <c r="L69" s="709">
        <v>0.0</v>
      </c>
      <c r="M69" s="709">
        <v>0.0</v>
      </c>
      <c r="N69" s="709">
        <v>0.0</v>
      </c>
      <c r="O69" s="709">
        <v>0.0</v>
      </c>
      <c r="P69" s="709">
        <v>0.0</v>
      </c>
      <c r="Q69" s="760">
        <v>0.0</v>
      </c>
      <c r="R69" s="812">
        <v>6490.0</v>
      </c>
      <c r="S69" s="812">
        <v>2285.0</v>
      </c>
      <c r="T69" s="813">
        <f t="shared" si="7"/>
        <v>2.840262582</v>
      </c>
      <c r="U69" s="814">
        <f t="shared" si="8"/>
        <v>25135</v>
      </c>
      <c r="V69" s="716">
        <f t="shared" si="9"/>
        <v>71390</v>
      </c>
      <c r="X69" s="95"/>
      <c r="Y69" s="95"/>
      <c r="Z69" s="95"/>
      <c r="AA69" s="95"/>
    </row>
    <row r="70" ht="33.75" hidden="1" customHeight="1" outlineLevel="1">
      <c r="B70" s="809" t="s">
        <v>59</v>
      </c>
      <c r="C70" s="170"/>
      <c r="D70" s="810">
        <v>1.3351219913E10</v>
      </c>
      <c r="E70" s="82" t="s">
        <v>36</v>
      </c>
      <c r="F70" s="837">
        <v>20.0</v>
      </c>
      <c r="G70" s="762"/>
      <c r="H70" s="762"/>
      <c r="I70" s="762"/>
      <c r="J70" s="773">
        <v>19.0</v>
      </c>
      <c r="K70" s="709">
        <v>0.0</v>
      </c>
      <c r="L70" s="709">
        <v>0.0</v>
      </c>
      <c r="M70" s="709">
        <v>0.0</v>
      </c>
      <c r="N70" s="709">
        <v>0.0</v>
      </c>
      <c r="O70" s="709">
        <v>0.0</v>
      </c>
      <c r="P70" s="709">
        <v>0.0</v>
      </c>
      <c r="Q70" s="760">
        <v>0.0</v>
      </c>
      <c r="R70" s="812">
        <v>6490.0</v>
      </c>
      <c r="S70" s="812">
        <v>2285.0</v>
      </c>
      <c r="T70" s="813">
        <f t="shared" si="7"/>
        <v>2.840262582</v>
      </c>
      <c r="U70" s="814">
        <f t="shared" si="8"/>
        <v>45700</v>
      </c>
      <c r="V70" s="716">
        <f t="shared" si="9"/>
        <v>129800</v>
      </c>
      <c r="X70" s="95"/>
      <c r="Y70" s="95"/>
      <c r="Z70" s="95"/>
      <c r="AA70" s="95"/>
    </row>
    <row r="71" ht="33.75" hidden="1" customHeight="1" outlineLevel="1">
      <c r="B71" s="809" t="s">
        <v>59</v>
      </c>
      <c r="C71" s="170"/>
      <c r="D71" s="810">
        <v>1.3351219913E10</v>
      </c>
      <c r="E71" s="506" t="s">
        <v>37</v>
      </c>
      <c r="F71" s="811">
        <f t="shared" ref="F71:F73" si="10">SUM(J71:P71)</f>
        <v>13</v>
      </c>
      <c r="G71" s="762"/>
      <c r="H71" s="762"/>
      <c r="I71" s="762"/>
      <c r="J71" s="773">
        <v>13.0</v>
      </c>
      <c r="K71" s="709">
        <v>0.0</v>
      </c>
      <c r="L71" s="709">
        <v>0.0</v>
      </c>
      <c r="M71" s="709">
        <v>0.0</v>
      </c>
      <c r="N71" s="709">
        <v>0.0</v>
      </c>
      <c r="O71" s="709">
        <v>0.0</v>
      </c>
      <c r="P71" s="709">
        <v>0.0</v>
      </c>
      <c r="Q71" s="760">
        <v>0.0</v>
      </c>
      <c r="R71" s="812">
        <v>6490.0</v>
      </c>
      <c r="S71" s="812">
        <v>2285.0</v>
      </c>
      <c r="T71" s="813">
        <f t="shared" si="7"/>
        <v>2.840262582</v>
      </c>
      <c r="U71" s="814">
        <f t="shared" si="8"/>
        <v>29705</v>
      </c>
      <c r="V71" s="716">
        <f t="shared" si="9"/>
        <v>84370</v>
      </c>
      <c r="X71" s="95"/>
      <c r="Y71" s="95"/>
      <c r="Z71" s="95"/>
      <c r="AA71" s="95"/>
    </row>
    <row r="72" ht="33.75" hidden="1" customHeight="1" outlineLevel="1">
      <c r="B72" s="809" t="s">
        <v>59</v>
      </c>
      <c r="C72" s="170"/>
      <c r="D72" s="810">
        <v>1.3351219913E10</v>
      </c>
      <c r="E72" s="506" t="s">
        <v>132</v>
      </c>
      <c r="F72" s="811">
        <f t="shared" si="10"/>
        <v>3</v>
      </c>
      <c r="G72" s="762"/>
      <c r="H72" s="762"/>
      <c r="I72" s="762"/>
      <c r="J72" s="773">
        <v>3.0</v>
      </c>
      <c r="K72" s="709">
        <v>0.0</v>
      </c>
      <c r="L72" s="709">
        <v>0.0</v>
      </c>
      <c r="M72" s="709">
        <v>0.0</v>
      </c>
      <c r="N72" s="709">
        <v>0.0</v>
      </c>
      <c r="O72" s="709">
        <v>0.0</v>
      </c>
      <c r="P72" s="709">
        <v>0.0</v>
      </c>
      <c r="Q72" s="760">
        <v>0.0</v>
      </c>
      <c r="R72" s="812">
        <v>6490.0</v>
      </c>
      <c r="S72" s="812">
        <v>2285.0</v>
      </c>
      <c r="T72" s="813">
        <f t="shared" si="7"/>
        <v>2.840262582</v>
      </c>
      <c r="U72" s="814">
        <f t="shared" si="8"/>
        <v>6855</v>
      </c>
      <c r="V72" s="716">
        <f t="shared" si="9"/>
        <v>19470</v>
      </c>
      <c r="X72" s="95"/>
      <c r="Y72" s="95"/>
      <c r="Z72" s="95"/>
      <c r="AA72" s="95"/>
    </row>
    <row r="73" ht="33.75" hidden="1" customHeight="1" outlineLevel="1">
      <c r="B73" s="815" t="s">
        <v>59</v>
      </c>
      <c r="C73" s="181"/>
      <c r="D73" s="816">
        <v>1.3351219913E10</v>
      </c>
      <c r="E73" s="518" t="s">
        <v>133</v>
      </c>
      <c r="F73" s="817">
        <f t="shared" si="10"/>
        <v>5</v>
      </c>
      <c r="G73" s="775"/>
      <c r="H73" s="775"/>
      <c r="I73" s="775"/>
      <c r="J73" s="776">
        <v>5.0</v>
      </c>
      <c r="K73" s="721">
        <v>0.0</v>
      </c>
      <c r="L73" s="721">
        <v>0.0</v>
      </c>
      <c r="M73" s="721">
        <v>0.0</v>
      </c>
      <c r="N73" s="721">
        <v>0.0</v>
      </c>
      <c r="O73" s="721">
        <v>0.0</v>
      </c>
      <c r="P73" s="721">
        <v>0.0</v>
      </c>
      <c r="Q73" s="818">
        <v>0.0</v>
      </c>
      <c r="R73" s="819">
        <v>6490.0</v>
      </c>
      <c r="S73" s="819">
        <v>2285.0</v>
      </c>
      <c r="T73" s="820">
        <f t="shared" si="7"/>
        <v>2.840262582</v>
      </c>
      <c r="U73" s="821">
        <f t="shared" si="8"/>
        <v>11425</v>
      </c>
      <c r="V73" s="728">
        <f t="shared" si="9"/>
        <v>32450</v>
      </c>
      <c r="X73" s="95"/>
      <c r="Y73" s="95"/>
      <c r="Z73" s="95"/>
      <c r="AA73" s="95"/>
    </row>
    <row r="74" collapsed="1">
      <c r="B74" s="822" t="s">
        <v>60</v>
      </c>
      <c r="V74" s="80"/>
      <c r="X74" s="95"/>
      <c r="Y74" s="95"/>
      <c r="Z74" s="95"/>
      <c r="AA74" s="95"/>
    </row>
    <row r="75" hidden="1" outlineLevel="1">
      <c r="B75" s="823"/>
      <c r="C75" s="824"/>
      <c r="D75" s="825"/>
      <c r="E75" s="784"/>
      <c r="F75" s="828">
        <f>SUM(F76:F113)</f>
        <v>734</v>
      </c>
      <c r="G75" s="838"/>
      <c r="H75" s="838"/>
      <c r="I75" s="838"/>
      <c r="J75" s="782"/>
      <c r="K75" s="783"/>
      <c r="L75" s="783"/>
      <c r="M75" s="783"/>
      <c r="N75" s="783"/>
      <c r="O75" s="783"/>
      <c r="P75" s="783"/>
      <c r="Q75" s="827"/>
      <c r="R75" s="828"/>
      <c r="S75" s="828"/>
      <c r="T75" s="766"/>
      <c r="U75" s="828">
        <f>SUM(U76:U113)</f>
        <v>1134512.29</v>
      </c>
      <c r="V75" s="716"/>
      <c r="X75" s="95"/>
      <c r="Y75" s="95"/>
      <c r="Z75" s="95"/>
      <c r="AA75" s="95"/>
    </row>
    <row r="76" hidden="1" outlineLevel="1">
      <c r="B76" s="767" t="s">
        <v>61</v>
      </c>
      <c r="C76" s="692"/>
      <c r="D76" s="693" t="s">
        <v>62</v>
      </c>
      <c r="E76" s="64" t="s">
        <v>34</v>
      </c>
      <c r="F76" s="694">
        <f t="shared" ref="F76:F113" si="11">SUM(J76:P76)</f>
        <v>17</v>
      </c>
      <c r="G76" s="785"/>
      <c r="H76" s="785"/>
      <c r="I76" s="785"/>
      <c r="J76" s="786">
        <v>9.0</v>
      </c>
      <c r="K76" s="787">
        <v>5.0</v>
      </c>
      <c r="L76" s="787">
        <v>1.0</v>
      </c>
      <c r="M76" s="787">
        <v>0.0</v>
      </c>
      <c r="N76" s="787">
        <v>0.0</v>
      </c>
      <c r="O76" s="787">
        <v>1.0</v>
      </c>
      <c r="P76" s="787">
        <v>1.0</v>
      </c>
      <c r="Q76" s="64">
        <v>1.0</v>
      </c>
      <c r="R76" s="701">
        <v>4490.0</v>
      </c>
      <c r="S76" s="701">
        <v>1540.0</v>
      </c>
      <c r="T76" s="702">
        <f t="shared" ref="T76:T113" si="12">R76/S76</f>
        <v>2.915584416</v>
      </c>
      <c r="U76" s="703">
        <f t="shared" ref="U76:U113" si="13">F76*S76</f>
        <v>26180</v>
      </c>
      <c r="V76" s="704">
        <f t="shared" ref="V76:V113" si="14">R76*F76</f>
        <v>76330</v>
      </c>
      <c r="X76" s="95"/>
      <c r="Y76" s="95"/>
      <c r="Z76" s="95"/>
      <c r="AA76" s="95"/>
    </row>
    <row r="77" hidden="1" outlineLevel="1">
      <c r="B77" s="771" t="s">
        <v>61</v>
      </c>
      <c r="C77" s="80"/>
      <c r="D77" s="705" t="s">
        <v>62</v>
      </c>
      <c r="E77" s="82" t="s">
        <v>35</v>
      </c>
      <c r="F77" s="706">
        <f t="shared" si="11"/>
        <v>23</v>
      </c>
      <c r="G77" s="778"/>
      <c r="H77" s="778"/>
      <c r="I77" s="778"/>
      <c r="J77" s="779">
        <v>15.0</v>
      </c>
      <c r="K77" s="780">
        <v>3.0</v>
      </c>
      <c r="L77" s="780">
        <v>1.0</v>
      </c>
      <c r="M77" s="780">
        <v>1.0</v>
      </c>
      <c r="N77" s="780">
        <v>0.0</v>
      </c>
      <c r="O77" s="780">
        <v>2.0</v>
      </c>
      <c r="P77" s="780">
        <v>1.0</v>
      </c>
      <c r="Q77" s="96">
        <v>0.0</v>
      </c>
      <c r="R77" s="713">
        <v>4490.0</v>
      </c>
      <c r="S77" s="713">
        <v>1540.0</v>
      </c>
      <c r="T77" s="714">
        <f t="shared" si="12"/>
        <v>2.915584416</v>
      </c>
      <c r="U77" s="715">
        <f t="shared" si="13"/>
        <v>35420</v>
      </c>
      <c r="V77" s="716">
        <f t="shared" si="14"/>
        <v>103270</v>
      </c>
      <c r="X77" s="95"/>
      <c r="Y77" s="95"/>
      <c r="Z77" s="95"/>
      <c r="AA77" s="95"/>
    </row>
    <row r="78" hidden="1" outlineLevel="1">
      <c r="B78" s="771" t="s">
        <v>61</v>
      </c>
      <c r="C78" s="80"/>
      <c r="D78" s="705" t="s">
        <v>62</v>
      </c>
      <c r="E78" s="96" t="s">
        <v>36</v>
      </c>
      <c r="F78" s="706">
        <f t="shared" si="11"/>
        <v>8</v>
      </c>
      <c r="G78" s="778"/>
      <c r="H78" s="778"/>
      <c r="I78" s="778"/>
      <c r="J78" s="779">
        <v>3.0</v>
      </c>
      <c r="K78" s="780">
        <v>2.0</v>
      </c>
      <c r="L78" s="780">
        <v>1.0</v>
      </c>
      <c r="M78" s="780">
        <v>1.0</v>
      </c>
      <c r="N78" s="780">
        <v>1.0</v>
      </c>
      <c r="O78" s="780">
        <v>0.0</v>
      </c>
      <c r="P78" s="780">
        <v>0.0</v>
      </c>
      <c r="Q78" s="96">
        <v>0.0</v>
      </c>
      <c r="R78" s="713">
        <v>4490.0</v>
      </c>
      <c r="S78" s="713">
        <v>1540.0</v>
      </c>
      <c r="T78" s="714">
        <f t="shared" si="12"/>
        <v>2.915584416</v>
      </c>
      <c r="U78" s="715">
        <f t="shared" si="13"/>
        <v>12320</v>
      </c>
      <c r="V78" s="716">
        <f t="shared" si="14"/>
        <v>35920</v>
      </c>
      <c r="X78" s="95"/>
      <c r="Y78" s="95"/>
      <c r="Z78" s="95"/>
      <c r="AA78" s="95"/>
    </row>
    <row r="79" hidden="1" outlineLevel="1">
      <c r="B79" s="771" t="s">
        <v>61</v>
      </c>
      <c r="C79" s="80"/>
      <c r="D79" s="705" t="s">
        <v>62</v>
      </c>
      <c r="E79" s="82" t="s">
        <v>37</v>
      </c>
      <c r="F79" s="706">
        <f t="shared" si="11"/>
        <v>7</v>
      </c>
      <c r="G79" s="778"/>
      <c r="H79" s="778"/>
      <c r="I79" s="778"/>
      <c r="J79" s="779">
        <v>0.0</v>
      </c>
      <c r="K79" s="780">
        <v>1.0</v>
      </c>
      <c r="L79" s="780">
        <v>1.0</v>
      </c>
      <c r="M79" s="780">
        <v>2.0</v>
      </c>
      <c r="N79" s="780">
        <v>1.0</v>
      </c>
      <c r="O79" s="780">
        <v>2.0</v>
      </c>
      <c r="P79" s="780">
        <v>0.0</v>
      </c>
      <c r="Q79" s="96">
        <v>1.0</v>
      </c>
      <c r="R79" s="713">
        <v>4490.0</v>
      </c>
      <c r="S79" s="713">
        <v>1540.0</v>
      </c>
      <c r="T79" s="714">
        <f t="shared" si="12"/>
        <v>2.915584416</v>
      </c>
      <c r="U79" s="715">
        <f t="shared" si="13"/>
        <v>10780</v>
      </c>
      <c r="V79" s="716">
        <f t="shared" si="14"/>
        <v>31430</v>
      </c>
      <c r="X79" s="95"/>
      <c r="Y79" s="95"/>
      <c r="Z79" s="95"/>
      <c r="AA79" s="95"/>
    </row>
    <row r="80" hidden="1" outlineLevel="1">
      <c r="B80" s="771" t="s">
        <v>61</v>
      </c>
      <c r="C80" s="80"/>
      <c r="D80" s="705" t="s">
        <v>62</v>
      </c>
      <c r="E80" s="82" t="s">
        <v>132</v>
      </c>
      <c r="F80" s="706">
        <f t="shared" si="11"/>
        <v>9</v>
      </c>
      <c r="G80" s="778"/>
      <c r="H80" s="778"/>
      <c r="I80" s="778"/>
      <c r="J80" s="779">
        <v>1.0</v>
      </c>
      <c r="K80" s="780">
        <v>4.0</v>
      </c>
      <c r="L80" s="780">
        <v>1.0</v>
      </c>
      <c r="M80" s="780">
        <v>1.0</v>
      </c>
      <c r="N80" s="780">
        <v>1.0</v>
      </c>
      <c r="O80" s="780">
        <v>0.0</v>
      </c>
      <c r="P80" s="780">
        <v>1.0</v>
      </c>
      <c r="Q80" s="96">
        <v>0.0</v>
      </c>
      <c r="R80" s="713">
        <v>4490.0</v>
      </c>
      <c r="S80" s="713">
        <v>1540.0</v>
      </c>
      <c r="T80" s="714">
        <f t="shared" si="12"/>
        <v>2.915584416</v>
      </c>
      <c r="U80" s="715">
        <f t="shared" si="13"/>
        <v>13860</v>
      </c>
      <c r="V80" s="716">
        <f t="shared" si="14"/>
        <v>40410</v>
      </c>
      <c r="W80" s="95"/>
      <c r="X80" s="95"/>
      <c r="Y80" s="95"/>
      <c r="Z80" s="95"/>
      <c r="AA80" s="95"/>
    </row>
    <row r="81" hidden="1" outlineLevel="1">
      <c r="B81" s="774" t="s">
        <v>61</v>
      </c>
      <c r="C81" s="98"/>
      <c r="D81" s="717" t="s">
        <v>62</v>
      </c>
      <c r="E81" s="648" t="s">
        <v>133</v>
      </c>
      <c r="F81" s="718">
        <f t="shared" si="11"/>
        <v>14</v>
      </c>
      <c r="G81" s="788"/>
      <c r="H81" s="788"/>
      <c r="I81" s="788"/>
      <c r="J81" s="789">
        <v>8.0</v>
      </c>
      <c r="K81" s="790">
        <v>3.0</v>
      </c>
      <c r="L81" s="790">
        <v>1.0</v>
      </c>
      <c r="M81" s="790">
        <v>1.0</v>
      </c>
      <c r="N81" s="790">
        <v>0.0</v>
      </c>
      <c r="O81" s="790">
        <v>0.0</v>
      </c>
      <c r="P81" s="790">
        <v>1.0</v>
      </c>
      <c r="Q81" s="777">
        <v>0.0</v>
      </c>
      <c r="R81" s="725">
        <v>4490.0</v>
      </c>
      <c r="S81" s="725">
        <v>1540.0</v>
      </c>
      <c r="T81" s="726">
        <f t="shared" si="12"/>
        <v>2.915584416</v>
      </c>
      <c r="U81" s="727">
        <f t="shared" si="13"/>
        <v>21560</v>
      </c>
      <c r="V81" s="728">
        <f t="shared" si="14"/>
        <v>62860</v>
      </c>
      <c r="W81" s="95"/>
      <c r="X81" s="95"/>
      <c r="Y81" s="95"/>
      <c r="Z81" s="95"/>
      <c r="AA81" s="95"/>
    </row>
    <row r="82" hidden="1" outlineLevel="1">
      <c r="B82" s="767" t="s">
        <v>240</v>
      </c>
      <c r="C82" s="692"/>
      <c r="D82" s="693" t="s">
        <v>64</v>
      </c>
      <c r="E82" s="64" t="s">
        <v>34</v>
      </c>
      <c r="F82" s="694">
        <f t="shared" si="11"/>
        <v>18</v>
      </c>
      <c r="G82" s="778"/>
      <c r="H82" s="778"/>
      <c r="I82" s="778"/>
      <c r="J82" s="779">
        <v>10.0</v>
      </c>
      <c r="K82" s="780">
        <v>4.0</v>
      </c>
      <c r="L82" s="780">
        <v>1.0</v>
      </c>
      <c r="M82" s="780">
        <v>0.0</v>
      </c>
      <c r="N82" s="780">
        <v>0.0</v>
      </c>
      <c r="O82" s="780">
        <v>2.0</v>
      </c>
      <c r="P82" s="780">
        <v>1.0</v>
      </c>
      <c r="Q82" s="96">
        <v>2.0</v>
      </c>
      <c r="R82" s="701">
        <v>4490.0</v>
      </c>
      <c r="S82" s="701">
        <v>1540.0</v>
      </c>
      <c r="T82" s="702">
        <f t="shared" si="12"/>
        <v>2.915584416</v>
      </c>
      <c r="U82" s="703">
        <f t="shared" si="13"/>
        <v>27720</v>
      </c>
      <c r="V82" s="704">
        <f t="shared" si="14"/>
        <v>80820</v>
      </c>
      <c r="W82" s="95"/>
      <c r="X82" s="216"/>
      <c r="Y82" s="216"/>
      <c r="Z82" s="216"/>
      <c r="AA82" s="216"/>
    </row>
    <row r="83" hidden="1" outlineLevel="1">
      <c r="B83" s="771" t="s">
        <v>240</v>
      </c>
      <c r="C83" s="80"/>
      <c r="D83" s="705" t="s">
        <v>64</v>
      </c>
      <c r="E83" s="82" t="s">
        <v>35</v>
      </c>
      <c r="F83" s="706">
        <f t="shared" si="11"/>
        <v>25</v>
      </c>
      <c r="G83" s="778"/>
      <c r="H83" s="778"/>
      <c r="I83" s="778"/>
      <c r="J83" s="779">
        <v>15.0</v>
      </c>
      <c r="K83" s="780">
        <v>3.0</v>
      </c>
      <c r="L83" s="780">
        <v>1.0</v>
      </c>
      <c r="M83" s="780">
        <v>1.0</v>
      </c>
      <c r="N83" s="780">
        <v>1.0</v>
      </c>
      <c r="O83" s="780">
        <v>3.0</v>
      </c>
      <c r="P83" s="780">
        <v>1.0</v>
      </c>
      <c r="Q83" s="96">
        <v>2.0</v>
      </c>
      <c r="R83" s="713">
        <v>4490.0</v>
      </c>
      <c r="S83" s="713">
        <v>1540.0</v>
      </c>
      <c r="T83" s="714">
        <f t="shared" si="12"/>
        <v>2.915584416</v>
      </c>
      <c r="U83" s="715">
        <f t="shared" si="13"/>
        <v>38500</v>
      </c>
      <c r="V83" s="716">
        <f t="shared" si="14"/>
        <v>112250</v>
      </c>
      <c r="W83" s="95"/>
      <c r="X83" s="95"/>
      <c r="Y83" s="95"/>
      <c r="Z83" s="95"/>
      <c r="AA83" s="95"/>
    </row>
    <row r="84" hidden="1" outlineLevel="1">
      <c r="B84" s="771" t="s">
        <v>240</v>
      </c>
      <c r="C84" s="80"/>
      <c r="D84" s="705" t="s">
        <v>64</v>
      </c>
      <c r="E84" s="96" t="s">
        <v>36</v>
      </c>
      <c r="F84" s="706">
        <f t="shared" si="11"/>
        <v>14</v>
      </c>
      <c r="G84" s="778"/>
      <c r="H84" s="778"/>
      <c r="I84" s="778"/>
      <c r="J84" s="779">
        <v>7.0</v>
      </c>
      <c r="K84" s="780">
        <v>3.0</v>
      </c>
      <c r="L84" s="780">
        <v>0.0</v>
      </c>
      <c r="M84" s="780">
        <v>0.0</v>
      </c>
      <c r="N84" s="780">
        <v>1.0</v>
      </c>
      <c r="O84" s="780">
        <v>2.0</v>
      </c>
      <c r="P84" s="780">
        <v>1.0</v>
      </c>
      <c r="Q84" s="96">
        <v>2.0</v>
      </c>
      <c r="R84" s="713">
        <v>4490.0</v>
      </c>
      <c r="S84" s="713">
        <v>1540.0</v>
      </c>
      <c r="T84" s="714">
        <f t="shared" si="12"/>
        <v>2.915584416</v>
      </c>
      <c r="U84" s="715">
        <f t="shared" si="13"/>
        <v>21560</v>
      </c>
      <c r="V84" s="716">
        <f t="shared" si="14"/>
        <v>62860</v>
      </c>
      <c r="W84" s="95"/>
      <c r="X84" s="95"/>
      <c r="Y84" s="95"/>
      <c r="Z84" s="95"/>
      <c r="AA84" s="95"/>
    </row>
    <row r="85" hidden="1" outlineLevel="1">
      <c r="B85" s="771" t="s">
        <v>240</v>
      </c>
      <c r="C85" s="80"/>
      <c r="D85" s="705" t="s">
        <v>64</v>
      </c>
      <c r="E85" s="82" t="s">
        <v>37</v>
      </c>
      <c r="F85" s="706">
        <f t="shared" si="11"/>
        <v>10</v>
      </c>
      <c r="G85" s="778"/>
      <c r="H85" s="778"/>
      <c r="I85" s="778"/>
      <c r="J85" s="779">
        <v>2.0</v>
      </c>
      <c r="K85" s="780">
        <v>3.0</v>
      </c>
      <c r="L85" s="780">
        <v>0.0</v>
      </c>
      <c r="M85" s="780">
        <v>1.0</v>
      </c>
      <c r="N85" s="780">
        <v>1.0</v>
      </c>
      <c r="O85" s="780">
        <v>3.0</v>
      </c>
      <c r="P85" s="780">
        <v>0.0</v>
      </c>
      <c r="Q85" s="96">
        <v>2.0</v>
      </c>
      <c r="R85" s="713">
        <v>4490.0</v>
      </c>
      <c r="S85" s="713">
        <v>1540.0</v>
      </c>
      <c r="T85" s="714">
        <f t="shared" si="12"/>
        <v>2.915584416</v>
      </c>
      <c r="U85" s="715">
        <f t="shared" si="13"/>
        <v>15400</v>
      </c>
      <c r="V85" s="716">
        <f t="shared" si="14"/>
        <v>44900</v>
      </c>
      <c r="W85" s="95"/>
      <c r="X85" s="95"/>
      <c r="Y85" s="95"/>
      <c r="Z85" s="95"/>
      <c r="AA85" s="95"/>
    </row>
    <row r="86" hidden="1" outlineLevel="1">
      <c r="B86" s="771" t="s">
        <v>240</v>
      </c>
      <c r="C86" s="80"/>
      <c r="D86" s="705" t="s">
        <v>64</v>
      </c>
      <c r="E86" s="82" t="s">
        <v>132</v>
      </c>
      <c r="F86" s="706">
        <f t="shared" si="11"/>
        <v>11</v>
      </c>
      <c r="G86" s="778"/>
      <c r="H86" s="778"/>
      <c r="I86" s="778"/>
      <c r="J86" s="779">
        <v>5.0</v>
      </c>
      <c r="K86" s="780">
        <v>2.0</v>
      </c>
      <c r="L86" s="780">
        <v>1.0</v>
      </c>
      <c r="M86" s="780">
        <v>1.0</v>
      </c>
      <c r="N86" s="780">
        <v>1.0</v>
      </c>
      <c r="O86" s="780">
        <v>1.0</v>
      </c>
      <c r="P86" s="780">
        <v>0.0</v>
      </c>
      <c r="Q86" s="96">
        <v>0.0</v>
      </c>
      <c r="R86" s="713">
        <v>4490.0</v>
      </c>
      <c r="S86" s="713">
        <v>1540.0</v>
      </c>
      <c r="T86" s="714">
        <f t="shared" si="12"/>
        <v>2.915584416</v>
      </c>
      <c r="U86" s="715">
        <f t="shared" si="13"/>
        <v>16940</v>
      </c>
      <c r="V86" s="716">
        <f t="shared" si="14"/>
        <v>49390</v>
      </c>
      <c r="W86" s="95"/>
      <c r="X86" s="95"/>
      <c r="Y86" s="95"/>
      <c r="Z86" s="95"/>
      <c r="AA86" s="95"/>
    </row>
    <row r="87" hidden="1" outlineLevel="1">
      <c r="B87" s="774" t="s">
        <v>240</v>
      </c>
      <c r="C87" s="98"/>
      <c r="D87" s="717" t="s">
        <v>64</v>
      </c>
      <c r="E87" s="648" t="s">
        <v>133</v>
      </c>
      <c r="F87" s="718">
        <f t="shared" si="11"/>
        <v>18</v>
      </c>
      <c r="G87" s="781"/>
      <c r="H87" s="781"/>
      <c r="I87" s="781"/>
      <c r="J87" s="782">
        <v>13.0</v>
      </c>
      <c r="K87" s="783">
        <v>2.0</v>
      </c>
      <c r="L87" s="783">
        <v>1.0</v>
      </c>
      <c r="M87" s="783">
        <v>1.0</v>
      </c>
      <c r="N87" s="783">
        <v>0.0</v>
      </c>
      <c r="O87" s="783">
        <v>0.0</v>
      </c>
      <c r="P87" s="783">
        <v>1.0</v>
      </c>
      <c r="Q87" s="784">
        <v>0.0</v>
      </c>
      <c r="R87" s="725">
        <v>4490.0</v>
      </c>
      <c r="S87" s="725">
        <v>1540.0</v>
      </c>
      <c r="T87" s="726">
        <f t="shared" si="12"/>
        <v>2.915584416</v>
      </c>
      <c r="U87" s="727">
        <f t="shared" si="13"/>
        <v>27720</v>
      </c>
      <c r="V87" s="728">
        <f t="shared" si="14"/>
        <v>80820</v>
      </c>
      <c r="W87" s="95"/>
      <c r="X87" s="217"/>
      <c r="Y87" s="217"/>
      <c r="Z87" s="217"/>
      <c r="AA87" s="217"/>
    </row>
    <row r="88" hidden="1" outlineLevel="1">
      <c r="B88" s="767" t="s">
        <v>65</v>
      </c>
      <c r="C88" s="692"/>
      <c r="D88" s="693" t="s">
        <v>66</v>
      </c>
      <c r="E88" s="64" t="s">
        <v>34</v>
      </c>
      <c r="F88" s="694">
        <f t="shared" si="11"/>
        <v>17</v>
      </c>
      <c r="G88" s="785"/>
      <c r="H88" s="785"/>
      <c r="I88" s="785"/>
      <c r="J88" s="786">
        <v>7.0</v>
      </c>
      <c r="K88" s="787">
        <v>3.0</v>
      </c>
      <c r="L88" s="787">
        <v>1.0</v>
      </c>
      <c r="M88" s="787">
        <v>0.0</v>
      </c>
      <c r="N88" s="787">
        <v>0.0</v>
      </c>
      <c r="O88" s="787">
        <v>4.0</v>
      </c>
      <c r="P88" s="787">
        <v>2.0</v>
      </c>
      <c r="Q88" s="64">
        <v>3.0</v>
      </c>
      <c r="R88" s="701">
        <v>4190.0</v>
      </c>
      <c r="S88" s="701">
        <v>2141.0</v>
      </c>
      <c r="T88" s="702">
        <f t="shared" si="12"/>
        <v>1.957029426</v>
      </c>
      <c r="U88" s="703">
        <f t="shared" si="13"/>
        <v>36397</v>
      </c>
      <c r="V88" s="704">
        <f t="shared" si="14"/>
        <v>71230</v>
      </c>
      <c r="W88" s="95"/>
      <c r="X88" s="216"/>
      <c r="Y88" s="216"/>
      <c r="Z88" s="216"/>
      <c r="AA88" s="216"/>
    </row>
    <row r="89" hidden="1" outlineLevel="1">
      <c r="B89" s="771" t="s">
        <v>65</v>
      </c>
      <c r="C89" s="80"/>
      <c r="D89" s="705" t="s">
        <v>66</v>
      </c>
      <c r="E89" s="82" t="s">
        <v>35</v>
      </c>
      <c r="F89" s="706">
        <f t="shared" si="11"/>
        <v>29</v>
      </c>
      <c r="G89" s="778"/>
      <c r="H89" s="778"/>
      <c r="I89" s="778"/>
      <c r="J89" s="779">
        <v>25.0</v>
      </c>
      <c r="K89" s="780">
        <v>0.0</v>
      </c>
      <c r="L89" s="780">
        <v>0.0</v>
      </c>
      <c r="M89" s="780">
        <v>0.0</v>
      </c>
      <c r="N89" s="780">
        <v>0.0</v>
      </c>
      <c r="O89" s="780">
        <v>3.0</v>
      </c>
      <c r="P89" s="780">
        <v>1.0</v>
      </c>
      <c r="Q89" s="96">
        <v>1.0</v>
      </c>
      <c r="R89" s="713">
        <v>4190.0</v>
      </c>
      <c r="S89" s="713">
        <v>2141.0</v>
      </c>
      <c r="T89" s="714">
        <f t="shared" si="12"/>
        <v>1.957029426</v>
      </c>
      <c r="U89" s="715">
        <f t="shared" si="13"/>
        <v>62089</v>
      </c>
      <c r="V89" s="716">
        <f t="shared" si="14"/>
        <v>121510</v>
      </c>
      <c r="W89" s="95"/>
      <c r="X89" s="95"/>
      <c r="Y89" s="95"/>
      <c r="Z89" s="95"/>
      <c r="AA89" s="95"/>
    </row>
    <row r="90" hidden="1" outlineLevel="1">
      <c r="B90" s="771" t="s">
        <v>65</v>
      </c>
      <c r="C90" s="80"/>
      <c r="D90" s="705" t="s">
        <v>66</v>
      </c>
      <c r="E90" s="96" t="s">
        <v>36</v>
      </c>
      <c r="F90" s="706">
        <f t="shared" si="11"/>
        <v>30</v>
      </c>
      <c r="G90" s="778"/>
      <c r="H90" s="778"/>
      <c r="I90" s="778"/>
      <c r="J90" s="779">
        <v>25.0</v>
      </c>
      <c r="K90" s="780">
        <v>0.0</v>
      </c>
      <c r="L90" s="780">
        <v>2.0</v>
      </c>
      <c r="M90" s="780">
        <v>0.0</v>
      </c>
      <c r="N90" s="780">
        <v>0.0</v>
      </c>
      <c r="O90" s="780">
        <v>3.0</v>
      </c>
      <c r="P90" s="780">
        <v>0.0</v>
      </c>
      <c r="Q90" s="96">
        <v>1.0</v>
      </c>
      <c r="R90" s="713">
        <v>4190.0</v>
      </c>
      <c r="S90" s="713">
        <v>2141.0</v>
      </c>
      <c r="T90" s="714">
        <f t="shared" si="12"/>
        <v>1.957029426</v>
      </c>
      <c r="U90" s="715">
        <f t="shared" si="13"/>
        <v>64230</v>
      </c>
      <c r="V90" s="716">
        <f t="shared" si="14"/>
        <v>125700</v>
      </c>
      <c r="W90" s="95"/>
      <c r="X90" s="95"/>
      <c r="Y90" s="95"/>
      <c r="Z90" s="95"/>
      <c r="AA90" s="95"/>
    </row>
    <row r="91" hidden="1" outlineLevel="1">
      <c r="B91" s="771" t="s">
        <v>65</v>
      </c>
      <c r="C91" s="80"/>
      <c r="D91" s="705" t="s">
        <v>66</v>
      </c>
      <c r="E91" s="82" t="s">
        <v>37</v>
      </c>
      <c r="F91" s="706">
        <f t="shared" si="11"/>
        <v>30</v>
      </c>
      <c r="G91" s="778"/>
      <c r="H91" s="778"/>
      <c r="I91" s="778"/>
      <c r="J91" s="779">
        <v>25.0</v>
      </c>
      <c r="K91" s="780">
        <v>0.0</v>
      </c>
      <c r="L91" s="780">
        <v>1.0</v>
      </c>
      <c r="M91" s="780">
        <v>0.0</v>
      </c>
      <c r="N91" s="780">
        <v>0.0</v>
      </c>
      <c r="O91" s="780">
        <v>4.0</v>
      </c>
      <c r="P91" s="780">
        <v>0.0</v>
      </c>
      <c r="Q91" s="96">
        <v>2.0</v>
      </c>
      <c r="R91" s="713">
        <v>4190.0</v>
      </c>
      <c r="S91" s="713">
        <v>2141.0</v>
      </c>
      <c r="T91" s="714">
        <f t="shared" si="12"/>
        <v>1.957029426</v>
      </c>
      <c r="U91" s="715">
        <f t="shared" si="13"/>
        <v>64230</v>
      </c>
      <c r="V91" s="716">
        <f t="shared" si="14"/>
        <v>125700</v>
      </c>
      <c r="W91" s="95"/>
      <c r="X91" s="95"/>
      <c r="Y91" s="95"/>
      <c r="Z91" s="95"/>
      <c r="AA91" s="95"/>
    </row>
    <row r="92" hidden="1" outlineLevel="1">
      <c r="B92" s="771" t="s">
        <v>65</v>
      </c>
      <c r="C92" s="80"/>
      <c r="D92" s="705" t="s">
        <v>66</v>
      </c>
      <c r="E92" s="82" t="s">
        <v>132</v>
      </c>
      <c r="F92" s="706">
        <f t="shared" si="11"/>
        <v>8</v>
      </c>
      <c r="G92" s="778"/>
      <c r="H92" s="778"/>
      <c r="I92" s="778"/>
      <c r="J92" s="779">
        <v>1.0</v>
      </c>
      <c r="K92" s="780">
        <v>1.0</v>
      </c>
      <c r="L92" s="780">
        <v>1.0</v>
      </c>
      <c r="M92" s="780">
        <v>0.0</v>
      </c>
      <c r="N92" s="780">
        <v>0.0</v>
      </c>
      <c r="O92" s="780">
        <v>4.0</v>
      </c>
      <c r="P92" s="780">
        <v>1.0</v>
      </c>
      <c r="Q92" s="96">
        <v>4.0</v>
      </c>
      <c r="R92" s="713">
        <v>4190.0</v>
      </c>
      <c r="S92" s="713">
        <v>2141.0</v>
      </c>
      <c r="T92" s="714">
        <f t="shared" si="12"/>
        <v>1.957029426</v>
      </c>
      <c r="U92" s="715">
        <f t="shared" si="13"/>
        <v>17128</v>
      </c>
      <c r="V92" s="716">
        <f t="shared" si="14"/>
        <v>33520</v>
      </c>
      <c r="W92" s="95"/>
      <c r="X92" s="95"/>
      <c r="Y92" s="95"/>
      <c r="Z92" s="95"/>
      <c r="AA92" s="95"/>
    </row>
    <row r="93" hidden="1" outlineLevel="1">
      <c r="B93" s="774" t="s">
        <v>65</v>
      </c>
      <c r="C93" s="98"/>
      <c r="D93" s="717" t="s">
        <v>66</v>
      </c>
      <c r="E93" s="648" t="s">
        <v>133</v>
      </c>
      <c r="F93" s="718">
        <f t="shared" si="11"/>
        <v>10</v>
      </c>
      <c r="G93" s="788"/>
      <c r="H93" s="788"/>
      <c r="I93" s="788"/>
      <c r="J93" s="789">
        <v>3.0</v>
      </c>
      <c r="K93" s="790">
        <v>4.0</v>
      </c>
      <c r="L93" s="790">
        <v>1.0</v>
      </c>
      <c r="M93" s="790">
        <v>0.0</v>
      </c>
      <c r="N93" s="790">
        <v>0.0</v>
      </c>
      <c r="O93" s="790">
        <v>0.0</v>
      </c>
      <c r="P93" s="790">
        <v>2.0</v>
      </c>
      <c r="Q93" s="777">
        <v>0.0</v>
      </c>
      <c r="R93" s="725">
        <v>4190.0</v>
      </c>
      <c r="S93" s="725">
        <v>2141.0</v>
      </c>
      <c r="T93" s="726">
        <f t="shared" si="12"/>
        <v>1.957029426</v>
      </c>
      <c r="U93" s="727">
        <f t="shared" si="13"/>
        <v>21410</v>
      </c>
      <c r="V93" s="728">
        <f t="shared" si="14"/>
        <v>41900</v>
      </c>
      <c r="W93" s="95"/>
      <c r="X93" s="217"/>
      <c r="Y93" s="217"/>
      <c r="Z93" s="217"/>
      <c r="AA93" s="217"/>
    </row>
    <row r="94" hidden="1" outlineLevel="1">
      <c r="B94" s="767" t="s">
        <v>241</v>
      </c>
      <c r="C94" s="692"/>
      <c r="D94" s="693" t="s">
        <v>68</v>
      </c>
      <c r="E94" s="64" t="s">
        <v>34</v>
      </c>
      <c r="F94" s="839">
        <f t="shared" si="11"/>
        <v>1</v>
      </c>
      <c r="G94" s="768"/>
      <c r="H94" s="768"/>
      <c r="I94" s="768"/>
      <c r="J94" s="769">
        <v>0.0</v>
      </c>
      <c r="K94" s="697">
        <v>0.0</v>
      </c>
      <c r="L94" s="697">
        <v>0.0</v>
      </c>
      <c r="M94" s="697">
        <v>1.0</v>
      </c>
      <c r="N94" s="697">
        <v>0.0</v>
      </c>
      <c r="O94" s="697">
        <v>0.0</v>
      </c>
      <c r="P94" s="697">
        <v>0.0</v>
      </c>
      <c r="Q94" s="64">
        <v>0.0</v>
      </c>
      <c r="R94" s="701">
        <v>5990.0</v>
      </c>
      <c r="S94" s="701">
        <v>855.59</v>
      </c>
      <c r="T94" s="702">
        <f t="shared" si="12"/>
        <v>7.001016842</v>
      </c>
      <c r="U94" s="703">
        <f t="shared" si="13"/>
        <v>855.59</v>
      </c>
      <c r="V94" s="704">
        <f t="shared" si="14"/>
        <v>5990</v>
      </c>
      <c r="W94" s="95"/>
      <c r="Y94" s="216"/>
      <c r="Z94" s="216"/>
      <c r="AA94" s="216"/>
    </row>
    <row r="95" hidden="1" outlineLevel="1">
      <c r="B95" s="771" t="s">
        <v>241</v>
      </c>
      <c r="C95" s="80"/>
      <c r="D95" s="705" t="s">
        <v>68</v>
      </c>
      <c r="E95" s="82" t="s">
        <v>35</v>
      </c>
      <c r="F95" s="840">
        <f t="shared" si="11"/>
        <v>2</v>
      </c>
      <c r="G95" s="772"/>
      <c r="H95" s="772"/>
      <c r="I95" s="772"/>
      <c r="J95" s="773">
        <v>0.0</v>
      </c>
      <c r="K95" s="709">
        <v>0.0</v>
      </c>
      <c r="L95" s="709">
        <v>0.0</v>
      </c>
      <c r="M95" s="709">
        <v>2.0</v>
      </c>
      <c r="N95" s="709">
        <v>0.0</v>
      </c>
      <c r="O95" s="709">
        <v>0.0</v>
      </c>
      <c r="P95" s="709">
        <v>0.0</v>
      </c>
      <c r="Q95" s="96">
        <v>0.0</v>
      </c>
      <c r="R95" s="713">
        <v>5990.0</v>
      </c>
      <c r="S95" s="713">
        <v>855.59</v>
      </c>
      <c r="T95" s="714">
        <f t="shared" si="12"/>
        <v>7.001016842</v>
      </c>
      <c r="U95" s="715">
        <f t="shared" si="13"/>
        <v>1711.18</v>
      </c>
      <c r="V95" s="716">
        <f t="shared" si="14"/>
        <v>11980</v>
      </c>
      <c r="W95" s="95"/>
      <c r="Y95" s="95"/>
      <c r="Z95" s="95"/>
      <c r="AA95" s="95"/>
    </row>
    <row r="96" hidden="1" outlineLevel="1">
      <c r="B96" s="771" t="s">
        <v>241</v>
      </c>
      <c r="C96" s="80"/>
      <c r="D96" s="705" t="s">
        <v>68</v>
      </c>
      <c r="E96" s="96" t="s">
        <v>36</v>
      </c>
      <c r="F96" s="840">
        <f t="shared" si="11"/>
        <v>1</v>
      </c>
      <c r="G96" s="772"/>
      <c r="H96" s="772"/>
      <c r="I96" s="772"/>
      <c r="J96" s="773">
        <v>0.0</v>
      </c>
      <c r="K96" s="709">
        <v>0.0</v>
      </c>
      <c r="L96" s="709">
        <v>0.0</v>
      </c>
      <c r="M96" s="709">
        <v>1.0</v>
      </c>
      <c r="N96" s="709">
        <v>0.0</v>
      </c>
      <c r="O96" s="709">
        <v>0.0</v>
      </c>
      <c r="P96" s="709">
        <v>0.0</v>
      </c>
      <c r="Q96" s="96">
        <v>0.0</v>
      </c>
      <c r="R96" s="713">
        <v>5990.0</v>
      </c>
      <c r="S96" s="713">
        <v>855.59</v>
      </c>
      <c r="T96" s="714">
        <f t="shared" si="12"/>
        <v>7.001016842</v>
      </c>
      <c r="U96" s="715">
        <f t="shared" si="13"/>
        <v>855.59</v>
      </c>
      <c r="V96" s="716">
        <f t="shared" si="14"/>
        <v>5990</v>
      </c>
      <c r="W96" s="95"/>
      <c r="Y96" s="95"/>
      <c r="Z96" s="95"/>
      <c r="AA96" s="95"/>
    </row>
    <row r="97" hidden="1" outlineLevel="1">
      <c r="B97" s="771" t="s">
        <v>241</v>
      </c>
      <c r="C97" s="80"/>
      <c r="D97" s="705" t="s">
        <v>68</v>
      </c>
      <c r="E97" s="82" t="s">
        <v>37</v>
      </c>
      <c r="F97" s="840">
        <f t="shared" si="11"/>
        <v>3</v>
      </c>
      <c r="G97" s="772"/>
      <c r="H97" s="772"/>
      <c r="I97" s="772"/>
      <c r="J97" s="773">
        <v>0.0</v>
      </c>
      <c r="K97" s="709">
        <v>0.0</v>
      </c>
      <c r="L97" s="709">
        <v>0.0</v>
      </c>
      <c r="M97" s="709">
        <v>3.0</v>
      </c>
      <c r="N97" s="709">
        <v>0.0</v>
      </c>
      <c r="O97" s="709">
        <v>0.0</v>
      </c>
      <c r="P97" s="709">
        <v>0.0</v>
      </c>
      <c r="Q97" s="96">
        <v>0.0</v>
      </c>
      <c r="R97" s="713">
        <v>5990.0</v>
      </c>
      <c r="S97" s="713">
        <v>855.59</v>
      </c>
      <c r="T97" s="714">
        <f t="shared" si="12"/>
        <v>7.001016842</v>
      </c>
      <c r="U97" s="715">
        <f t="shared" si="13"/>
        <v>2566.77</v>
      </c>
      <c r="V97" s="716">
        <f t="shared" si="14"/>
        <v>17970</v>
      </c>
      <c r="W97" s="95"/>
      <c r="Y97" s="95"/>
      <c r="Z97" s="95"/>
      <c r="AA97" s="95"/>
    </row>
    <row r="98" hidden="1" outlineLevel="1">
      <c r="B98" s="771" t="s">
        <v>241</v>
      </c>
      <c r="C98" s="80"/>
      <c r="D98" s="705" t="s">
        <v>68</v>
      </c>
      <c r="E98" s="82" t="s">
        <v>132</v>
      </c>
      <c r="F98" s="840">
        <f t="shared" si="11"/>
        <v>9</v>
      </c>
      <c r="G98" s="772"/>
      <c r="H98" s="772"/>
      <c r="I98" s="772"/>
      <c r="J98" s="773">
        <v>7.0</v>
      </c>
      <c r="K98" s="709">
        <v>0.0</v>
      </c>
      <c r="L98" s="709">
        <v>0.0</v>
      </c>
      <c r="M98" s="709">
        <v>2.0</v>
      </c>
      <c r="N98" s="709">
        <v>0.0</v>
      </c>
      <c r="O98" s="709">
        <v>0.0</v>
      </c>
      <c r="P98" s="709">
        <v>0.0</v>
      </c>
      <c r="Q98" s="96">
        <v>0.0</v>
      </c>
      <c r="R98" s="713">
        <v>5990.0</v>
      </c>
      <c r="S98" s="713">
        <v>855.59</v>
      </c>
      <c r="T98" s="714">
        <f t="shared" si="12"/>
        <v>7.001016842</v>
      </c>
      <c r="U98" s="715">
        <f t="shared" si="13"/>
        <v>7700.31</v>
      </c>
      <c r="V98" s="716">
        <f t="shared" si="14"/>
        <v>53910</v>
      </c>
      <c r="W98" s="95"/>
      <c r="Y98" s="95"/>
      <c r="Z98" s="95"/>
      <c r="AA98" s="95"/>
    </row>
    <row r="99" hidden="1" outlineLevel="1">
      <c r="B99" s="774" t="s">
        <v>241</v>
      </c>
      <c r="C99" s="98"/>
      <c r="D99" s="717" t="s">
        <v>68</v>
      </c>
      <c r="E99" s="648" t="s">
        <v>133</v>
      </c>
      <c r="F99" s="841">
        <f t="shared" si="11"/>
        <v>15</v>
      </c>
      <c r="G99" s="775"/>
      <c r="H99" s="775"/>
      <c r="I99" s="775"/>
      <c r="J99" s="776">
        <v>11.0</v>
      </c>
      <c r="K99" s="721">
        <v>2.0</v>
      </c>
      <c r="L99" s="721">
        <v>0.0</v>
      </c>
      <c r="M99" s="721">
        <v>2.0</v>
      </c>
      <c r="N99" s="721">
        <v>0.0</v>
      </c>
      <c r="O99" s="721">
        <v>0.0</v>
      </c>
      <c r="P99" s="721">
        <v>0.0</v>
      </c>
      <c r="Q99" s="777">
        <v>0.0</v>
      </c>
      <c r="R99" s="725">
        <v>5990.0</v>
      </c>
      <c r="S99" s="725">
        <v>855.59</v>
      </c>
      <c r="T99" s="726">
        <f t="shared" si="12"/>
        <v>7.001016842</v>
      </c>
      <c r="U99" s="727">
        <f t="shared" si="13"/>
        <v>12833.85</v>
      </c>
      <c r="V99" s="728">
        <f t="shared" si="14"/>
        <v>89850</v>
      </c>
      <c r="W99" s="95"/>
      <c r="Y99" s="217"/>
      <c r="Z99" s="217"/>
      <c r="AA99" s="217"/>
    </row>
    <row r="100" hidden="1" outlineLevel="1">
      <c r="B100" s="767" t="s">
        <v>69</v>
      </c>
      <c r="C100" s="692"/>
      <c r="D100" s="693">
        <v>1.110222993E9</v>
      </c>
      <c r="E100" s="64" t="s">
        <v>34</v>
      </c>
      <c r="F100" s="694">
        <f t="shared" si="11"/>
        <v>39</v>
      </c>
      <c r="G100" s="768"/>
      <c r="H100" s="768"/>
      <c r="I100" s="768"/>
      <c r="J100" s="769">
        <v>36.0</v>
      </c>
      <c r="K100" s="697">
        <v>3.0</v>
      </c>
      <c r="L100" s="697">
        <v>0.0</v>
      </c>
      <c r="M100" s="697">
        <v>0.0</v>
      </c>
      <c r="N100" s="697">
        <v>0.0</v>
      </c>
      <c r="O100" s="697">
        <v>0.0</v>
      </c>
      <c r="P100" s="697">
        <v>0.0</v>
      </c>
      <c r="Q100" s="64">
        <v>0.0</v>
      </c>
      <c r="R100" s="701">
        <v>5490.0</v>
      </c>
      <c r="S100" s="701">
        <v>1413.0</v>
      </c>
      <c r="T100" s="702">
        <f t="shared" si="12"/>
        <v>3.885350318</v>
      </c>
      <c r="U100" s="703">
        <f t="shared" si="13"/>
        <v>55107</v>
      </c>
      <c r="V100" s="704">
        <f t="shared" si="14"/>
        <v>214110</v>
      </c>
      <c r="W100" s="95"/>
      <c r="Y100" s="95"/>
      <c r="Z100" s="95"/>
      <c r="AA100" s="95"/>
    </row>
    <row r="101" hidden="1" outlineLevel="1">
      <c r="B101" s="771" t="s">
        <v>69</v>
      </c>
      <c r="C101" s="80"/>
      <c r="D101" s="705">
        <v>1.110222994E9</v>
      </c>
      <c r="E101" s="82" t="s">
        <v>35</v>
      </c>
      <c r="F101" s="706">
        <f t="shared" si="11"/>
        <v>38</v>
      </c>
      <c r="G101" s="778"/>
      <c r="H101" s="778"/>
      <c r="I101" s="778"/>
      <c r="J101" s="779">
        <v>35.0</v>
      </c>
      <c r="K101" s="780">
        <v>0.0</v>
      </c>
      <c r="L101" s="780">
        <v>1.0</v>
      </c>
      <c r="M101" s="780">
        <v>1.0</v>
      </c>
      <c r="N101" s="780">
        <v>1.0</v>
      </c>
      <c r="O101" s="780">
        <v>0.0</v>
      </c>
      <c r="P101" s="780">
        <v>0.0</v>
      </c>
      <c r="Q101" s="96">
        <v>0.0</v>
      </c>
      <c r="R101" s="713">
        <v>5490.0</v>
      </c>
      <c r="S101" s="713">
        <v>1413.0</v>
      </c>
      <c r="T101" s="714">
        <f t="shared" si="12"/>
        <v>3.885350318</v>
      </c>
      <c r="U101" s="715">
        <f t="shared" si="13"/>
        <v>53694</v>
      </c>
      <c r="V101" s="716">
        <f t="shared" si="14"/>
        <v>208620</v>
      </c>
      <c r="W101" s="95"/>
      <c r="Y101" s="95"/>
      <c r="Z101" s="95"/>
      <c r="AA101" s="95"/>
    </row>
    <row r="102" hidden="1" outlineLevel="1">
      <c r="B102" s="771" t="s">
        <v>69</v>
      </c>
      <c r="C102" s="80"/>
      <c r="D102" s="705">
        <v>1.110222995E9</v>
      </c>
      <c r="E102" s="96" t="s">
        <v>36</v>
      </c>
      <c r="F102" s="706">
        <f t="shared" si="11"/>
        <v>38</v>
      </c>
      <c r="G102" s="778"/>
      <c r="H102" s="778"/>
      <c r="I102" s="778"/>
      <c r="J102" s="779">
        <v>35.0</v>
      </c>
      <c r="K102" s="780">
        <v>0.0</v>
      </c>
      <c r="L102" s="780">
        <v>1.0</v>
      </c>
      <c r="M102" s="780">
        <v>1.0</v>
      </c>
      <c r="N102" s="780">
        <v>1.0</v>
      </c>
      <c r="O102" s="780">
        <v>0.0</v>
      </c>
      <c r="P102" s="780">
        <v>0.0</v>
      </c>
      <c r="Q102" s="96">
        <v>0.0</v>
      </c>
      <c r="R102" s="713">
        <v>5490.0</v>
      </c>
      <c r="S102" s="713">
        <v>1413.0</v>
      </c>
      <c r="T102" s="714">
        <f t="shared" si="12"/>
        <v>3.885350318</v>
      </c>
      <c r="U102" s="715">
        <f t="shared" si="13"/>
        <v>53694</v>
      </c>
      <c r="V102" s="716">
        <f t="shared" si="14"/>
        <v>208620</v>
      </c>
      <c r="W102" s="95"/>
      <c r="Y102" s="95"/>
      <c r="Z102" s="95"/>
      <c r="AA102" s="95"/>
    </row>
    <row r="103" hidden="1" outlineLevel="1">
      <c r="B103" s="771" t="s">
        <v>69</v>
      </c>
      <c r="C103" s="80"/>
      <c r="D103" s="705">
        <v>1.110222996E9</v>
      </c>
      <c r="E103" s="82" t="s">
        <v>37</v>
      </c>
      <c r="F103" s="706">
        <f t="shared" si="11"/>
        <v>33</v>
      </c>
      <c r="G103" s="778"/>
      <c r="H103" s="778"/>
      <c r="I103" s="778"/>
      <c r="J103" s="779">
        <v>27.0</v>
      </c>
      <c r="K103" s="780">
        <v>3.0</v>
      </c>
      <c r="L103" s="780">
        <v>1.0</v>
      </c>
      <c r="M103" s="780">
        <v>1.0</v>
      </c>
      <c r="N103" s="780">
        <v>1.0</v>
      </c>
      <c r="O103" s="780">
        <v>0.0</v>
      </c>
      <c r="P103" s="780">
        <v>0.0</v>
      </c>
      <c r="Q103" s="96">
        <v>0.0</v>
      </c>
      <c r="R103" s="713">
        <v>5490.0</v>
      </c>
      <c r="S103" s="713">
        <v>1413.0</v>
      </c>
      <c r="T103" s="714">
        <f t="shared" si="12"/>
        <v>3.885350318</v>
      </c>
      <c r="U103" s="715">
        <f t="shared" si="13"/>
        <v>46629</v>
      </c>
      <c r="V103" s="716">
        <f t="shared" si="14"/>
        <v>181170</v>
      </c>
      <c r="W103" s="95"/>
      <c r="Y103" s="95"/>
      <c r="Z103" s="95"/>
      <c r="AA103" s="95"/>
    </row>
    <row r="104" hidden="1" outlineLevel="1">
      <c r="B104" s="771" t="s">
        <v>69</v>
      </c>
      <c r="C104" s="80"/>
      <c r="D104" s="705">
        <v>1.110222997E9</v>
      </c>
      <c r="E104" s="82" t="s">
        <v>132</v>
      </c>
      <c r="F104" s="706">
        <f t="shared" si="11"/>
        <v>17</v>
      </c>
      <c r="G104" s="778"/>
      <c r="H104" s="778"/>
      <c r="I104" s="778"/>
      <c r="J104" s="779">
        <v>12.0</v>
      </c>
      <c r="K104" s="780">
        <v>3.0</v>
      </c>
      <c r="L104" s="780">
        <v>0.0</v>
      </c>
      <c r="M104" s="780">
        <v>1.0</v>
      </c>
      <c r="N104" s="780">
        <v>1.0</v>
      </c>
      <c r="O104" s="780">
        <v>0.0</v>
      </c>
      <c r="P104" s="780">
        <v>0.0</v>
      </c>
      <c r="Q104" s="96">
        <v>0.0</v>
      </c>
      <c r="R104" s="713">
        <v>5490.0</v>
      </c>
      <c r="S104" s="713">
        <v>1413.0</v>
      </c>
      <c r="T104" s="714">
        <f t="shared" si="12"/>
        <v>3.885350318</v>
      </c>
      <c r="U104" s="715">
        <f t="shared" si="13"/>
        <v>24021</v>
      </c>
      <c r="V104" s="716">
        <f t="shared" si="14"/>
        <v>93330</v>
      </c>
      <c r="W104" s="95"/>
      <c r="Y104" s="95"/>
      <c r="Z104" s="95"/>
      <c r="AA104" s="95"/>
    </row>
    <row r="105" hidden="1" outlineLevel="1">
      <c r="B105" s="771" t="s">
        <v>69</v>
      </c>
      <c r="C105" s="80"/>
      <c r="D105" s="705">
        <v>1.110222998E9</v>
      </c>
      <c r="E105" s="82" t="s">
        <v>133</v>
      </c>
      <c r="F105" s="706">
        <f t="shared" si="11"/>
        <v>10</v>
      </c>
      <c r="G105" s="772"/>
      <c r="H105" s="772"/>
      <c r="I105" s="772"/>
      <c r="J105" s="773">
        <v>10.0</v>
      </c>
      <c r="K105" s="842">
        <v>0.0</v>
      </c>
      <c r="L105" s="842">
        <v>0.0</v>
      </c>
      <c r="M105" s="842">
        <v>0.0</v>
      </c>
      <c r="N105" s="842">
        <v>0.0</v>
      </c>
      <c r="O105" s="842">
        <v>0.0</v>
      </c>
      <c r="P105" s="709">
        <v>0.0</v>
      </c>
      <c r="Q105" s="96">
        <v>0.0</v>
      </c>
      <c r="R105" s="713">
        <v>5490.0</v>
      </c>
      <c r="S105" s="713">
        <v>1413.0</v>
      </c>
      <c r="T105" s="714">
        <f t="shared" si="12"/>
        <v>3.885350318</v>
      </c>
      <c r="U105" s="715">
        <f t="shared" si="13"/>
        <v>14130</v>
      </c>
      <c r="V105" s="716">
        <f t="shared" si="14"/>
        <v>54900</v>
      </c>
      <c r="W105" s="95"/>
      <c r="Y105" s="95"/>
      <c r="Z105" s="95"/>
      <c r="AA105" s="95"/>
    </row>
    <row r="106" hidden="1" outlineLevel="1">
      <c r="B106" s="774" t="s">
        <v>69</v>
      </c>
      <c r="C106" s="98"/>
      <c r="D106" s="717">
        <v>1.110222999E9</v>
      </c>
      <c r="E106" s="648" t="s">
        <v>242</v>
      </c>
      <c r="F106" s="718">
        <f t="shared" si="11"/>
        <v>2</v>
      </c>
      <c r="G106" s="775"/>
      <c r="H106" s="775"/>
      <c r="I106" s="775"/>
      <c r="J106" s="776">
        <v>1.0</v>
      </c>
      <c r="K106" s="721">
        <v>1.0</v>
      </c>
      <c r="L106" s="721">
        <v>0.0</v>
      </c>
      <c r="M106" s="721">
        <v>0.0</v>
      </c>
      <c r="N106" s="721">
        <v>0.0</v>
      </c>
      <c r="O106" s="721">
        <v>0.0</v>
      </c>
      <c r="P106" s="721">
        <v>0.0</v>
      </c>
      <c r="Q106" s="777">
        <v>0.0</v>
      </c>
      <c r="R106" s="725">
        <v>5490.0</v>
      </c>
      <c r="S106" s="725">
        <v>1413.0</v>
      </c>
      <c r="T106" s="726">
        <f t="shared" si="12"/>
        <v>3.885350318</v>
      </c>
      <c r="U106" s="727">
        <f t="shared" si="13"/>
        <v>2826</v>
      </c>
      <c r="V106" s="728">
        <f t="shared" si="14"/>
        <v>10980</v>
      </c>
      <c r="W106" s="216"/>
      <c r="Y106" s="95"/>
      <c r="Z106" s="95"/>
      <c r="AA106" s="95"/>
    </row>
    <row r="107" hidden="1" outlineLevel="1">
      <c r="B107" s="767" t="s">
        <v>71</v>
      </c>
      <c r="C107" s="692"/>
      <c r="D107" s="693">
        <v>1.110321993E9</v>
      </c>
      <c r="E107" s="64" t="s">
        <v>34</v>
      </c>
      <c r="F107" s="694">
        <f t="shared" si="11"/>
        <v>49</v>
      </c>
      <c r="G107" s="778"/>
      <c r="H107" s="778"/>
      <c r="I107" s="778"/>
      <c r="J107" s="779">
        <v>43.0</v>
      </c>
      <c r="K107" s="780">
        <v>3.0</v>
      </c>
      <c r="L107" s="780">
        <v>0.0</v>
      </c>
      <c r="M107" s="780">
        <v>0.0</v>
      </c>
      <c r="N107" s="780">
        <v>0.0</v>
      </c>
      <c r="O107" s="780">
        <v>3.0</v>
      </c>
      <c r="P107" s="780">
        <v>0.0</v>
      </c>
      <c r="Q107" s="96">
        <v>3.0</v>
      </c>
      <c r="R107" s="701">
        <v>4990.0</v>
      </c>
      <c r="S107" s="701">
        <v>1423.0</v>
      </c>
      <c r="T107" s="702">
        <f t="shared" si="12"/>
        <v>3.506676037</v>
      </c>
      <c r="U107" s="703">
        <f t="shared" si="13"/>
        <v>69727</v>
      </c>
      <c r="V107" s="704">
        <f t="shared" si="14"/>
        <v>244510</v>
      </c>
      <c r="W107" s="95"/>
      <c r="Y107" s="95"/>
      <c r="Z107" s="95"/>
      <c r="AA107" s="95"/>
    </row>
    <row r="108" hidden="1" outlineLevel="1">
      <c r="B108" s="771" t="s">
        <v>71</v>
      </c>
      <c r="C108" s="80"/>
      <c r="D108" s="705">
        <v>1.110321994E9</v>
      </c>
      <c r="E108" s="82" t="s">
        <v>35</v>
      </c>
      <c r="F108" s="706">
        <f t="shared" si="11"/>
        <v>39</v>
      </c>
      <c r="G108" s="778"/>
      <c r="H108" s="778"/>
      <c r="I108" s="778"/>
      <c r="J108" s="779">
        <v>32.0</v>
      </c>
      <c r="K108" s="780">
        <v>3.0</v>
      </c>
      <c r="L108" s="780">
        <v>0.0</v>
      </c>
      <c r="M108" s="780">
        <v>0.0</v>
      </c>
      <c r="N108" s="780">
        <v>1.0</v>
      </c>
      <c r="O108" s="780">
        <v>3.0</v>
      </c>
      <c r="P108" s="780">
        <v>0.0</v>
      </c>
      <c r="Q108" s="96">
        <v>0.0</v>
      </c>
      <c r="R108" s="713">
        <v>4990.0</v>
      </c>
      <c r="S108" s="713">
        <v>1423.0</v>
      </c>
      <c r="T108" s="714">
        <f t="shared" si="12"/>
        <v>3.506676037</v>
      </c>
      <c r="U108" s="715">
        <f t="shared" si="13"/>
        <v>55497</v>
      </c>
      <c r="V108" s="716">
        <f t="shared" si="14"/>
        <v>194610</v>
      </c>
      <c r="W108" s="95"/>
      <c r="Y108" s="95"/>
      <c r="Z108" s="95"/>
      <c r="AA108" s="95"/>
    </row>
    <row r="109" hidden="1" outlineLevel="1">
      <c r="B109" s="771" t="s">
        <v>71</v>
      </c>
      <c r="C109" s="80"/>
      <c r="D109" s="705">
        <v>1.110321995E9</v>
      </c>
      <c r="E109" s="96" t="s">
        <v>36</v>
      </c>
      <c r="F109" s="706">
        <f t="shared" si="11"/>
        <v>38</v>
      </c>
      <c r="G109" s="778"/>
      <c r="H109" s="778"/>
      <c r="I109" s="778"/>
      <c r="J109" s="779">
        <v>30.0</v>
      </c>
      <c r="K109" s="780">
        <v>4.0</v>
      </c>
      <c r="L109" s="780">
        <v>0.0</v>
      </c>
      <c r="M109" s="780">
        <v>0.0</v>
      </c>
      <c r="N109" s="780">
        <v>1.0</v>
      </c>
      <c r="O109" s="780">
        <v>3.0</v>
      </c>
      <c r="P109" s="780">
        <v>0.0</v>
      </c>
      <c r="Q109" s="96">
        <v>0.0</v>
      </c>
      <c r="R109" s="713">
        <v>4990.0</v>
      </c>
      <c r="S109" s="713">
        <v>1423.0</v>
      </c>
      <c r="T109" s="714">
        <f t="shared" si="12"/>
        <v>3.506676037</v>
      </c>
      <c r="U109" s="715">
        <f t="shared" si="13"/>
        <v>54074</v>
      </c>
      <c r="V109" s="716">
        <f t="shared" si="14"/>
        <v>189620</v>
      </c>
      <c r="W109" s="95"/>
      <c r="Y109" s="95"/>
      <c r="Z109" s="95"/>
      <c r="AA109" s="95"/>
    </row>
    <row r="110" hidden="1" outlineLevel="1">
      <c r="B110" s="771" t="s">
        <v>71</v>
      </c>
      <c r="C110" s="80"/>
      <c r="D110" s="705">
        <v>1.110321996E9</v>
      </c>
      <c r="E110" s="82" t="s">
        <v>37</v>
      </c>
      <c r="F110" s="706">
        <f t="shared" si="11"/>
        <v>33</v>
      </c>
      <c r="G110" s="778"/>
      <c r="H110" s="778"/>
      <c r="I110" s="778"/>
      <c r="J110" s="779">
        <v>26.0</v>
      </c>
      <c r="K110" s="780">
        <v>4.0</v>
      </c>
      <c r="L110" s="780">
        <v>0.0</v>
      </c>
      <c r="M110" s="780">
        <v>0.0</v>
      </c>
      <c r="N110" s="780">
        <v>1.0</v>
      </c>
      <c r="O110" s="780">
        <v>2.0</v>
      </c>
      <c r="P110" s="780">
        <v>0.0</v>
      </c>
      <c r="Q110" s="96">
        <v>0.0</v>
      </c>
      <c r="R110" s="713">
        <v>4990.0</v>
      </c>
      <c r="S110" s="713">
        <v>1423.0</v>
      </c>
      <c r="T110" s="714">
        <f t="shared" si="12"/>
        <v>3.506676037</v>
      </c>
      <c r="U110" s="715">
        <f t="shared" si="13"/>
        <v>46959</v>
      </c>
      <c r="V110" s="716">
        <f t="shared" si="14"/>
        <v>164670</v>
      </c>
      <c r="W110" s="95"/>
      <c r="Y110" s="95"/>
      <c r="Z110" s="95"/>
      <c r="AA110" s="95"/>
    </row>
    <row r="111" hidden="1" outlineLevel="1">
      <c r="B111" s="771" t="s">
        <v>71</v>
      </c>
      <c r="C111" s="80"/>
      <c r="D111" s="705">
        <v>1.110321997E9</v>
      </c>
      <c r="E111" s="82" t="s">
        <v>132</v>
      </c>
      <c r="F111" s="706">
        <f t="shared" si="11"/>
        <v>53</v>
      </c>
      <c r="G111" s="778"/>
      <c r="H111" s="778"/>
      <c r="I111" s="778"/>
      <c r="J111" s="779">
        <v>48.0</v>
      </c>
      <c r="K111" s="780">
        <v>1.0</v>
      </c>
      <c r="L111" s="780">
        <v>0.0</v>
      </c>
      <c r="M111" s="780">
        <v>0.0</v>
      </c>
      <c r="N111" s="780">
        <v>1.0</v>
      </c>
      <c r="O111" s="780">
        <v>3.0</v>
      </c>
      <c r="P111" s="780">
        <v>0.0</v>
      </c>
      <c r="Q111" s="96">
        <v>2.0</v>
      </c>
      <c r="R111" s="713">
        <v>4990.0</v>
      </c>
      <c r="S111" s="713">
        <v>1423.0</v>
      </c>
      <c r="T111" s="714">
        <f t="shared" si="12"/>
        <v>3.506676037</v>
      </c>
      <c r="U111" s="715">
        <f t="shared" si="13"/>
        <v>75419</v>
      </c>
      <c r="V111" s="716">
        <f t="shared" si="14"/>
        <v>264470</v>
      </c>
      <c r="W111" s="217"/>
      <c r="Y111" s="95"/>
      <c r="Z111" s="95"/>
      <c r="AA111" s="95"/>
    </row>
    <row r="112" hidden="1" outlineLevel="1">
      <c r="B112" s="771" t="s">
        <v>71</v>
      </c>
      <c r="C112" s="80"/>
      <c r="D112" s="705">
        <v>1.110321998E9</v>
      </c>
      <c r="E112" s="82" t="s">
        <v>133</v>
      </c>
      <c r="F112" s="706">
        <f t="shared" si="11"/>
        <v>16</v>
      </c>
      <c r="G112" s="778"/>
      <c r="H112" s="778"/>
      <c r="I112" s="778"/>
      <c r="J112" s="835">
        <v>15.0</v>
      </c>
      <c r="K112" s="836">
        <v>1.0</v>
      </c>
      <c r="L112" s="836">
        <v>0.0</v>
      </c>
      <c r="M112" s="836">
        <v>0.0</v>
      </c>
      <c r="N112" s="836">
        <v>0.0</v>
      </c>
      <c r="O112" s="836">
        <v>0.0</v>
      </c>
      <c r="P112" s="836">
        <v>0.0</v>
      </c>
      <c r="Q112" s="96">
        <v>0.0</v>
      </c>
      <c r="R112" s="713">
        <v>4990.0</v>
      </c>
      <c r="S112" s="713">
        <v>1423.0</v>
      </c>
      <c r="T112" s="714">
        <f t="shared" si="12"/>
        <v>3.506676037</v>
      </c>
      <c r="U112" s="715">
        <f t="shared" si="13"/>
        <v>22768</v>
      </c>
      <c r="V112" s="716">
        <f t="shared" si="14"/>
        <v>79840</v>
      </c>
      <c r="W112" s="216"/>
      <c r="Y112" s="95"/>
      <c r="Z112" s="95"/>
      <c r="AA112" s="95"/>
    </row>
    <row r="113" hidden="1" outlineLevel="1">
      <c r="B113" s="774" t="s">
        <v>71</v>
      </c>
      <c r="C113" s="98"/>
      <c r="D113" s="717">
        <v>1.110321999E9</v>
      </c>
      <c r="E113" s="648" t="s">
        <v>242</v>
      </c>
      <c r="F113" s="718">
        <f t="shared" si="11"/>
        <v>0</v>
      </c>
      <c r="G113" s="775"/>
      <c r="H113" s="775"/>
      <c r="I113" s="775"/>
      <c r="J113" s="776">
        <v>0.0</v>
      </c>
      <c r="K113" s="721">
        <v>0.0</v>
      </c>
      <c r="L113" s="721">
        <v>0.0</v>
      </c>
      <c r="M113" s="721">
        <v>0.0</v>
      </c>
      <c r="N113" s="721">
        <v>0.0</v>
      </c>
      <c r="O113" s="721">
        <v>0.0</v>
      </c>
      <c r="P113" s="843">
        <v>0.0</v>
      </c>
      <c r="Q113" s="777">
        <v>0.0</v>
      </c>
      <c r="R113" s="725">
        <v>4990.0</v>
      </c>
      <c r="S113" s="725">
        <v>1423.0</v>
      </c>
      <c r="T113" s="726">
        <f t="shared" si="12"/>
        <v>3.506676037</v>
      </c>
      <c r="U113" s="727">
        <f t="shared" si="13"/>
        <v>0</v>
      </c>
      <c r="V113" s="728">
        <f t="shared" si="14"/>
        <v>0</v>
      </c>
      <c r="W113" s="95"/>
      <c r="Y113" s="95"/>
      <c r="Z113" s="95"/>
      <c r="AA113" s="95"/>
    </row>
    <row r="114" collapsed="1">
      <c r="B114" s="822" t="s">
        <v>77</v>
      </c>
      <c r="V114" s="80"/>
      <c r="W114" s="95"/>
      <c r="Y114" s="95"/>
      <c r="Z114" s="95"/>
      <c r="AA114" s="95"/>
    </row>
    <row r="115" ht="26.25" hidden="1" customHeight="1" outlineLevel="1">
      <c r="B115" s="823"/>
      <c r="C115" s="824"/>
      <c r="D115" s="825"/>
      <c r="E115" s="784"/>
      <c r="F115" s="761">
        <f>SUM(F116:F185)</f>
        <v>1150</v>
      </c>
      <c r="G115" s="781"/>
      <c r="H115" s="781"/>
      <c r="I115" s="781"/>
      <c r="J115" s="782"/>
      <c r="K115" s="783"/>
      <c r="L115" s="783"/>
      <c r="M115" s="783"/>
      <c r="N115" s="783"/>
      <c r="O115" s="783"/>
      <c r="P115" s="783"/>
      <c r="Q115" s="827"/>
      <c r="R115" s="828"/>
      <c r="S115" s="828"/>
      <c r="T115" s="765"/>
      <c r="U115" s="829">
        <f>SUM(U116:U185)</f>
        <v>1110736.5</v>
      </c>
      <c r="V115" s="716"/>
      <c r="W115" s="95"/>
      <c r="Y115" s="95"/>
      <c r="Z115" s="95"/>
      <c r="AA115" s="95"/>
    </row>
    <row r="116" ht="26.25" hidden="1" customHeight="1" outlineLevel="1">
      <c r="B116" s="767" t="s">
        <v>82</v>
      </c>
      <c r="C116" s="692"/>
      <c r="D116" s="693" t="s">
        <v>83</v>
      </c>
      <c r="E116" s="64" t="s">
        <v>34</v>
      </c>
      <c r="F116" s="694">
        <f t="shared" ref="F116:F185" si="15">SUM(J116:P116)</f>
        <v>5</v>
      </c>
      <c r="G116" s="785"/>
      <c r="H116" s="785"/>
      <c r="I116" s="785"/>
      <c r="J116" s="786">
        <v>1.0</v>
      </c>
      <c r="K116" s="787">
        <v>2.0</v>
      </c>
      <c r="L116" s="787">
        <v>0.0</v>
      </c>
      <c r="M116" s="787">
        <v>2.0</v>
      </c>
      <c r="N116" s="787">
        <v>0.0</v>
      </c>
      <c r="O116" s="787">
        <v>0.0</v>
      </c>
      <c r="P116" s="787">
        <v>0.0</v>
      </c>
      <c r="Q116" s="64">
        <v>0.0</v>
      </c>
      <c r="R116" s="701">
        <v>2990.0</v>
      </c>
      <c r="S116" s="701">
        <v>912.0</v>
      </c>
      <c r="T116" s="702">
        <f t="shared" ref="T116:T155" si="16">R116/S116</f>
        <v>3.278508772</v>
      </c>
      <c r="U116" s="703">
        <f t="shared" ref="U116:U185" si="17">F116*S116</f>
        <v>4560</v>
      </c>
      <c r="V116" s="704">
        <f t="shared" ref="V116:V185" si="18">R116*F116</f>
        <v>14950</v>
      </c>
      <c r="W116" s="95"/>
      <c r="Y116" s="95"/>
      <c r="Z116" s="95"/>
      <c r="AA116" s="95"/>
    </row>
    <row r="117" ht="26.25" hidden="1" customHeight="1" outlineLevel="1">
      <c r="B117" s="771" t="s">
        <v>82</v>
      </c>
      <c r="C117" s="80"/>
      <c r="D117" s="705" t="s">
        <v>83</v>
      </c>
      <c r="E117" s="82" t="s">
        <v>35</v>
      </c>
      <c r="F117" s="706">
        <f t="shared" si="15"/>
        <v>6</v>
      </c>
      <c r="G117" s="778"/>
      <c r="H117" s="778"/>
      <c r="I117" s="778"/>
      <c r="J117" s="779">
        <v>0.0</v>
      </c>
      <c r="K117" s="780">
        <v>0.0</v>
      </c>
      <c r="L117" s="780">
        <v>2.0</v>
      </c>
      <c r="M117" s="780">
        <v>2.0</v>
      </c>
      <c r="N117" s="780">
        <v>0.0</v>
      </c>
      <c r="O117" s="780">
        <v>0.0</v>
      </c>
      <c r="P117" s="780">
        <v>2.0</v>
      </c>
      <c r="Q117" s="96">
        <v>0.0</v>
      </c>
      <c r="R117" s="713">
        <v>2990.0</v>
      </c>
      <c r="S117" s="713">
        <v>912.0</v>
      </c>
      <c r="T117" s="714">
        <f t="shared" si="16"/>
        <v>3.278508772</v>
      </c>
      <c r="U117" s="715">
        <f t="shared" si="17"/>
        <v>5472</v>
      </c>
      <c r="V117" s="716">
        <f t="shared" si="18"/>
        <v>17940</v>
      </c>
      <c r="W117" s="95"/>
      <c r="Y117" s="95"/>
      <c r="Z117" s="95"/>
      <c r="AA117" s="95"/>
    </row>
    <row r="118" ht="26.25" hidden="1" customHeight="1" outlineLevel="1">
      <c r="B118" s="771" t="s">
        <v>82</v>
      </c>
      <c r="C118" s="80"/>
      <c r="D118" s="705" t="s">
        <v>83</v>
      </c>
      <c r="E118" s="96" t="s">
        <v>36</v>
      </c>
      <c r="F118" s="706">
        <f t="shared" si="15"/>
        <v>8</v>
      </c>
      <c r="G118" s="778"/>
      <c r="H118" s="778"/>
      <c r="I118" s="778"/>
      <c r="J118" s="779">
        <v>0.0</v>
      </c>
      <c r="K118" s="780">
        <v>0.0</v>
      </c>
      <c r="L118" s="780">
        <v>4.0</v>
      </c>
      <c r="M118" s="780">
        <v>2.0</v>
      </c>
      <c r="N118" s="780">
        <v>0.0</v>
      </c>
      <c r="O118" s="780">
        <v>0.0</v>
      </c>
      <c r="P118" s="780">
        <v>2.0</v>
      </c>
      <c r="Q118" s="64">
        <v>0.0</v>
      </c>
      <c r="R118" s="713">
        <v>2990.0</v>
      </c>
      <c r="S118" s="713">
        <v>912.0</v>
      </c>
      <c r="T118" s="714">
        <f t="shared" si="16"/>
        <v>3.278508772</v>
      </c>
      <c r="U118" s="715">
        <f t="shared" si="17"/>
        <v>7296</v>
      </c>
      <c r="V118" s="716">
        <f t="shared" si="18"/>
        <v>23920</v>
      </c>
      <c r="W118" s="217"/>
      <c r="Y118" s="95"/>
      <c r="Z118" s="95"/>
      <c r="AA118" s="95"/>
    </row>
    <row r="119" ht="26.25" hidden="1" customHeight="1" outlineLevel="1">
      <c r="B119" s="771" t="s">
        <v>82</v>
      </c>
      <c r="C119" s="80"/>
      <c r="D119" s="705" t="s">
        <v>83</v>
      </c>
      <c r="E119" s="82" t="s">
        <v>37</v>
      </c>
      <c r="F119" s="706">
        <f t="shared" si="15"/>
        <v>2</v>
      </c>
      <c r="G119" s="778"/>
      <c r="H119" s="778"/>
      <c r="I119" s="778"/>
      <c r="J119" s="779">
        <v>0.0</v>
      </c>
      <c r="K119" s="780">
        <v>0.0</v>
      </c>
      <c r="L119" s="780">
        <v>0.0</v>
      </c>
      <c r="M119" s="780">
        <v>2.0</v>
      </c>
      <c r="N119" s="780">
        <v>0.0</v>
      </c>
      <c r="O119" s="780">
        <v>0.0</v>
      </c>
      <c r="P119" s="780">
        <v>0.0</v>
      </c>
      <c r="Q119" s="96">
        <v>0.0</v>
      </c>
      <c r="R119" s="713">
        <v>2990.0</v>
      </c>
      <c r="S119" s="713">
        <v>912.0</v>
      </c>
      <c r="T119" s="714">
        <f t="shared" si="16"/>
        <v>3.278508772</v>
      </c>
      <c r="U119" s="715">
        <f t="shared" si="17"/>
        <v>1824</v>
      </c>
      <c r="V119" s="716">
        <f t="shared" si="18"/>
        <v>5980</v>
      </c>
      <c r="W119" s="216"/>
      <c r="Y119" s="95"/>
      <c r="Z119" s="95"/>
      <c r="AA119" s="95"/>
    </row>
    <row r="120" ht="26.25" hidden="1" customHeight="1" outlineLevel="1">
      <c r="B120" s="771" t="s">
        <v>82</v>
      </c>
      <c r="C120" s="80"/>
      <c r="D120" s="705" t="s">
        <v>83</v>
      </c>
      <c r="E120" s="82" t="s">
        <v>132</v>
      </c>
      <c r="F120" s="706">
        <f t="shared" si="15"/>
        <v>4</v>
      </c>
      <c r="G120" s="778"/>
      <c r="H120" s="778"/>
      <c r="I120" s="778"/>
      <c r="J120" s="779">
        <v>0.0</v>
      </c>
      <c r="K120" s="780">
        <v>0.0</v>
      </c>
      <c r="L120" s="780">
        <v>1.0</v>
      </c>
      <c r="M120" s="780">
        <v>2.0</v>
      </c>
      <c r="N120" s="780">
        <v>0.0</v>
      </c>
      <c r="O120" s="780">
        <v>0.0</v>
      </c>
      <c r="P120" s="780">
        <v>1.0</v>
      </c>
      <c r="Q120" s="64">
        <v>0.0</v>
      </c>
      <c r="R120" s="713">
        <v>2990.0</v>
      </c>
      <c r="S120" s="713">
        <v>912.0</v>
      </c>
      <c r="T120" s="714">
        <f t="shared" si="16"/>
        <v>3.278508772</v>
      </c>
      <c r="U120" s="715">
        <f t="shared" si="17"/>
        <v>3648</v>
      </c>
      <c r="V120" s="716">
        <f t="shared" si="18"/>
        <v>11960</v>
      </c>
      <c r="W120" s="95"/>
      <c r="Y120" s="95"/>
      <c r="Z120" s="95"/>
      <c r="AA120" s="95"/>
    </row>
    <row r="121" ht="26.25" hidden="1" customHeight="1" outlineLevel="1">
      <c r="B121" s="774" t="s">
        <v>82</v>
      </c>
      <c r="C121" s="98"/>
      <c r="D121" s="717" t="s">
        <v>83</v>
      </c>
      <c r="E121" s="648" t="s">
        <v>133</v>
      </c>
      <c r="F121" s="718">
        <f t="shared" si="15"/>
        <v>4</v>
      </c>
      <c r="G121" s="788"/>
      <c r="H121" s="788"/>
      <c r="I121" s="788"/>
      <c r="J121" s="789">
        <v>0.0</v>
      </c>
      <c r="K121" s="790">
        <v>0.0</v>
      </c>
      <c r="L121" s="790">
        <v>1.0</v>
      </c>
      <c r="M121" s="790">
        <v>2.0</v>
      </c>
      <c r="N121" s="790">
        <v>0.0</v>
      </c>
      <c r="O121" s="790">
        <v>0.0</v>
      </c>
      <c r="P121" s="790">
        <v>1.0</v>
      </c>
      <c r="Q121" s="96">
        <v>0.0</v>
      </c>
      <c r="R121" s="725">
        <v>2990.0</v>
      </c>
      <c r="S121" s="725">
        <v>912.0</v>
      </c>
      <c r="T121" s="726">
        <f t="shared" si="16"/>
        <v>3.278508772</v>
      </c>
      <c r="U121" s="727">
        <f t="shared" si="17"/>
        <v>3648</v>
      </c>
      <c r="V121" s="728">
        <f t="shared" si="18"/>
        <v>11960</v>
      </c>
      <c r="W121" s="95"/>
      <c r="Y121" s="95"/>
      <c r="Z121" s="95"/>
      <c r="AA121" s="95"/>
    </row>
    <row r="122" ht="26.25" hidden="1" customHeight="1" outlineLevel="1">
      <c r="B122" s="767" t="s">
        <v>84</v>
      </c>
      <c r="C122" s="692"/>
      <c r="D122" s="693" t="s">
        <v>85</v>
      </c>
      <c r="E122" s="64" t="s">
        <v>34</v>
      </c>
      <c r="F122" s="694">
        <f t="shared" si="15"/>
        <v>1</v>
      </c>
      <c r="G122" s="844"/>
      <c r="H122" s="844"/>
      <c r="I122" s="844"/>
      <c r="J122" s="845">
        <v>0.0</v>
      </c>
      <c r="K122" s="697">
        <v>0.0</v>
      </c>
      <c r="L122" s="697">
        <v>0.0</v>
      </c>
      <c r="M122" s="697">
        <v>1.0</v>
      </c>
      <c r="N122" s="697">
        <v>0.0</v>
      </c>
      <c r="O122" s="697">
        <v>0.0</v>
      </c>
      <c r="P122" s="846">
        <v>0.0</v>
      </c>
      <c r="Q122" s="64">
        <v>0.0</v>
      </c>
      <c r="R122" s="701">
        <v>2990.0</v>
      </c>
      <c r="S122" s="701">
        <v>912.0</v>
      </c>
      <c r="T122" s="702">
        <f t="shared" si="16"/>
        <v>3.278508772</v>
      </c>
      <c r="U122" s="703">
        <f t="shared" si="17"/>
        <v>912</v>
      </c>
      <c r="V122" s="704">
        <f t="shared" si="18"/>
        <v>2990</v>
      </c>
      <c r="W122" s="95"/>
      <c r="Y122" s="95"/>
      <c r="Z122" s="95"/>
      <c r="AA122" s="95"/>
    </row>
    <row r="123" ht="26.25" hidden="1" customHeight="1" outlineLevel="1">
      <c r="B123" s="771" t="s">
        <v>84</v>
      </c>
      <c r="C123" s="80"/>
      <c r="D123" s="705" t="s">
        <v>85</v>
      </c>
      <c r="E123" s="82" t="s">
        <v>35</v>
      </c>
      <c r="F123" s="706">
        <f t="shared" si="15"/>
        <v>6</v>
      </c>
      <c r="G123" s="847"/>
      <c r="H123" s="847"/>
      <c r="I123" s="847"/>
      <c r="J123" s="848">
        <v>2.0</v>
      </c>
      <c r="K123" s="709">
        <v>0.0</v>
      </c>
      <c r="L123" s="709">
        <v>2.0</v>
      </c>
      <c r="M123" s="709">
        <v>1.0</v>
      </c>
      <c r="N123" s="709">
        <v>0.0</v>
      </c>
      <c r="O123" s="709">
        <v>0.0</v>
      </c>
      <c r="P123" s="709">
        <v>1.0</v>
      </c>
      <c r="Q123" s="96">
        <v>0.0</v>
      </c>
      <c r="R123" s="713">
        <v>2990.0</v>
      </c>
      <c r="S123" s="713">
        <v>912.0</v>
      </c>
      <c r="T123" s="714">
        <f t="shared" si="16"/>
        <v>3.278508772</v>
      </c>
      <c r="U123" s="715">
        <f t="shared" si="17"/>
        <v>5472</v>
      </c>
      <c r="V123" s="716">
        <f t="shared" si="18"/>
        <v>17940</v>
      </c>
      <c r="W123" s="95"/>
      <c r="Y123" s="95"/>
      <c r="Z123" s="95"/>
      <c r="AA123" s="95"/>
    </row>
    <row r="124" ht="26.25" hidden="1" customHeight="1" outlineLevel="1">
      <c r="B124" s="771" t="s">
        <v>84</v>
      </c>
      <c r="C124" s="80"/>
      <c r="D124" s="705" t="s">
        <v>85</v>
      </c>
      <c r="E124" s="96" t="s">
        <v>36</v>
      </c>
      <c r="F124" s="706">
        <f t="shared" si="15"/>
        <v>1</v>
      </c>
      <c r="G124" s="849"/>
      <c r="H124" s="849"/>
      <c r="I124" s="849"/>
      <c r="J124" s="850">
        <v>0.0</v>
      </c>
      <c r="K124" s="709">
        <v>0.0</v>
      </c>
      <c r="L124" s="709">
        <v>0.0</v>
      </c>
      <c r="M124" s="709">
        <v>1.0</v>
      </c>
      <c r="N124" s="709">
        <v>0.0</v>
      </c>
      <c r="O124" s="709">
        <v>0.0</v>
      </c>
      <c r="P124" s="851">
        <v>0.0</v>
      </c>
      <c r="Q124" s="64">
        <v>0.0</v>
      </c>
      <c r="R124" s="713">
        <v>2990.0</v>
      </c>
      <c r="S124" s="713">
        <v>912.0</v>
      </c>
      <c r="T124" s="714">
        <f t="shared" si="16"/>
        <v>3.278508772</v>
      </c>
      <c r="U124" s="715">
        <f t="shared" si="17"/>
        <v>912</v>
      </c>
      <c r="V124" s="716">
        <f t="shared" si="18"/>
        <v>2990</v>
      </c>
      <c r="W124" s="217"/>
      <c r="Y124" s="95"/>
      <c r="Z124" s="95"/>
      <c r="AA124" s="95"/>
    </row>
    <row r="125" ht="26.25" hidden="1" customHeight="1" outlineLevel="1">
      <c r="B125" s="771" t="s">
        <v>84</v>
      </c>
      <c r="C125" s="80"/>
      <c r="D125" s="705" t="s">
        <v>85</v>
      </c>
      <c r="E125" s="82" t="s">
        <v>37</v>
      </c>
      <c r="F125" s="706">
        <f t="shared" si="15"/>
        <v>2</v>
      </c>
      <c r="G125" s="849"/>
      <c r="H125" s="849"/>
      <c r="I125" s="849"/>
      <c r="J125" s="850">
        <v>0.0</v>
      </c>
      <c r="K125" s="709">
        <v>0.0</v>
      </c>
      <c r="L125" s="709">
        <v>0.0</v>
      </c>
      <c r="M125" s="709">
        <v>1.0</v>
      </c>
      <c r="N125" s="709">
        <v>0.0</v>
      </c>
      <c r="O125" s="709">
        <v>0.0</v>
      </c>
      <c r="P125" s="709">
        <v>1.0</v>
      </c>
      <c r="Q125" s="96">
        <v>0.0</v>
      </c>
      <c r="R125" s="713">
        <v>2990.0</v>
      </c>
      <c r="S125" s="713">
        <v>912.0</v>
      </c>
      <c r="T125" s="714">
        <f t="shared" si="16"/>
        <v>3.278508772</v>
      </c>
      <c r="U125" s="715">
        <f t="shared" si="17"/>
        <v>1824</v>
      </c>
      <c r="V125" s="716">
        <f t="shared" si="18"/>
        <v>5980</v>
      </c>
      <c r="W125" s="216"/>
      <c r="Y125" s="95"/>
      <c r="Z125" s="95"/>
      <c r="AA125" s="95"/>
    </row>
    <row r="126" ht="26.25" hidden="1" customHeight="1" outlineLevel="1">
      <c r="B126" s="771" t="s">
        <v>84</v>
      </c>
      <c r="C126" s="80"/>
      <c r="D126" s="705" t="s">
        <v>85</v>
      </c>
      <c r="E126" s="82" t="s">
        <v>132</v>
      </c>
      <c r="F126" s="706">
        <f t="shared" si="15"/>
        <v>3</v>
      </c>
      <c r="G126" s="849"/>
      <c r="H126" s="849"/>
      <c r="I126" s="849"/>
      <c r="J126" s="850">
        <v>0.0</v>
      </c>
      <c r="K126" s="709">
        <v>0.0</v>
      </c>
      <c r="L126" s="709">
        <v>2.0</v>
      </c>
      <c r="M126" s="709">
        <v>1.0</v>
      </c>
      <c r="N126" s="709">
        <v>0.0</v>
      </c>
      <c r="O126" s="709">
        <v>0.0</v>
      </c>
      <c r="P126" s="851">
        <v>0.0</v>
      </c>
      <c r="Q126" s="64">
        <v>0.0</v>
      </c>
      <c r="R126" s="713">
        <v>2990.0</v>
      </c>
      <c r="S126" s="713">
        <v>912.0</v>
      </c>
      <c r="T126" s="714">
        <f t="shared" si="16"/>
        <v>3.278508772</v>
      </c>
      <c r="U126" s="715">
        <f t="shared" si="17"/>
        <v>2736</v>
      </c>
      <c r="V126" s="716">
        <f t="shared" si="18"/>
        <v>8970</v>
      </c>
      <c r="W126" s="95"/>
      <c r="Y126" s="95"/>
      <c r="Z126" s="95"/>
      <c r="AA126" s="95"/>
    </row>
    <row r="127" ht="26.25" hidden="1" customHeight="1" outlineLevel="1">
      <c r="B127" s="774" t="s">
        <v>84</v>
      </c>
      <c r="C127" s="98"/>
      <c r="D127" s="717" t="s">
        <v>85</v>
      </c>
      <c r="E127" s="648" t="s">
        <v>133</v>
      </c>
      <c r="F127" s="718">
        <f t="shared" si="15"/>
        <v>6</v>
      </c>
      <c r="G127" s="775"/>
      <c r="H127" s="775"/>
      <c r="I127" s="775"/>
      <c r="J127" s="776">
        <v>1.0</v>
      </c>
      <c r="K127" s="721">
        <v>4.0</v>
      </c>
      <c r="L127" s="721">
        <v>0.0</v>
      </c>
      <c r="M127" s="721">
        <v>1.0</v>
      </c>
      <c r="N127" s="721">
        <v>0.0</v>
      </c>
      <c r="O127" s="721">
        <v>0.0</v>
      </c>
      <c r="P127" s="721">
        <v>0.0</v>
      </c>
      <c r="Q127" s="96">
        <v>0.0</v>
      </c>
      <c r="R127" s="725">
        <v>2990.0</v>
      </c>
      <c r="S127" s="725">
        <v>912.0</v>
      </c>
      <c r="T127" s="726">
        <f t="shared" si="16"/>
        <v>3.278508772</v>
      </c>
      <c r="U127" s="727">
        <f t="shared" si="17"/>
        <v>5472</v>
      </c>
      <c r="V127" s="728">
        <f t="shared" si="18"/>
        <v>17940</v>
      </c>
      <c r="Y127" s="95"/>
      <c r="Z127" s="95"/>
      <c r="AA127" s="95"/>
    </row>
    <row r="128" hidden="1" outlineLevel="1">
      <c r="B128" s="767" t="s">
        <v>243</v>
      </c>
      <c r="C128" s="692"/>
      <c r="D128" s="693" t="s">
        <v>87</v>
      </c>
      <c r="E128" s="64" t="s">
        <v>34</v>
      </c>
      <c r="F128" s="694">
        <f t="shared" si="15"/>
        <v>56</v>
      </c>
      <c r="G128" s="778"/>
      <c r="H128" s="778"/>
      <c r="I128" s="778"/>
      <c r="J128" s="779">
        <v>47.0</v>
      </c>
      <c r="K128" s="780">
        <v>7.0</v>
      </c>
      <c r="L128" s="780">
        <v>1.0</v>
      </c>
      <c r="M128" s="780">
        <v>0.0</v>
      </c>
      <c r="N128" s="780">
        <v>0.0</v>
      </c>
      <c r="O128" s="780">
        <v>0.0</v>
      </c>
      <c r="P128" s="780">
        <v>1.0</v>
      </c>
      <c r="Q128" s="64">
        <v>0.0</v>
      </c>
      <c r="R128" s="701">
        <v>3490.0</v>
      </c>
      <c r="S128" s="701">
        <v>833.5</v>
      </c>
      <c r="T128" s="702">
        <f t="shared" si="16"/>
        <v>4.187162567</v>
      </c>
      <c r="U128" s="703">
        <f t="shared" si="17"/>
        <v>46676</v>
      </c>
      <c r="V128" s="704">
        <f t="shared" si="18"/>
        <v>195440</v>
      </c>
      <c r="Y128" s="95"/>
      <c r="Z128" s="95"/>
      <c r="AA128" s="95"/>
    </row>
    <row r="129" hidden="1" outlineLevel="1">
      <c r="B129" s="771" t="s">
        <v>243</v>
      </c>
      <c r="C129" s="80"/>
      <c r="D129" s="705" t="s">
        <v>87</v>
      </c>
      <c r="E129" s="82" t="s">
        <v>35</v>
      </c>
      <c r="F129" s="706">
        <f t="shared" si="15"/>
        <v>66</v>
      </c>
      <c r="G129" s="778"/>
      <c r="H129" s="778"/>
      <c r="I129" s="778"/>
      <c r="J129" s="779">
        <v>61.0</v>
      </c>
      <c r="K129" s="780">
        <v>3.0</v>
      </c>
      <c r="L129" s="780">
        <v>1.0</v>
      </c>
      <c r="M129" s="780">
        <v>0.0</v>
      </c>
      <c r="N129" s="780">
        <v>1.0</v>
      </c>
      <c r="O129" s="780">
        <v>0.0</v>
      </c>
      <c r="P129" s="780">
        <v>0.0</v>
      </c>
      <c r="Q129" s="96">
        <v>0.0</v>
      </c>
      <c r="R129" s="713">
        <v>3490.0</v>
      </c>
      <c r="S129" s="713">
        <v>833.5</v>
      </c>
      <c r="T129" s="714">
        <f t="shared" si="16"/>
        <v>4.187162567</v>
      </c>
      <c r="U129" s="715">
        <f t="shared" si="17"/>
        <v>55011</v>
      </c>
      <c r="V129" s="716">
        <f t="shared" si="18"/>
        <v>230340</v>
      </c>
      <c r="Y129" s="95"/>
      <c r="Z129" s="95"/>
      <c r="AA129" s="95"/>
    </row>
    <row r="130" hidden="1" outlineLevel="1">
      <c r="B130" s="771" t="s">
        <v>243</v>
      </c>
      <c r="C130" s="80"/>
      <c r="D130" s="705" t="s">
        <v>87</v>
      </c>
      <c r="E130" s="96" t="s">
        <v>36</v>
      </c>
      <c r="F130" s="706">
        <f t="shared" si="15"/>
        <v>78</v>
      </c>
      <c r="G130" s="778"/>
      <c r="H130" s="778"/>
      <c r="I130" s="778"/>
      <c r="J130" s="779">
        <v>68.0</v>
      </c>
      <c r="K130" s="780">
        <v>6.0</v>
      </c>
      <c r="L130" s="780">
        <v>1.0</v>
      </c>
      <c r="M130" s="780">
        <v>0.0</v>
      </c>
      <c r="N130" s="780">
        <v>1.0</v>
      </c>
      <c r="O130" s="780">
        <v>0.0</v>
      </c>
      <c r="P130" s="780">
        <v>2.0</v>
      </c>
      <c r="Q130" s="64">
        <v>0.0</v>
      </c>
      <c r="R130" s="713">
        <v>3490.0</v>
      </c>
      <c r="S130" s="713">
        <v>833.5</v>
      </c>
      <c r="T130" s="714">
        <f t="shared" si="16"/>
        <v>4.187162567</v>
      </c>
      <c r="U130" s="715">
        <f t="shared" si="17"/>
        <v>65013</v>
      </c>
      <c r="V130" s="716">
        <f t="shared" si="18"/>
        <v>272220</v>
      </c>
      <c r="Y130" s="95"/>
      <c r="Z130" s="95"/>
      <c r="AA130" s="95"/>
    </row>
    <row r="131" hidden="1" outlineLevel="1">
      <c r="B131" s="771" t="s">
        <v>243</v>
      </c>
      <c r="C131" s="80"/>
      <c r="D131" s="705" t="s">
        <v>87</v>
      </c>
      <c r="E131" s="82" t="s">
        <v>37</v>
      </c>
      <c r="F131" s="706">
        <f t="shared" si="15"/>
        <v>66</v>
      </c>
      <c r="G131" s="778"/>
      <c r="H131" s="778"/>
      <c r="I131" s="778"/>
      <c r="J131" s="779">
        <v>60.0</v>
      </c>
      <c r="K131" s="780">
        <v>3.0</v>
      </c>
      <c r="L131" s="780">
        <v>2.0</v>
      </c>
      <c r="M131" s="780">
        <v>0.0</v>
      </c>
      <c r="N131" s="780">
        <v>0.0</v>
      </c>
      <c r="O131" s="780">
        <v>0.0</v>
      </c>
      <c r="P131" s="780">
        <v>1.0</v>
      </c>
      <c r="Q131" s="96">
        <v>0.0</v>
      </c>
      <c r="R131" s="713">
        <v>3490.0</v>
      </c>
      <c r="S131" s="713">
        <v>833.5</v>
      </c>
      <c r="T131" s="714">
        <f t="shared" si="16"/>
        <v>4.187162567</v>
      </c>
      <c r="U131" s="715">
        <f t="shared" si="17"/>
        <v>55011</v>
      </c>
      <c r="V131" s="716">
        <f t="shared" si="18"/>
        <v>230340</v>
      </c>
      <c r="Y131" s="95"/>
      <c r="Z131" s="95"/>
      <c r="AA131" s="95"/>
    </row>
    <row r="132" hidden="1" outlineLevel="1">
      <c r="B132" s="771" t="s">
        <v>243</v>
      </c>
      <c r="C132" s="80"/>
      <c r="D132" s="705" t="s">
        <v>87</v>
      </c>
      <c r="E132" s="82" t="s">
        <v>132</v>
      </c>
      <c r="F132" s="706">
        <f t="shared" si="15"/>
        <v>51</v>
      </c>
      <c r="G132" s="778"/>
      <c r="H132" s="778"/>
      <c r="I132" s="778"/>
      <c r="J132" s="779">
        <v>42.0</v>
      </c>
      <c r="K132" s="780">
        <v>8.0</v>
      </c>
      <c r="L132" s="780">
        <v>1.0</v>
      </c>
      <c r="M132" s="780">
        <v>0.0</v>
      </c>
      <c r="N132" s="780">
        <v>0.0</v>
      </c>
      <c r="O132" s="780">
        <v>0.0</v>
      </c>
      <c r="P132" s="780">
        <v>0.0</v>
      </c>
      <c r="Q132" s="64">
        <v>0.0</v>
      </c>
      <c r="R132" s="713">
        <v>3490.0</v>
      </c>
      <c r="S132" s="828">
        <v>833.5</v>
      </c>
      <c r="T132" s="714">
        <f t="shared" si="16"/>
        <v>4.187162567</v>
      </c>
      <c r="U132" s="852">
        <f t="shared" si="17"/>
        <v>42508.5</v>
      </c>
      <c r="V132" s="716">
        <f t="shared" si="18"/>
        <v>177990</v>
      </c>
      <c r="Y132" s="95"/>
      <c r="Z132" s="95"/>
      <c r="AA132" s="95"/>
    </row>
    <row r="133" hidden="1" outlineLevel="1">
      <c r="B133" s="771" t="s">
        <v>243</v>
      </c>
      <c r="C133" s="80"/>
      <c r="D133" s="705" t="s">
        <v>87</v>
      </c>
      <c r="E133" s="82" t="s">
        <v>133</v>
      </c>
      <c r="F133" s="706">
        <f t="shared" si="15"/>
        <v>23</v>
      </c>
      <c r="G133" s="778"/>
      <c r="H133" s="778"/>
      <c r="I133" s="778"/>
      <c r="J133" s="835">
        <v>18.0</v>
      </c>
      <c r="K133" s="836">
        <v>4.0</v>
      </c>
      <c r="L133" s="836">
        <v>1.0</v>
      </c>
      <c r="M133" s="836">
        <v>0.0</v>
      </c>
      <c r="N133" s="836">
        <v>0.0</v>
      </c>
      <c r="O133" s="836">
        <v>0.0</v>
      </c>
      <c r="P133" s="836">
        <v>0.0</v>
      </c>
      <c r="Q133" s="96">
        <v>0.0</v>
      </c>
      <c r="R133" s="713">
        <v>3490.0</v>
      </c>
      <c r="S133" s="713">
        <v>833.5</v>
      </c>
      <c r="T133" s="714">
        <f t="shared" si="16"/>
        <v>4.187162567</v>
      </c>
      <c r="U133" s="715">
        <f t="shared" si="17"/>
        <v>19170.5</v>
      </c>
      <c r="V133" s="716">
        <f t="shared" si="18"/>
        <v>80270</v>
      </c>
      <c r="Y133" s="95"/>
      <c r="Z133" s="95"/>
      <c r="AA133" s="95"/>
    </row>
    <row r="134" hidden="1" outlineLevel="1">
      <c r="B134" s="771" t="s">
        <v>243</v>
      </c>
      <c r="C134" s="80"/>
      <c r="D134" s="705" t="s">
        <v>87</v>
      </c>
      <c r="E134" s="82" t="s">
        <v>242</v>
      </c>
      <c r="F134" s="706">
        <f t="shared" si="15"/>
        <v>6</v>
      </c>
      <c r="G134" s="778"/>
      <c r="H134" s="778"/>
      <c r="I134" s="778"/>
      <c r="J134" s="835">
        <v>3.0</v>
      </c>
      <c r="K134" s="836">
        <v>3.0</v>
      </c>
      <c r="L134" s="836">
        <v>0.0</v>
      </c>
      <c r="M134" s="836">
        <v>0.0</v>
      </c>
      <c r="N134" s="836">
        <v>0.0</v>
      </c>
      <c r="O134" s="836">
        <v>0.0</v>
      </c>
      <c r="P134" s="836">
        <v>0.0</v>
      </c>
      <c r="Q134" s="64">
        <v>0.0</v>
      </c>
      <c r="R134" s="713">
        <v>3490.0</v>
      </c>
      <c r="S134" s="713">
        <v>833.5</v>
      </c>
      <c r="T134" s="714">
        <f t="shared" si="16"/>
        <v>4.187162567</v>
      </c>
      <c r="U134" s="715">
        <f t="shared" si="17"/>
        <v>5001</v>
      </c>
      <c r="V134" s="716">
        <f t="shared" si="18"/>
        <v>20940</v>
      </c>
      <c r="Y134" s="95"/>
      <c r="Z134" s="95"/>
      <c r="AA134" s="95"/>
    </row>
    <row r="135" hidden="1" outlineLevel="1">
      <c r="B135" s="774" t="s">
        <v>243</v>
      </c>
      <c r="C135" s="98"/>
      <c r="D135" s="717" t="s">
        <v>87</v>
      </c>
      <c r="E135" s="648" t="s">
        <v>244</v>
      </c>
      <c r="F135" s="718">
        <f t="shared" si="15"/>
        <v>7</v>
      </c>
      <c r="G135" s="781"/>
      <c r="H135" s="781"/>
      <c r="I135" s="781"/>
      <c r="J135" s="782">
        <v>6.0</v>
      </c>
      <c r="K135" s="783">
        <v>1.0</v>
      </c>
      <c r="L135" s="783">
        <v>0.0</v>
      </c>
      <c r="M135" s="783">
        <v>0.0</v>
      </c>
      <c r="N135" s="783">
        <v>0.0</v>
      </c>
      <c r="O135" s="783">
        <v>0.0</v>
      </c>
      <c r="P135" s="783">
        <v>0.0</v>
      </c>
      <c r="Q135" s="96">
        <v>0.0</v>
      </c>
      <c r="R135" s="725">
        <v>3490.0</v>
      </c>
      <c r="S135" s="725">
        <v>833.5</v>
      </c>
      <c r="T135" s="726">
        <f t="shared" si="16"/>
        <v>4.187162567</v>
      </c>
      <c r="U135" s="727">
        <f t="shared" si="17"/>
        <v>5834.5</v>
      </c>
      <c r="V135" s="728">
        <f t="shared" si="18"/>
        <v>24430</v>
      </c>
      <c r="Y135" s="95"/>
      <c r="Z135" s="95"/>
      <c r="AA135" s="95"/>
    </row>
    <row r="136" hidden="1" outlineLevel="1">
      <c r="B136" s="767" t="s">
        <v>89</v>
      </c>
      <c r="C136" s="692"/>
      <c r="D136" s="693" t="s">
        <v>90</v>
      </c>
      <c r="E136" s="64" t="s">
        <v>34</v>
      </c>
      <c r="F136" s="694">
        <f t="shared" si="15"/>
        <v>47</v>
      </c>
      <c r="G136" s="785"/>
      <c r="H136" s="785"/>
      <c r="I136" s="785"/>
      <c r="J136" s="786">
        <v>38.0</v>
      </c>
      <c r="K136" s="787">
        <v>3.0</v>
      </c>
      <c r="L136" s="787">
        <v>1.0</v>
      </c>
      <c r="M136" s="787">
        <v>0.0</v>
      </c>
      <c r="N136" s="787">
        <v>0.0</v>
      </c>
      <c r="O136" s="787">
        <v>4.0</v>
      </c>
      <c r="P136" s="787">
        <v>1.0</v>
      </c>
      <c r="Q136" s="64">
        <v>4.0</v>
      </c>
      <c r="R136" s="701">
        <v>3490.0</v>
      </c>
      <c r="S136" s="701">
        <v>833.5</v>
      </c>
      <c r="T136" s="702">
        <f t="shared" si="16"/>
        <v>4.187162567</v>
      </c>
      <c r="U136" s="703">
        <f t="shared" si="17"/>
        <v>39174.5</v>
      </c>
      <c r="V136" s="704">
        <f t="shared" si="18"/>
        <v>164030</v>
      </c>
      <c r="Y136" s="95"/>
      <c r="Z136" s="95"/>
      <c r="AA136" s="95"/>
    </row>
    <row r="137" hidden="1" outlineLevel="1">
      <c r="B137" s="771" t="s">
        <v>89</v>
      </c>
      <c r="C137" s="80"/>
      <c r="D137" s="705" t="s">
        <v>90</v>
      </c>
      <c r="E137" s="82" t="s">
        <v>35</v>
      </c>
      <c r="F137" s="706">
        <f t="shared" si="15"/>
        <v>62</v>
      </c>
      <c r="G137" s="778"/>
      <c r="H137" s="778"/>
      <c r="I137" s="778"/>
      <c r="J137" s="779">
        <v>51.0</v>
      </c>
      <c r="K137" s="780">
        <v>4.0</v>
      </c>
      <c r="L137" s="780">
        <v>1.0</v>
      </c>
      <c r="M137" s="780">
        <v>0.0</v>
      </c>
      <c r="N137" s="780">
        <v>1.0</v>
      </c>
      <c r="O137" s="780">
        <v>4.0</v>
      </c>
      <c r="P137" s="780">
        <v>1.0</v>
      </c>
      <c r="Q137" s="96">
        <v>2.0</v>
      </c>
      <c r="R137" s="713">
        <v>3490.0</v>
      </c>
      <c r="S137" s="713">
        <v>833.5</v>
      </c>
      <c r="T137" s="714">
        <f t="shared" si="16"/>
        <v>4.187162567</v>
      </c>
      <c r="U137" s="715">
        <f t="shared" si="17"/>
        <v>51677</v>
      </c>
      <c r="V137" s="716">
        <f t="shared" si="18"/>
        <v>216380</v>
      </c>
      <c r="Y137" s="95"/>
      <c r="Z137" s="95"/>
      <c r="AA137" s="95"/>
    </row>
    <row r="138" hidden="1" outlineLevel="1">
      <c r="B138" s="771" t="s">
        <v>89</v>
      </c>
      <c r="C138" s="80"/>
      <c r="D138" s="705" t="s">
        <v>90</v>
      </c>
      <c r="E138" s="96" t="s">
        <v>36</v>
      </c>
      <c r="F138" s="706">
        <f t="shared" si="15"/>
        <v>71</v>
      </c>
      <c r="G138" s="778"/>
      <c r="H138" s="778"/>
      <c r="I138" s="778"/>
      <c r="J138" s="779">
        <v>61.0</v>
      </c>
      <c r="K138" s="780">
        <v>5.0</v>
      </c>
      <c r="L138" s="780">
        <v>1.0</v>
      </c>
      <c r="M138" s="780">
        <v>0.0</v>
      </c>
      <c r="N138" s="780">
        <v>0.0</v>
      </c>
      <c r="O138" s="780">
        <v>3.0</v>
      </c>
      <c r="P138" s="780">
        <v>1.0</v>
      </c>
      <c r="Q138" s="96">
        <v>1.0</v>
      </c>
      <c r="R138" s="713">
        <v>3490.0</v>
      </c>
      <c r="S138" s="713">
        <v>833.5</v>
      </c>
      <c r="T138" s="714">
        <f t="shared" si="16"/>
        <v>4.187162567</v>
      </c>
      <c r="U138" s="715">
        <f t="shared" si="17"/>
        <v>59178.5</v>
      </c>
      <c r="V138" s="716">
        <f t="shared" si="18"/>
        <v>247790</v>
      </c>
      <c r="Y138" s="95"/>
      <c r="Z138" s="95"/>
      <c r="AA138" s="95"/>
    </row>
    <row r="139" hidden="1" outlineLevel="1">
      <c r="B139" s="771" t="s">
        <v>89</v>
      </c>
      <c r="C139" s="80"/>
      <c r="D139" s="705" t="s">
        <v>90</v>
      </c>
      <c r="E139" s="82" t="s">
        <v>37</v>
      </c>
      <c r="F139" s="706">
        <f t="shared" si="15"/>
        <v>69</v>
      </c>
      <c r="G139" s="778"/>
      <c r="H139" s="778"/>
      <c r="I139" s="778"/>
      <c r="J139" s="779">
        <v>58.0</v>
      </c>
      <c r="K139" s="780">
        <v>4.0</v>
      </c>
      <c r="L139" s="780">
        <v>1.0</v>
      </c>
      <c r="M139" s="780">
        <v>0.0</v>
      </c>
      <c r="N139" s="780">
        <v>0.0</v>
      </c>
      <c r="O139" s="780">
        <v>6.0</v>
      </c>
      <c r="P139" s="780">
        <v>0.0</v>
      </c>
      <c r="Q139" s="96">
        <v>5.0</v>
      </c>
      <c r="R139" s="713">
        <v>3490.0</v>
      </c>
      <c r="S139" s="713">
        <v>833.5</v>
      </c>
      <c r="T139" s="714">
        <f t="shared" si="16"/>
        <v>4.187162567</v>
      </c>
      <c r="U139" s="715">
        <f t="shared" si="17"/>
        <v>57511.5</v>
      </c>
      <c r="V139" s="716">
        <f t="shared" si="18"/>
        <v>240810</v>
      </c>
      <c r="Y139" s="95"/>
      <c r="Z139" s="95"/>
      <c r="AA139" s="95"/>
    </row>
    <row r="140" hidden="1" outlineLevel="1">
      <c r="B140" s="771" t="s">
        <v>89</v>
      </c>
      <c r="C140" s="80"/>
      <c r="D140" s="705" t="s">
        <v>90</v>
      </c>
      <c r="E140" s="82" t="s">
        <v>132</v>
      </c>
      <c r="F140" s="706">
        <f t="shared" si="15"/>
        <v>33</v>
      </c>
      <c r="G140" s="778"/>
      <c r="H140" s="778"/>
      <c r="I140" s="778"/>
      <c r="J140" s="779">
        <v>23.0</v>
      </c>
      <c r="K140" s="780">
        <v>3.0</v>
      </c>
      <c r="L140" s="780">
        <v>1.0</v>
      </c>
      <c r="M140" s="780">
        <v>0.0</v>
      </c>
      <c r="N140" s="780">
        <v>1.0</v>
      </c>
      <c r="O140" s="780">
        <v>4.0</v>
      </c>
      <c r="P140" s="780">
        <v>1.0</v>
      </c>
      <c r="Q140" s="96">
        <v>4.0</v>
      </c>
      <c r="R140" s="713">
        <v>3490.0</v>
      </c>
      <c r="S140" s="828">
        <v>833.5</v>
      </c>
      <c r="T140" s="714">
        <f t="shared" si="16"/>
        <v>4.187162567</v>
      </c>
      <c r="U140" s="852">
        <f t="shared" si="17"/>
        <v>27505.5</v>
      </c>
      <c r="V140" s="716">
        <f t="shared" si="18"/>
        <v>115170</v>
      </c>
      <c r="Y140" s="95"/>
      <c r="Z140" s="95"/>
      <c r="AA140" s="95"/>
    </row>
    <row r="141" hidden="1" outlineLevel="1">
      <c r="B141" s="771" t="s">
        <v>89</v>
      </c>
      <c r="C141" s="80"/>
      <c r="D141" s="705" t="s">
        <v>90</v>
      </c>
      <c r="E141" s="82" t="s">
        <v>133</v>
      </c>
      <c r="F141" s="706">
        <f t="shared" si="15"/>
        <v>24</v>
      </c>
      <c r="G141" s="778"/>
      <c r="H141" s="778"/>
      <c r="I141" s="778"/>
      <c r="J141" s="835">
        <v>21.0</v>
      </c>
      <c r="K141" s="836">
        <v>1.0</v>
      </c>
      <c r="L141" s="836">
        <v>1.0</v>
      </c>
      <c r="M141" s="836">
        <v>0.0</v>
      </c>
      <c r="N141" s="836">
        <v>0.0</v>
      </c>
      <c r="O141" s="836">
        <v>1.0</v>
      </c>
      <c r="P141" s="836">
        <v>0.0</v>
      </c>
      <c r="Q141" s="96">
        <v>1.0</v>
      </c>
      <c r="R141" s="713">
        <v>3490.0</v>
      </c>
      <c r="S141" s="713">
        <v>833.5</v>
      </c>
      <c r="T141" s="714">
        <f t="shared" si="16"/>
        <v>4.187162567</v>
      </c>
      <c r="U141" s="715">
        <f t="shared" si="17"/>
        <v>20004</v>
      </c>
      <c r="V141" s="716">
        <f t="shared" si="18"/>
        <v>83760</v>
      </c>
      <c r="Y141" s="95"/>
      <c r="Z141" s="95"/>
      <c r="AA141" s="95"/>
    </row>
    <row r="142" hidden="1" outlineLevel="1">
      <c r="B142" s="771" t="s">
        <v>243</v>
      </c>
      <c r="C142" s="80"/>
      <c r="D142" s="705" t="s">
        <v>87</v>
      </c>
      <c r="E142" s="82" t="s">
        <v>242</v>
      </c>
      <c r="F142" s="706">
        <f t="shared" si="15"/>
        <v>9</v>
      </c>
      <c r="G142" s="778"/>
      <c r="H142" s="778"/>
      <c r="I142" s="778"/>
      <c r="J142" s="835">
        <v>8.0</v>
      </c>
      <c r="K142" s="836">
        <v>1.0</v>
      </c>
      <c r="L142" s="836">
        <v>0.0</v>
      </c>
      <c r="M142" s="836">
        <v>0.0</v>
      </c>
      <c r="N142" s="836">
        <v>0.0</v>
      </c>
      <c r="O142" s="836">
        <v>0.0</v>
      </c>
      <c r="P142" s="836">
        <v>0.0</v>
      </c>
      <c r="Q142" s="96">
        <v>0.0</v>
      </c>
      <c r="R142" s="713">
        <v>3490.0</v>
      </c>
      <c r="S142" s="713">
        <v>833.5</v>
      </c>
      <c r="T142" s="714">
        <f t="shared" si="16"/>
        <v>4.187162567</v>
      </c>
      <c r="U142" s="715">
        <f t="shared" si="17"/>
        <v>7501.5</v>
      </c>
      <c r="V142" s="716">
        <f t="shared" si="18"/>
        <v>31410</v>
      </c>
      <c r="Y142" s="95"/>
      <c r="Z142" s="95"/>
      <c r="AA142" s="95"/>
    </row>
    <row r="143" hidden="1" outlineLevel="1">
      <c r="B143" s="774" t="s">
        <v>243</v>
      </c>
      <c r="C143" s="98"/>
      <c r="D143" s="717" t="s">
        <v>87</v>
      </c>
      <c r="E143" s="648" t="s">
        <v>244</v>
      </c>
      <c r="F143" s="718">
        <f t="shared" si="15"/>
        <v>7</v>
      </c>
      <c r="G143" s="788"/>
      <c r="H143" s="788"/>
      <c r="I143" s="788"/>
      <c r="J143" s="789">
        <v>6.0</v>
      </c>
      <c r="K143" s="790">
        <v>1.0</v>
      </c>
      <c r="L143" s="790">
        <v>0.0</v>
      </c>
      <c r="M143" s="790">
        <v>0.0</v>
      </c>
      <c r="N143" s="790">
        <v>0.0</v>
      </c>
      <c r="O143" s="790">
        <v>0.0</v>
      </c>
      <c r="P143" s="790">
        <v>0.0</v>
      </c>
      <c r="Q143" s="777">
        <v>0.0</v>
      </c>
      <c r="R143" s="725">
        <v>3490.0</v>
      </c>
      <c r="S143" s="725">
        <v>833.5</v>
      </c>
      <c r="T143" s="726">
        <f t="shared" si="16"/>
        <v>4.187162567</v>
      </c>
      <c r="U143" s="727">
        <f t="shared" si="17"/>
        <v>5834.5</v>
      </c>
      <c r="V143" s="728">
        <f t="shared" si="18"/>
        <v>24430</v>
      </c>
      <c r="Y143" s="95"/>
      <c r="Z143" s="95"/>
      <c r="AA143" s="95"/>
    </row>
    <row r="144" ht="33.75" hidden="1" customHeight="1" outlineLevel="1">
      <c r="B144" s="853" t="s">
        <v>98</v>
      </c>
      <c r="C144" s="854"/>
      <c r="D144" s="693" t="s">
        <v>99</v>
      </c>
      <c r="E144" s="64" t="s">
        <v>34</v>
      </c>
      <c r="F144" s="694">
        <f t="shared" si="15"/>
        <v>17</v>
      </c>
      <c r="G144" s="768"/>
      <c r="H144" s="768"/>
      <c r="I144" s="768"/>
      <c r="J144" s="769">
        <v>13.0</v>
      </c>
      <c r="K144" s="697">
        <v>1.0</v>
      </c>
      <c r="L144" s="697">
        <v>0.0</v>
      </c>
      <c r="M144" s="697">
        <v>0.0</v>
      </c>
      <c r="N144" s="697">
        <v>0.0</v>
      </c>
      <c r="O144" s="697">
        <v>1.0</v>
      </c>
      <c r="P144" s="697">
        <v>2.0</v>
      </c>
      <c r="Q144" s="64">
        <v>0.0</v>
      </c>
      <c r="R144" s="701">
        <v>3190.0</v>
      </c>
      <c r="S144" s="701">
        <v>980.0</v>
      </c>
      <c r="T144" s="702">
        <f t="shared" si="16"/>
        <v>3.255102041</v>
      </c>
      <c r="U144" s="703">
        <f t="shared" si="17"/>
        <v>16660</v>
      </c>
      <c r="V144" s="704">
        <f t="shared" si="18"/>
        <v>54230</v>
      </c>
      <c r="Y144" s="95"/>
      <c r="Z144" s="95"/>
      <c r="AA144" s="95"/>
    </row>
    <row r="145" ht="33.75" hidden="1" customHeight="1" outlineLevel="1">
      <c r="B145" s="853" t="s">
        <v>98</v>
      </c>
      <c r="C145" s="296"/>
      <c r="D145" s="705" t="s">
        <v>99</v>
      </c>
      <c r="E145" s="82" t="s">
        <v>35</v>
      </c>
      <c r="F145" s="706">
        <f t="shared" si="15"/>
        <v>4</v>
      </c>
      <c r="G145" s="855"/>
      <c r="H145" s="855"/>
      <c r="I145" s="855"/>
      <c r="J145" s="856">
        <v>0.0</v>
      </c>
      <c r="K145" s="709">
        <v>1.0</v>
      </c>
      <c r="L145" s="709">
        <v>1.0</v>
      </c>
      <c r="M145" s="709">
        <v>0.0</v>
      </c>
      <c r="N145" s="709">
        <v>0.0</v>
      </c>
      <c r="O145" s="709">
        <v>1.0</v>
      </c>
      <c r="P145" s="709">
        <v>1.0</v>
      </c>
      <c r="Q145" s="96">
        <v>0.0</v>
      </c>
      <c r="R145" s="713">
        <v>3190.0</v>
      </c>
      <c r="S145" s="713">
        <v>980.0</v>
      </c>
      <c r="T145" s="714">
        <f t="shared" si="16"/>
        <v>3.255102041</v>
      </c>
      <c r="U145" s="715">
        <f t="shared" si="17"/>
        <v>3920</v>
      </c>
      <c r="V145" s="716">
        <f t="shared" si="18"/>
        <v>12760</v>
      </c>
      <c r="Y145" s="95"/>
      <c r="Z145" s="95"/>
      <c r="AA145" s="95"/>
    </row>
    <row r="146" ht="33.75" hidden="1" customHeight="1" outlineLevel="1">
      <c r="B146" s="853" t="s">
        <v>98</v>
      </c>
      <c r="C146" s="296"/>
      <c r="D146" s="705" t="s">
        <v>99</v>
      </c>
      <c r="E146" s="96" t="s">
        <v>36</v>
      </c>
      <c r="F146" s="706">
        <f t="shared" si="15"/>
        <v>7</v>
      </c>
      <c r="G146" s="772"/>
      <c r="H146" s="772"/>
      <c r="I146" s="772"/>
      <c r="J146" s="773">
        <v>0.0</v>
      </c>
      <c r="K146" s="709">
        <v>0.0</v>
      </c>
      <c r="L146" s="709">
        <v>3.0</v>
      </c>
      <c r="M146" s="709">
        <v>0.0</v>
      </c>
      <c r="N146" s="709">
        <v>0.0</v>
      </c>
      <c r="O146" s="709">
        <v>2.0</v>
      </c>
      <c r="P146" s="709">
        <v>2.0</v>
      </c>
      <c r="Q146" s="96">
        <v>0.0</v>
      </c>
      <c r="R146" s="713">
        <v>3190.0</v>
      </c>
      <c r="S146" s="713">
        <v>980.0</v>
      </c>
      <c r="T146" s="714">
        <f t="shared" si="16"/>
        <v>3.255102041</v>
      </c>
      <c r="U146" s="715">
        <f t="shared" si="17"/>
        <v>6860</v>
      </c>
      <c r="V146" s="716">
        <f t="shared" si="18"/>
        <v>22330</v>
      </c>
      <c r="Y146" s="95"/>
      <c r="Z146" s="95"/>
      <c r="AA146" s="95"/>
    </row>
    <row r="147" ht="33.75" hidden="1" customHeight="1" outlineLevel="1">
      <c r="B147" s="853" t="s">
        <v>98</v>
      </c>
      <c r="C147" s="296"/>
      <c r="D147" s="705" t="s">
        <v>99</v>
      </c>
      <c r="E147" s="82" t="s">
        <v>37</v>
      </c>
      <c r="F147" s="706">
        <f t="shared" si="15"/>
        <v>4</v>
      </c>
      <c r="G147" s="855"/>
      <c r="H147" s="855"/>
      <c r="I147" s="855"/>
      <c r="J147" s="856">
        <v>0.0</v>
      </c>
      <c r="K147" s="709">
        <v>0.0</v>
      </c>
      <c r="L147" s="709">
        <v>1.0</v>
      </c>
      <c r="M147" s="709">
        <v>0.0</v>
      </c>
      <c r="N147" s="709">
        <v>0.0</v>
      </c>
      <c r="O147" s="709">
        <v>1.0</v>
      </c>
      <c r="P147" s="709">
        <v>2.0</v>
      </c>
      <c r="Q147" s="96">
        <v>0.0</v>
      </c>
      <c r="R147" s="713">
        <v>3190.0</v>
      </c>
      <c r="S147" s="713">
        <v>980.0</v>
      </c>
      <c r="T147" s="714">
        <f t="shared" si="16"/>
        <v>3.255102041</v>
      </c>
      <c r="U147" s="715">
        <f t="shared" si="17"/>
        <v>3920</v>
      </c>
      <c r="V147" s="716">
        <f t="shared" si="18"/>
        <v>12760</v>
      </c>
      <c r="Y147" s="95"/>
      <c r="Z147" s="95"/>
      <c r="AA147" s="95"/>
    </row>
    <row r="148" ht="33.75" hidden="1" customHeight="1" outlineLevel="1">
      <c r="B148" s="853" t="s">
        <v>98</v>
      </c>
      <c r="C148" s="296"/>
      <c r="D148" s="705" t="s">
        <v>99</v>
      </c>
      <c r="E148" s="82" t="s">
        <v>132</v>
      </c>
      <c r="F148" s="706">
        <f t="shared" si="15"/>
        <v>4</v>
      </c>
      <c r="G148" s="772"/>
      <c r="H148" s="772"/>
      <c r="I148" s="772"/>
      <c r="J148" s="773">
        <v>0.0</v>
      </c>
      <c r="K148" s="709">
        <v>1.0</v>
      </c>
      <c r="L148" s="709">
        <v>1.0</v>
      </c>
      <c r="M148" s="709">
        <v>0.0</v>
      </c>
      <c r="N148" s="709">
        <v>0.0</v>
      </c>
      <c r="O148" s="709">
        <v>0.0</v>
      </c>
      <c r="P148" s="709">
        <v>2.0</v>
      </c>
      <c r="Q148" s="96">
        <v>0.0</v>
      </c>
      <c r="R148" s="713">
        <v>3190.0</v>
      </c>
      <c r="S148" s="713">
        <v>980.0</v>
      </c>
      <c r="T148" s="714">
        <f t="shared" si="16"/>
        <v>3.255102041</v>
      </c>
      <c r="U148" s="715">
        <f t="shared" si="17"/>
        <v>3920</v>
      </c>
      <c r="V148" s="716">
        <f t="shared" si="18"/>
        <v>12760</v>
      </c>
      <c r="Y148" s="95"/>
      <c r="Z148" s="95"/>
      <c r="AA148" s="95"/>
    </row>
    <row r="149" ht="33.75" hidden="1" customHeight="1" outlineLevel="1">
      <c r="B149" s="857" t="s">
        <v>98</v>
      </c>
      <c r="C149" s="298"/>
      <c r="D149" s="717" t="s">
        <v>99</v>
      </c>
      <c r="E149" s="648" t="s">
        <v>133</v>
      </c>
      <c r="F149" s="718">
        <f t="shared" si="15"/>
        <v>2</v>
      </c>
      <c r="G149" s="858"/>
      <c r="H149" s="858"/>
      <c r="I149" s="858"/>
      <c r="J149" s="859">
        <v>0.0</v>
      </c>
      <c r="K149" s="721">
        <v>0.0</v>
      </c>
      <c r="L149" s="721">
        <v>1.0</v>
      </c>
      <c r="M149" s="721">
        <v>0.0</v>
      </c>
      <c r="N149" s="721">
        <v>0.0</v>
      </c>
      <c r="O149" s="721">
        <v>0.0</v>
      </c>
      <c r="P149" s="721">
        <v>1.0</v>
      </c>
      <c r="Q149" s="777">
        <v>0.0</v>
      </c>
      <c r="R149" s="725">
        <v>3190.0</v>
      </c>
      <c r="S149" s="725">
        <v>980.0</v>
      </c>
      <c r="T149" s="726">
        <f t="shared" si="16"/>
        <v>3.255102041</v>
      </c>
      <c r="U149" s="727">
        <f t="shared" si="17"/>
        <v>1960</v>
      </c>
      <c r="V149" s="728">
        <f t="shared" si="18"/>
        <v>6380</v>
      </c>
      <c r="Y149" s="95"/>
      <c r="Z149" s="95"/>
      <c r="AA149" s="95"/>
    </row>
    <row r="150" ht="33.75" hidden="1" customHeight="1" outlineLevel="1">
      <c r="B150" s="767" t="s">
        <v>100</v>
      </c>
      <c r="C150" s="692"/>
      <c r="D150" s="693" t="s">
        <v>101</v>
      </c>
      <c r="E150" s="64" t="s">
        <v>34</v>
      </c>
      <c r="F150" s="694">
        <f t="shared" si="15"/>
        <v>13</v>
      </c>
      <c r="G150" s="778"/>
      <c r="H150" s="778"/>
      <c r="I150" s="778"/>
      <c r="J150" s="779">
        <v>8.0</v>
      </c>
      <c r="K150" s="780">
        <v>2.0</v>
      </c>
      <c r="L150" s="780">
        <v>1.0</v>
      </c>
      <c r="M150" s="780">
        <v>0.0</v>
      </c>
      <c r="N150" s="780">
        <v>0.0</v>
      </c>
      <c r="O150" s="780">
        <v>0.0</v>
      </c>
      <c r="P150" s="780">
        <v>2.0</v>
      </c>
      <c r="Q150" s="96">
        <v>0.0</v>
      </c>
      <c r="R150" s="701">
        <v>3190.0</v>
      </c>
      <c r="S150" s="701">
        <v>980.0</v>
      </c>
      <c r="T150" s="702">
        <f t="shared" si="16"/>
        <v>3.255102041</v>
      </c>
      <c r="U150" s="703">
        <f t="shared" si="17"/>
        <v>12740</v>
      </c>
      <c r="V150" s="704">
        <f t="shared" si="18"/>
        <v>41470</v>
      </c>
      <c r="Y150" s="95"/>
      <c r="Z150" s="95"/>
      <c r="AA150" s="95"/>
    </row>
    <row r="151" ht="33.75" hidden="1" customHeight="1" outlineLevel="1">
      <c r="B151" s="771" t="s">
        <v>100</v>
      </c>
      <c r="C151" s="80"/>
      <c r="D151" s="705" t="s">
        <v>101</v>
      </c>
      <c r="E151" s="82" t="s">
        <v>35</v>
      </c>
      <c r="F151" s="706">
        <f t="shared" si="15"/>
        <v>5</v>
      </c>
      <c r="G151" s="778"/>
      <c r="H151" s="778"/>
      <c r="I151" s="778"/>
      <c r="J151" s="779">
        <v>2.0</v>
      </c>
      <c r="K151" s="780">
        <v>1.0</v>
      </c>
      <c r="L151" s="780">
        <v>1.0</v>
      </c>
      <c r="M151" s="780">
        <v>0.0</v>
      </c>
      <c r="N151" s="780">
        <v>0.0</v>
      </c>
      <c r="O151" s="780">
        <v>0.0</v>
      </c>
      <c r="P151" s="780">
        <v>1.0</v>
      </c>
      <c r="Q151" s="96">
        <v>0.0</v>
      </c>
      <c r="R151" s="713">
        <v>3190.0</v>
      </c>
      <c r="S151" s="713">
        <v>980.0</v>
      </c>
      <c r="T151" s="714">
        <f t="shared" si="16"/>
        <v>3.255102041</v>
      </c>
      <c r="U151" s="715">
        <f t="shared" si="17"/>
        <v>4900</v>
      </c>
      <c r="V151" s="716">
        <f t="shared" si="18"/>
        <v>15950</v>
      </c>
      <c r="Y151" s="95"/>
      <c r="Z151" s="95"/>
      <c r="AA151" s="95"/>
    </row>
    <row r="152" ht="33.75" hidden="1" customHeight="1" outlineLevel="1">
      <c r="B152" s="771" t="s">
        <v>100</v>
      </c>
      <c r="C152" s="80"/>
      <c r="D152" s="705" t="s">
        <v>101</v>
      </c>
      <c r="E152" s="96" t="s">
        <v>36</v>
      </c>
      <c r="F152" s="706">
        <f t="shared" si="15"/>
        <v>2</v>
      </c>
      <c r="G152" s="778"/>
      <c r="H152" s="778"/>
      <c r="I152" s="778"/>
      <c r="J152" s="779">
        <v>0.0</v>
      </c>
      <c r="K152" s="780">
        <v>1.0</v>
      </c>
      <c r="L152" s="780">
        <v>1.0</v>
      </c>
      <c r="M152" s="780">
        <v>0.0</v>
      </c>
      <c r="N152" s="780">
        <v>0.0</v>
      </c>
      <c r="O152" s="780">
        <v>0.0</v>
      </c>
      <c r="P152" s="780">
        <v>0.0</v>
      </c>
      <c r="Q152" s="96">
        <v>0.0</v>
      </c>
      <c r="R152" s="713">
        <v>3190.0</v>
      </c>
      <c r="S152" s="713">
        <v>980.0</v>
      </c>
      <c r="T152" s="714">
        <f t="shared" si="16"/>
        <v>3.255102041</v>
      </c>
      <c r="U152" s="715">
        <f t="shared" si="17"/>
        <v>1960</v>
      </c>
      <c r="V152" s="716">
        <f t="shared" si="18"/>
        <v>6380</v>
      </c>
      <c r="Y152" s="95"/>
      <c r="Z152" s="95"/>
      <c r="AA152" s="95"/>
    </row>
    <row r="153" ht="33.75" hidden="1" customHeight="1" outlineLevel="1">
      <c r="B153" s="771" t="s">
        <v>100</v>
      </c>
      <c r="C153" s="80"/>
      <c r="D153" s="705" t="s">
        <v>101</v>
      </c>
      <c r="E153" s="82" t="s">
        <v>37</v>
      </c>
      <c r="F153" s="706">
        <f t="shared" si="15"/>
        <v>4</v>
      </c>
      <c r="G153" s="778"/>
      <c r="H153" s="778"/>
      <c r="I153" s="778"/>
      <c r="J153" s="779">
        <v>0.0</v>
      </c>
      <c r="K153" s="780">
        <v>1.0</v>
      </c>
      <c r="L153" s="780">
        <v>1.0</v>
      </c>
      <c r="M153" s="780">
        <v>0.0</v>
      </c>
      <c r="N153" s="780">
        <v>0.0</v>
      </c>
      <c r="O153" s="780">
        <v>0.0</v>
      </c>
      <c r="P153" s="780">
        <v>2.0</v>
      </c>
      <c r="Q153" s="96">
        <v>0.0</v>
      </c>
      <c r="R153" s="713">
        <v>3190.0</v>
      </c>
      <c r="S153" s="713">
        <v>980.0</v>
      </c>
      <c r="T153" s="714">
        <f t="shared" si="16"/>
        <v>3.255102041</v>
      </c>
      <c r="U153" s="715">
        <f t="shared" si="17"/>
        <v>3920</v>
      </c>
      <c r="V153" s="716">
        <f t="shared" si="18"/>
        <v>12760</v>
      </c>
      <c r="X153" s="95"/>
      <c r="Y153" s="95"/>
      <c r="Z153" s="95"/>
      <c r="AA153" s="95"/>
    </row>
    <row r="154" ht="33.75" hidden="1" customHeight="1" outlineLevel="1">
      <c r="B154" s="771" t="s">
        <v>100</v>
      </c>
      <c r="C154" s="80"/>
      <c r="D154" s="705" t="s">
        <v>101</v>
      </c>
      <c r="E154" s="82" t="s">
        <v>132</v>
      </c>
      <c r="F154" s="706">
        <f t="shared" si="15"/>
        <v>9</v>
      </c>
      <c r="G154" s="778"/>
      <c r="H154" s="778"/>
      <c r="I154" s="778"/>
      <c r="J154" s="779">
        <v>3.0</v>
      </c>
      <c r="K154" s="780">
        <v>3.0</v>
      </c>
      <c r="L154" s="780">
        <v>1.0</v>
      </c>
      <c r="M154" s="780">
        <v>0.0</v>
      </c>
      <c r="N154" s="780">
        <v>0.0</v>
      </c>
      <c r="O154" s="780">
        <v>0.0</v>
      </c>
      <c r="P154" s="780">
        <v>2.0</v>
      </c>
      <c r="Q154" s="96">
        <v>0.0</v>
      </c>
      <c r="R154" s="713">
        <v>3190.0</v>
      </c>
      <c r="S154" s="713">
        <v>980.0</v>
      </c>
      <c r="T154" s="714">
        <f t="shared" si="16"/>
        <v>3.255102041</v>
      </c>
      <c r="U154" s="715">
        <f t="shared" si="17"/>
        <v>8820</v>
      </c>
      <c r="V154" s="716">
        <f t="shared" si="18"/>
        <v>28710</v>
      </c>
      <c r="X154" s="95"/>
      <c r="Y154" s="95"/>
      <c r="Z154" s="95"/>
      <c r="AA154" s="95"/>
    </row>
    <row r="155" ht="33.75" hidden="1" customHeight="1" outlineLevel="1">
      <c r="B155" s="774" t="s">
        <v>100</v>
      </c>
      <c r="C155" s="98"/>
      <c r="D155" s="717" t="s">
        <v>101</v>
      </c>
      <c r="E155" s="648" t="s">
        <v>133</v>
      </c>
      <c r="F155" s="718">
        <f t="shared" si="15"/>
        <v>4</v>
      </c>
      <c r="G155" s="781"/>
      <c r="H155" s="781"/>
      <c r="I155" s="781"/>
      <c r="J155" s="835">
        <v>0.0</v>
      </c>
      <c r="K155" s="836">
        <v>1.0</v>
      </c>
      <c r="L155" s="836">
        <v>1.0</v>
      </c>
      <c r="M155" s="836">
        <v>0.0</v>
      </c>
      <c r="N155" s="836">
        <v>0.0</v>
      </c>
      <c r="O155" s="836">
        <v>0.0</v>
      </c>
      <c r="P155" s="836">
        <v>2.0</v>
      </c>
      <c r="Q155" s="784">
        <v>0.0</v>
      </c>
      <c r="R155" s="725">
        <v>3190.0</v>
      </c>
      <c r="S155" s="725">
        <v>980.0</v>
      </c>
      <c r="T155" s="726">
        <f t="shared" si="16"/>
        <v>3.255102041</v>
      </c>
      <c r="U155" s="727">
        <f t="shared" si="17"/>
        <v>3920</v>
      </c>
      <c r="V155" s="728">
        <f t="shared" si="18"/>
        <v>12760</v>
      </c>
      <c r="X155" s="95"/>
      <c r="Y155" s="95"/>
      <c r="Z155" s="95"/>
      <c r="AA155" s="95"/>
    </row>
    <row r="156" ht="33.75" hidden="1" customHeight="1" outlineLevel="1">
      <c r="B156" s="860" t="s">
        <v>103</v>
      </c>
      <c r="C156" s="861"/>
      <c r="D156" s="862"/>
      <c r="E156" s="64" t="s">
        <v>34</v>
      </c>
      <c r="F156" s="863">
        <f t="shared" si="15"/>
        <v>14</v>
      </c>
      <c r="G156" s="864"/>
      <c r="H156" s="864"/>
      <c r="I156" s="864"/>
      <c r="J156" s="865">
        <v>11.0</v>
      </c>
      <c r="K156" s="866">
        <v>3.0</v>
      </c>
      <c r="L156" s="866">
        <v>0.0</v>
      </c>
      <c r="M156" s="866">
        <v>0.0</v>
      </c>
      <c r="N156" s="866">
        <v>0.0</v>
      </c>
      <c r="O156" s="866">
        <v>0.0</v>
      </c>
      <c r="P156" s="866">
        <v>0.0</v>
      </c>
      <c r="Q156" s="867">
        <v>0.0</v>
      </c>
      <c r="R156" s="868">
        <v>4590.0</v>
      </c>
      <c r="S156" s="868">
        <v>1224.0</v>
      </c>
      <c r="T156" s="869">
        <v>3.75</v>
      </c>
      <c r="U156" s="870">
        <f t="shared" si="17"/>
        <v>17136</v>
      </c>
      <c r="V156" s="871">
        <f t="shared" si="18"/>
        <v>64260</v>
      </c>
      <c r="X156" s="95"/>
      <c r="Y156" s="95"/>
      <c r="Z156" s="95"/>
      <c r="AA156" s="95"/>
    </row>
    <row r="157" ht="33.75" hidden="1" customHeight="1" outlineLevel="1">
      <c r="B157" s="872" t="s">
        <v>103</v>
      </c>
      <c r="C157" s="80"/>
      <c r="D157" s="873"/>
      <c r="E157" s="82" t="s">
        <v>35</v>
      </c>
      <c r="F157" s="874">
        <f t="shared" si="15"/>
        <v>19</v>
      </c>
      <c r="G157" s="875"/>
      <c r="H157" s="875"/>
      <c r="I157" s="875"/>
      <c r="J157" s="876">
        <v>16.0</v>
      </c>
      <c r="K157" s="877">
        <v>3.0</v>
      </c>
      <c r="L157" s="877">
        <v>0.0</v>
      </c>
      <c r="M157" s="877">
        <v>0.0</v>
      </c>
      <c r="N157" s="877">
        <v>0.0</v>
      </c>
      <c r="O157" s="877">
        <v>0.0</v>
      </c>
      <c r="P157" s="877">
        <v>0.0</v>
      </c>
      <c r="Q157" s="878">
        <v>0.0</v>
      </c>
      <c r="R157" s="879">
        <v>4590.0</v>
      </c>
      <c r="S157" s="879">
        <v>1224.0</v>
      </c>
      <c r="T157" s="880">
        <v>3.75</v>
      </c>
      <c r="U157" s="881">
        <f t="shared" si="17"/>
        <v>23256</v>
      </c>
      <c r="V157" s="882">
        <f t="shared" si="18"/>
        <v>87210</v>
      </c>
      <c r="X157" s="95"/>
      <c r="Y157" s="95"/>
      <c r="Z157" s="95"/>
      <c r="AA157" s="95"/>
    </row>
    <row r="158" ht="33.75" hidden="1" customHeight="1" outlineLevel="1">
      <c r="B158" s="872" t="s">
        <v>103</v>
      </c>
      <c r="C158" s="80"/>
      <c r="D158" s="873"/>
      <c r="E158" s="96" t="s">
        <v>36</v>
      </c>
      <c r="F158" s="874">
        <f t="shared" si="15"/>
        <v>18</v>
      </c>
      <c r="G158" s="875"/>
      <c r="H158" s="875"/>
      <c r="I158" s="875"/>
      <c r="J158" s="876">
        <v>15.0</v>
      </c>
      <c r="K158" s="877">
        <v>3.0</v>
      </c>
      <c r="L158" s="877">
        <v>0.0</v>
      </c>
      <c r="M158" s="877">
        <v>0.0</v>
      </c>
      <c r="N158" s="877">
        <v>0.0</v>
      </c>
      <c r="O158" s="877">
        <v>0.0</v>
      </c>
      <c r="P158" s="877">
        <v>0.0</v>
      </c>
      <c r="Q158" s="878">
        <v>0.0</v>
      </c>
      <c r="R158" s="879">
        <v>4590.0</v>
      </c>
      <c r="S158" s="879">
        <v>1224.0</v>
      </c>
      <c r="T158" s="880">
        <v>3.75</v>
      </c>
      <c r="U158" s="881">
        <f t="shared" si="17"/>
        <v>22032</v>
      </c>
      <c r="V158" s="882">
        <f t="shared" si="18"/>
        <v>82620</v>
      </c>
      <c r="X158" s="95"/>
      <c r="Y158" s="95"/>
      <c r="Z158" s="95"/>
      <c r="AA158" s="95"/>
    </row>
    <row r="159" ht="33.75" hidden="1" customHeight="1" outlineLevel="1">
      <c r="B159" s="872" t="s">
        <v>103</v>
      </c>
      <c r="C159" s="80"/>
      <c r="D159" s="873"/>
      <c r="E159" s="82" t="s">
        <v>37</v>
      </c>
      <c r="F159" s="874">
        <f t="shared" si="15"/>
        <v>15</v>
      </c>
      <c r="G159" s="875"/>
      <c r="H159" s="875"/>
      <c r="I159" s="875"/>
      <c r="J159" s="876">
        <v>12.0</v>
      </c>
      <c r="K159" s="877">
        <v>3.0</v>
      </c>
      <c r="L159" s="877">
        <v>0.0</v>
      </c>
      <c r="M159" s="877">
        <v>0.0</v>
      </c>
      <c r="N159" s="877">
        <v>0.0</v>
      </c>
      <c r="O159" s="877">
        <v>0.0</v>
      </c>
      <c r="P159" s="877">
        <v>0.0</v>
      </c>
      <c r="Q159" s="878">
        <v>0.0</v>
      </c>
      <c r="R159" s="879">
        <v>4590.0</v>
      </c>
      <c r="S159" s="879">
        <v>1224.0</v>
      </c>
      <c r="T159" s="880">
        <v>3.75</v>
      </c>
      <c r="U159" s="881">
        <f t="shared" si="17"/>
        <v>18360</v>
      </c>
      <c r="V159" s="882">
        <f t="shared" si="18"/>
        <v>68850</v>
      </c>
      <c r="X159" s="95"/>
      <c r="Y159" s="95"/>
      <c r="Z159" s="95"/>
      <c r="AA159" s="95"/>
    </row>
    <row r="160" ht="33.75" hidden="1" customHeight="1" outlineLevel="1">
      <c r="B160" s="872" t="s">
        <v>103</v>
      </c>
      <c r="C160" s="80"/>
      <c r="D160" s="873"/>
      <c r="E160" s="82" t="s">
        <v>132</v>
      </c>
      <c r="F160" s="874">
        <f t="shared" si="15"/>
        <v>2</v>
      </c>
      <c r="G160" s="875"/>
      <c r="H160" s="875"/>
      <c r="I160" s="875"/>
      <c r="J160" s="876">
        <v>0.0</v>
      </c>
      <c r="K160" s="877">
        <v>2.0</v>
      </c>
      <c r="L160" s="877">
        <v>0.0</v>
      </c>
      <c r="M160" s="877">
        <v>0.0</v>
      </c>
      <c r="N160" s="877">
        <v>0.0</v>
      </c>
      <c r="O160" s="877">
        <v>0.0</v>
      </c>
      <c r="P160" s="877">
        <v>0.0</v>
      </c>
      <c r="Q160" s="878">
        <v>0.0</v>
      </c>
      <c r="R160" s="879">
        <v>4590.0</v>
      </c>
      <c r="S160" s="879">
        <v>1224.0</v>
      </c>
      <c r="T160" s="880">
        <v>3.75</v>
      </c>
      <c r="U160" s="881">
        <f t="shared" si="17"/>
        <v>2448</v>
      </c>
      <c r="V160" s="882">
        <f t="shared" si="18"/>
        <v>9180</v>
      </c>
      <c r="X160" s="95"/>
      <c r="Y160" s="95"/>
      <c r="Z160" s="95"/>
      <c r="AA160" s="95"/>
    </row>
    <row r="161" ht="33.75" hidden="1" customHeight="1" outlineLevel="1">
      <c r="B161" s="883" t="s">
        <v>103</v>
      </c>
      <c r="C161" s="98"/>
      <c r="D161" s="884"/>
      <c r="E161" s="648" t="s">
        <v>133</v>
      </c>
      <c r="F161" s="885">
        <f t="shared" si="15"/>
        <v>5</v>
      </c>
      <c r="G161" s="886"/>
      <c r="H161" s="886"/>
      <c r="I161" s="886"/>
      <c r="J161" s="887">
        <v>3.0</v>
      </c>
      <c r="K161" s="888">
        <v>2.0</v>
      </c>
      <c r="L161" s="888">
        <v>0.0</v>
      </c>
      <c r="M161" s="888">
        <v>0.0</v>
      </c>
      <c r="N161" s="888">
        <v>0.0</v>
      </c>
      <c r="O161" s="888">
        <v>0.0</v>
      </c>
      <c r="P161" s="888">
        <v>0.0</v>
      </c>
      <c r="Q161" s="889">
        <v>0.0</v>
      </c>
      <c r="R161" s="890">
        <v>4590.0</v>
      </c>
      <c r="S161" s="890">
        <v>1224.0</v>
      </c>
      <c r="T161" s="891">
        <v>3.75</v>
      </c>
      <c r="U161" s="892">
        <f t="shared" si="17"/>
        <v>6120</v>
      </c>
      <c r="V161" s="893">
        <f t="shared" si="18"/>
        <v>22950</v>
      </c>
      <c r="X161" s="95"/>
      <c r="Y161" s="95"/>
      <c r="Z161" s="95"/>
      <c r="AA161" s="95"/>
    </row>
    <row r="162" ht="33.75" hidden="1" customHeight="1" outlineLevel="1">
      <c r="B162" s="860" t="s">
        <v>104</v>
      </c>
      <c r="C162" s="861"/>
      <c r="D162" s="862"/>
      <c r="E162" s="64" t="s">
        <v>34</v>
      </c>
      <c r="F162" s="863">
        <f t="shared" si="15"/>
        <v>15</v>
      </c>
      <c r="G162" s="864"/>
      <c r="H162" s="864"/>
      <c r="I162" s="864"/>
      <c r="J162" s="865">
        <v>12.0</v>
      </c>
      <c r="K162" s="866">
        <v>3.0</v>
      </c>
      <c r="L162" s="866">
        <v>0.0</v>
      </c>
      <c r="M162" s="866">
        <v>0.0</v>
      </c>
      <c r="N162" s="866">
        <v>0.0</v>
      </c>
      <c r="O162" s="866">
        <v>0.0</v>
      </c>
      <c r="P162" s="866">
        <v>0.0</v>
      </c>
      <c r="Q162" s="867">
        <v>0.0</v>
      </c>
      <c r="R162" s="868">
        <v>4590.0</v>
      </c>
      <c r="S162" s="868">
        <v>1224.0</v>
      </c>
      <c r="T162" s="869">
        <v>3.75</v>
      </c>
      <c r="U162" s="870">
        <f t="shared" si="17"/>
        <v>18360</v>
      </c>
      <c r="V162" s="871">
        <f t="shared" si="18"/>
        <v>68850</v>
      </c>
      <c r="X162" s="95"/>
      <c r="Y162" s="95"/>
      <c r="Z162" s="95"/>
      <c r="AA162" s="95"/>
    </row>
    <row r="163" ht="33.75" hidden="1" customHeight="1" outlineLevel="1">
      <c r="B163" s="872" t="s">
        <v>104</v>
      </c>
      <c r="C163" s="80"/>
      <c r="D163" s="873"/>
      <c r="E163" s="82" t="s">
        <v>35</v>
      </c>
      <c r="F163" s="874">
        <f t="shared" si="15"/>
        <v>20</v>
      </c>
      <c r="G163" s="875"/>
      <c r="H163" s="875"/>
      <c r="I163" s="875"/>
      <c r="J163" s="876">
        <v>16.0</v>
      </c>
      <c r="K163" s="877">
        <v>4.0</v>
      </c>
      <c r="L163" s="877">
        <v>0.0</v>
      </c>
      <c r="M163" s="877">
        <v>0.0</v>
      </c>
      <c r="N163" s="877">
        <v>0.0</v>
      </c>
      <c r="O163" s="877">
        <v>0.0</v>
      </c>
      <c r="P163" s="877">
        <v>0.0</v>
      </c>
      <c r="Q163" s="878">
        <v>0.0</v>
      </c>
      <c r="R163" s="879">
        <v>4590.0</v>
      </c>
      <c r="S163" s="879">
        <v>1224.0</v>
      </c>
      <c r="T163" s="880">
        <v>3.75</v>
      </c>
      <c r="U163" s="881">
        <f t="shared" si="17"/>
        <v>24480</v>
      </c>
      <c r="V163" s="882">
        <f t="shared" si="18"/>
        <v>91800</v>
      </c>
      <c r="X163" s="95"/>
      <c r="Y163" s="95"/>
      <c r="Z163" s="95"/>
      <c r="AA163" s="95"/>
    </row>
    <row r="164" ht="33.75" hidden="1" customHeight="1" outlineLevel="1">
      <c r="B164" s="872" t="s">
        <v>104</v>
      </c>
      <c r="C164" s="80"/>
      <c r="D164" s="873"/>
      <c r="E164" s="96" t="s">
        <v>36</v>
      </c>
      <c r="F164" s="874">
        <f t="shared" si="15"/>
        <v>24</v>
      </c>
      <c r="G164" s="875"/>
      <c r="H164" s="875"/>
      <c r="I164" s="875"/>
      <c r="J164" s="876">
        <v>21.0</v>
      </c>
      <c r="K164" s="877">
        <v>3.0</v>
      </c>
      <c r="L164" s="877">
        <v>0.0</v>
      </c>
      <c r="M164" s="877">
        <v>0.0</v>
      </c>
      <c r="N164" s="877">
        <v>0.0</v>
      </c>
      <c r="O164" s="877">
        <v>0.0</v>
      </c>
      <c r="P164" s="877">
        <v>0.0</v>
      </c>
      <c r="Q164" s="878">
        <v>0.0</v>
      </c>
      <c r="R164" s="879">
        <v>4590.0</v>
      </c>
      <c r="S164" s="879">
        <v>1224.0</v>
      </c>
      <c r="T164" s="880">
        <v>3.75</v>
      </c>
      <c r="U164" s="881">
        <f t="shared" si="17"/>
        <v>29376</v>
      </c>
      <c r="V164" s="882">
        <f t="shared" si="18"/>
        <v>110160</v>
      </c>
      <c r="X164" s="95"/>
      <c r="Y164" s="95"/>
      <c r="Z164" s="95"/>
      <c r="AA164" s="95"/>
    </row>
    <row r="165" ht="33.75" hidden="1" customHeight="1" outlineLevel="1">
      <c r="B165" s="872" t="s">
        <v>104</v>
      </c>
      <c r="C165" s="80"/>
      <c r="D165" s="873"/>
      <c r="E165" s="82" t="s">
        <v>37</v>
      </c>
      <c r="F165" s="874">
        <f t="shared" si="15"/>
        <v>23</v>
      </c>
      <c r="G165" s="875"/>
      <c r="H165" s="875"/>
      <c r="I165" s="875"/>
      <c r="J165" s="876">
        <v>20.0</v>
      </c>
      <c r="K165" s="877">
        <v>3.0</v>
      </c>
      <c r="L165" s="877">
        <v>0.0</v>
      </c>
      <c r="M165" s="877">
        <v>0.0</v>
      </c>
      <c r="N165" s="877">
        <v>0.0</v>
      </c>
      <c r="O165" s="877">
        <v>0.0</v>
      </c>
      <c r="P165" s="877">
        <v>0.0</v>
      </c>
      <c r="Q165" s="878">
        <v>0.0</v>
      </c>
      <c r="R165" s="879">
        <v>4590.0</v>
      </c>
      <c r="S165" s="879">
        <v>1224.0</v>
      </c>
      <c r="T165" s="880">
        <v>3.75</v>
      </c>
      <c r="U165" s="881">
        <f t="shared" si="17"/>
        <v>28152</v>
      </c>
      <c r="V165" s="882">
        <f t="shared" si="18"/>
        <v>105570</v>
      </c>
      <c r="X165" s="95"/>
      <c r="Y165" s="95"/>
      <c r="Z165" s="95"/>
      <c r="AA165" s="95"/>
    </row>
    <row r="166" ht="33.75" hidden="1" customHeight="1" outlineLevel="1">
      <c r="B166" s="872" t="s">
        <v>104</v>
      </c>
      <c r="C166" s="80"/>
      <c r="D166" s="873"/>
      <c r="E166" s="82" t="s">
        <v>132</v>
      </c>
      <c r="F166" s="874">
        <f t="shared" si="15"/>
        <v>6</v>
      </c>
      <c r="G166" s="875"/>
      <c r="H166" s="875"/>
      <c r="I166" s="875"/>
      <c r="J166" s="876">
        <v>3.0</v>
      </c>
      <c r="K166" s="877">
        <v>3.0</v>
      </c>
      <c r="L166" s="877">
        <v>0.0</v>
      </c>
      <c r="M166" s="877">
        <v>0.0</v>
      </c>
      <c r="N166" s="877">
        <v>0.0</v>
      </c>
      <c r="O166" s="877">
        <v>0.0</v>
      </c>
      <c r="P166" s="877">
        <v>0.0</v>
      </c>
      <c r="Q166" s="878">
        <v>0.0</v>
      </c>
      <c r="R166" s="879">
        <v>4590.0</v>
      </c>
      <c r="S166" s="879">
        <v>1224.0</v>
      </c>
      <c r="T166" s="880">
        <v>3.75</v>
      </c>
      <c r="U166" s="881">
        <f t="shared" si="17"/>
        <v>7344</v>
      </c>
      <c r="V166" s="882">
        <f t="shared" si="18"/>
        <v>27540</v>
      </c>
      <c r="X166" s="95"/>
      <c r="Y166" s="95"/>
      <c r="Z166" s="95"/>
      <c r="AA166" s="95"/>
    </row>
    <row r="167" ht="33.75" hidden="1" customHeight="1" outlineLevel="1">
      <c r="B167" s="883" t="s">
        <v>104</v>
      </c>
      <c r="C167" s="98"/>
      <c r="D167" s="884"/>
      <c r="E167" s="648" t="s">
        <v>133</v>
      </c>
      <c r="F167" s="885">
        <f t="shared" si="15"/>
        <v>3</v>
      </c>
      <c r="G167" s="886"/>
      <c r="H167" s="886"/>
      <c r="I167" s="886"/>
      <c r="J167" s="887">
        <v>2.0</v>
      </c>
      <c r="K167" s="888">
        <v>1.0</v>
      </c>
      <c r="L167" s="888">
        <v>0.0</v>
      </c>
      <c r="M167" s="888">
        <v>0.0</v>
      </c>
      <c r="N167" s="888">
        <v>0.0</v>
      </c>
      <c r="O167" s="888">
        <v>0.0</v>
      </c>
      <c r="P167" s="888">
        <v>0.0</v>
      </c>
      <c r="Q167" s="889">
        <v>0.0</v>
      </c>
      <c r="R167" s="890">
        <v>4590.0</v>
      </c>
      <c r="S167" s="890">
        <v>1224.0</v>
      </c>
      <c r="T167" s="891">
        <v>3.75</v>
      </c>
      <c r="U167" s="892">
        <f t="shared" si="17"/>
        <v>3672</v>
      </c>
      <c r="V167" s="893">
        <f t="shared" si="18"/>
        <v>13770</v>
      </c>
      <c r="X167" s="95"/>
      <c r="Y167" s="95"/>
      <c r="Z167" s="95"/>
      <c r="AA167" s="95"/>
    </row>
    <row r="168" ht="33.75" hidden="1" customHeight="1" outlineLevel="1">
      <c r="B168" s="860" t="s">
        <v>105</v>
      </c>
      <c r="C168" s="861"/>
      <c r="D168" s="862"/>
      <c r="E168" s="64" t="s">
        <v>34</v>
      </c>
      <c r="F168" s="863">
        <f t="shared" si="15"/>
        <v>9</v>
      </c>
      <c r="G168" s="864"/>
      <c r="H168" s="864"/>
      <c r="I168" s="864"/>
      <c r="J168" s="865">
        <v>5.0</v>
      </c>
      <c r="K168" s="866">
        <v>4.0</v>
      </c>
      <c r="L168" s="866">
        <v>0.0</v>
      </c>
      <c r="M168" s="866">
        <v>0.0</v>
      </c>
      <c r="N168" s="866">
        <v>0.0</v>
      </c>
      <c r="O168" s="866">
        <v>0.0</v>
      </c>
      <c r="P168" s="866">
        <v>0.0</v>
      </c>
      <c r="Q168" s="867">
        <v>0.0</v>
      </c>
      <c r="R168" s="868">
        <v>4590.0</v>
      </c>
      <c r="S168" s="868">
        <v>1224.0</v>
      </c>
      <c r="T168" s="869">
        <v>3.75</v>
      </c>
      <c r="U168" s="870">
        <f t="shared" si="17"/>
        <v>11016</v>
      </c>
      <c r="V168" s="871">
        <f t="shared" si="18"/>
        <v>41310</v>
      </c>
      <c r="X168" s="95"/>
      <c r="Y168" s="95"/>
      <c r="Z168" s="95"/>
      <c r="AA168" s="95"/>
    </row>
    <row r="169" ht="33.75" hidden="1" customHeight="1" outlineLevel="1">
      <c r="B169" s="872" t="s">
        <v>105</v>
      </c>
      <c r="C169" s="80"/>
      <c r="D169" s="873"/>
      <c r="E169" s="82" t="s">
        <v>35</v>
      </c>
      <c r="F169" s="874">
        <f t="shared" si="15"/>
        <v>8</v>
      </c>
      <c r="G169" s="875"/>
      <c r="H169" s="875"/>
      <c r="I169" s="875"/>
      <c r="J169" s="876">
        <v>5.0</v>
      </c>
      <c r="K169" s="877">
        <v>3.0</v>
      </c>
      <c r="L169" s="877">
        <v>0.0</v>
      </c>
      <c r="M169" s="877">
        <v>0.0</v>
      </c>
      <c r="N169" s="877">
        <v>0.0</v>
      </c>
      <c r="O169" s="877">
        <v>0.0</v>
      </c>
      <c r="P169" s="877">
        <v>0.0</v>
      </c>
      <c r="Q169" s="878">
        <v>0.0</v>
      </c>
      <c r="R169" s="879">
        <v>4590.0</v>
      </c>
      <c r="S169" s="879">
        <v>1224.0</v>
      </c>
      <c r="T169" s="880">
        <v>3.75</v>
      </c>
      <c r="U169" s="881">
        <f t="shared" si="17"/>
        <v>9792</v>
      </c>
      <c r="V169" s="882">
        <f t="shared" si="18"/>
        <v>36720</v>
      </c>
      <c r="X169" s="95"/>
      <c r="Y169" s="95"/>
      <c r="Z169" s="95"/>
      <c r="AA169" s="95"/>
    </row>
    <row r="170" ht="33.75" hidden="1" customHeight="1" outlineLevel="1">
      <c r="B170" s="872" t="s">
        <v>105</v>
      </c>
      <c r="C170" s="80"/>
      <c r="D170" s="873"/>
      <c r="E170" s="96" t="s">
        <v>36</v>
      </c>
      <c r="F170" s="874">
        <f t="shared" si="15"/>
        <v>8</v>
      </c>
      <c r="G170" s="875"/>
      <c r="H170" s="875"/>
      <c r="I170" s="875"/>
      <c r="J170" s="876">
        <v>5.0</v>
      </c>
      <c r="K170" s="877">
        <v>3.0</v>
      </c>
      <c r="L170" s="877">
        <v>0.0</v>
      </c>
      <c r="M170" s="877">
        <v>0.0</v>
      </c>
      <c r="N170" s="877">
        <v>0.0</v>
      </c>
      <c r="O170" s="877">
        <v>0.0</v>
      </c>
      <c r="P170" s="877">
        <v>0.0</v>
      </c>
      <c r="Q170" s="878">
        <v>0.0</v>
      </c>
      <c r="R170" s="879">
        <v>4590.0</v>
      </c>
      <c r="S170" s="879">
        <v>1224.0</v>
      </c>
      <c r="T170" s="880">
        <v>3.75</v>
      </c>
      <c r="U170" s="881">
        <f t="shared" si="17"/>
        <v>9792</v>
      </c>
      <c r="V170" s="882">
        <f t="shared" si="18"/>
        <v>36720</v>
      </c>
      <c r="X170" s="95"/>
      <c r="Y170" s="95"/>
      <c r="Z170" s="95"/>
      <c r="AA170" s="95"/>
    </row>
    <row r="171" ht="33.75" hidden="1" customHeight="1" outlineLevel="1">
      <c r="B171" s="872" t="s">
        <v>105</v>
      </c>
      <c r="C171" s="80"/>
      <c r="D171" s="873"/>
      <c r="E171" s="82" t="s">
        <v>37</v>
      </c>
      <c r="F171" s="874">
        <f t="shared" si="15"/>
        <v>12</v>
      </c>
      <c r="G171" s="875"/>
      <c r="H171" s="875"/>
      <c r="I171" s="875"/>
      <c r="J171" s="876">
        <v>9.0</v>
      </c>
      <c r="K171" s="877">
        <v>3.0</v>
      </c>
      <c r="L171" s="877">
        <v>0.0</v>
      </c>
      <c r="M171" s="877">
        <v>0.0</v>
      </c>
      <c r="N171" s="877">
        <v>0.0</v>
      </c>
      <c r="O171" s="877">
        <v>0.0</v>
      </c>
      <c r="P171" s="877">
        <v>0.0</v>
      </c>
      <c r="Q171" s="878">
        <v>0.0</v>
      </c>
      <c r="R171" s="879">
        <v>4590.0</v>
      </c>
      <c r="S171" s="879">
        <v>1224.0</v>
      </c>
      <c r="T171" s="880">
        <v>3.75</v>
      </c>
      <c r="U171" s="881">
        <f t="shared" si="17"/>
        <v>14688</v>
      </c>
      <c r="V171" s="882">
        <f t="shared" si="18"/>
        <v>55080</v>
      </c>
      <c r="X171" s="95"/>
      <c r="Y171" s="95"/>
      <c r="Z171" s="95"/>
      <c r="AA171" s="95"/>
    </row>
    <row r="172" ht="33.75" hidden="1" customHeight="1" outlineLevel="1">
      <c r="B172" s="872" t="s">
        <v>105</v>
      </c>
      <c r="C172" s="80"/>
      <c r="D172" s="873"/>
      <c r="E172" s="82" t="s">
        <v>132</v>
      </c>
      <c r="F172" s="874">
        <f t="shared" si="15"/>
        <v>5</v>
      </c>
      <c r="G172" s="875"/>
      <c r="H172" s="875"/>
      <c r="I172" s="875"/>
      <c r="J172" s="876">
        <v>2.0</v>
      </c>
      <c r="K172" s="877">
        <v>3.0</v>
      </c>
      <c r="L172" s="877">
        <v>0.0</v>
      </c>
      <c r="M172" s="877">
        <v>0.0</v>
      </c>
      <c r="N172" s="877">
        <v>0.0</v>
      </c>
      <c r="O172" s="877">
        <v>0.0</v>
      </c>
      <c r="P172" s="877">
        <v>0.0</v>
      </c>
      <c r="Q172" s="878">
        <v>0.0</v>
      </c>
      <c r="R172" s="879">
        <v>4590.0</v>
      </c>
      <c r="S172" s="879">
        <v>1224.0</v>
      </c>
      <c r="T172" s="880">
        <v>3.75</v>
      </c>
      <c r="U172" s="881">
        <f t="shared" si="17"/>
        <v>6120</v>
      </c>
      <c r="V172" s="882">
        <f t="shared" si="18"/>
        <v>22950</v>
      </c>
      <c r="X172" s="95"/>
      <c r="Y172" s="95"/>
      <c r="Z172" s="95"/>
      <c r="AA172" s="95"/>
    </row>
    <row r="173" ht="33.75" hidden="1" customHeight="1" outlineLevel="1">
      <c r="B173" s="883" t="s">
        <v>105</v>
      </c>
      <c r="C173" s="98"/>
      <c r="D173" s="884"/>
      <c r="E173" s="648" t="s">
        <v>133</v>
      </c>
      <c r="F173" s="885">
        <f t="shared" si="15"/>
        <v>4</v>
      </c>
      <c r="G173" s="886"/>
      <c r="H173" s="886"/>
      <c r="I173" s="886"/>
      <c r="J173" s="887">
        <v>2.0</v>
      </c>
      <c r="K173" s="888">
        <v>2.0</v>
      </c>
      <c r="L173" s="888">
        <v>0.0</v>
      </c>
      <c r="M173" s="888">
        <v>0.0</v>
      </c>
      <c r="N173" s="888">
        <v>0.0</v>
      </c>
      <c r="O173" s="888">
        <v>0.0</v>
      </c>
      <c r="P173" s="888">
        <v>0.0</v>
      </c>
      <c r="Q173" s="889">
        <v>0.0</v>
      </c>
      <c r="R173" s="890">
        <v>4590.0</v>
      </c>
      <c r="S173" s="890">
        <v>1224.0</v>
      </c>
      <c r="T173" s="891">
        <v>3.75</v>
      </c>
      <c r="U173" s="892">
        <f t="shared" si="17"/>
        <v>4896</v>
      </c>
      <c r="V173" s="893">
        <f t="shared" si="18"/>
        <v>18360</v>
      </c>
      <c r="X173" s="95"/>
      <c r="Y173" s="95"/>
      <c r="Z173" s="95"/>
      <c r="AA173" s="95"/>
    </row>
    <row r="174" ht="33.75" hidden="1" customHeight="1" outlineLevel="1">
      <c r="B174" s="860" t="s">
        <v>106</v>
      </c>
      <c r="C174" s="861"/>
      <c r="D174" s="862"/>
      <c r="E174" s="64" t="s">
        <v>34</v>
      </c>
      <c r="F174" s="863">
        <f t="shared" si="15"/>
        <v>14</v>
      </c>
      <c r="G174" s="864"/>
      <c r="H174" s="864"/>
      <c r="I174" s="864"/>
      <c r="J174" s="865">
        <v>10.0</v>
      </c>
      <c r="K174" s="866">
        <v>4.0</v>
      </c>
      <c r="L174" s="866">
        <v>0.0</v>
      </c>
      <c r="M174" s="866">
        <v>0.0</v>
      </c>
      <c r="N174" s="866">
        <v>0.0</v>
      </c>
      <c r="O174" s="866">
        <v>0.0</v>
      </c>
      <c r="P174" s="866">
        <v>0.0</v>
      </c>
      <c r="Q174" s="867">
        <v>0.0</v>
      </c>
      <c r="R174" s="868">
        <v>4590.0</v>
      </c>
      <c r="S174" s="868">
        <v>1224.0</v>
      </c>
      <c r="T174" s="869">
        <v>3.75</v>
      </c>
      <c r="U174" s="870">
        <f t="shared" si="17"/>
        <v>17136</v>
      </c>
      <c r="V174" s="871">
        <f t="shared" si="18"/>
        <v>64260</v>
      </c>
      <c r="X174" s="95"/>
      <c r="Y174" s="95"/>
      <c r="Z174" s="95"/>
      <c r="AA174" s="95"/>
    </row>
    <row r="175" ht="33.75" hidden="1" customHeight="1" outlineLevel="1">
      <c r="B175" s="872" t="s">
        <v>106</v>
      </c>
      <c r="C175" s="80"/>
      <c r="D175" s="873"/>
      <c r="E175" s="82" t="s">
        <v>35</v>
      </c>
      <c r="F175" s="874">
        <f t="shared" si="15"/>
        <v>19</v>
      </c>
      <c r="G175" s="875"/>
      <c r="H175" s="875"/>
      <c r="I175" s="875"/>
      <c r="J175" s="876">
        <v>16.0</v>
      </c>
      <c r="K175" s="877">
        <v>3.0</v>
      </c>
      <c r="L175" s="877">
        <v>0.0</v>
      </c>
      <c r="M175" s="877">
        <v>0.0</v>
      </c>
      <c r="N175" s="877">
        <v>0.0</v>
      </c>
      <c r="O175" s="877">
        <v>0.0</v>
      </c>
      <c r="P175" s="877">
        <v>0.0</v>
      </c>
      <c r="Q175" s="878">
        <v>0.0</v>
      </c>
      <c r="R175" s="879">
        <v>4590.0</v>
      </c>
      <c r="S175" s="879">
        <v>1224.0</v>
      </c>
      <c r="T175" s="880">
        <v>3.75</v>
      </c>
      <c r="U175" s="881">
        <f t="shared" si="17"/>
        <v>23256</v>
      </c>
      <c r="V175" s="882">
        <f t="shared" si="18"/>
        <v>87210</v>
      </c>
      <c r="X175" s="95"/>
      <c r="Y175" s="95"/>
      <c r="Z175" s="95"/>
      <c r="AA175" s="95"/>
    </row>
    <row r="176" ht="33.75" hidden="1" customHeight="1" outlineLevel="1">
      <c r="B176" s="872" t="s">
        <v>106</v>
      </c>
      <c r="C176" s="80"/>
      <c r="D176" s="873"/>
      <c r="E176" s="96" t="s">
        <v>36</v>
      </c>
      <c r="F176" s="874">
        <f t="shared" si="15"/>
        <v>22</v>
      </c>
      <c r="G176" s="875"/>
      <c r="H176" s="875"/>
      <c r="I176" s="875"/>
      <c r="J176" s="876">
        <v>19.0</v>
      </c>
      <c r="K176" s="877">
        <v>3.0</v>
      </c>
      <c r="L176" s="877">
        <v>0.0</v>
      </c>
      <c r="M176" s="877">
        <v>0.0</v>
      </c>
      <c r="N176" s="877">
        <v>0.0</v>
      </c>
      <c r="O176" s="877">
        <v>0.0</v>
      </c>
      <c r="P176" s="877">
        <v>0.0</v>
      </c>
      <c r="Q176" s="878">
        <v>0.0</v>
      </c>
      <c r="R176" s="879">
        <v>4590.0</v>
      </c>
      <c r="S176" s="879">
        <v>1224.0</v>
      </c>
      <c r="T176" s="880">
        <v>3.75</v>
      </c>
      <c r="U176" s="881">
        <f t="shared" si="17"/>
        <v>26928</v>
      </c>
      <c r="V176" s="882">
        <f t="shared" si="18"/>
        <v>100980</v>
      </c>
      <c r="X176" s="95"/>
      <c r="Y176" s="95"/>
      <c r="Z176" s="95"/>
      <c r="AA176" s="95"/>
    </row>
    <row r="177" ht="33.75" hidden="1" customHeight="1" outlineLevel="1">
      <c r="B177" s="872" t="s">
        <v>106</v>
      </c>
      <c r="C177" s="80"/>
      <c r="D177" s="873"/>
      <c r="E177" s="82" t="s">
        <v>37</v>
      </c>
      <c r="F177" s="874">
        <f t="shared" si="15"/>
        <v>22</v>
      </c>
      <c r="G177" s="875"/>
      <c r="H177" s="875"/>
      <c r="I177" s="875"/>
      <c r="J177" s="876">
        <v>19.0</v>
      </c>
      <c r="K177" s="877">
        <v>3.0</v>
      </c>
      <c r="L177" s="877">
        <v>0.0</v>
      </c>
      <c r="M177" s="877">
        <v>0.0</v>
      </c>
      <c r="N177" s="877">
        <v>0.0</v>
      </c>
      <c r="O177" s="877">
        <v>0.0</v>
      </c>
      <c r="P177" s="877">
        <v>0.0</v>
      </c>
      <c r="Q177" s="878">
        <v>0.0</v>
      </c>
      <c r="R177" s="879">
        <v>4590.0</v>
      </c>
      <c r="S177" s="879">
        <v>1224.0</v>
      </c>
      <c r="T177" s="880">
        <v>3.75</v>
      </c>
      <c r="U177" s="881">
        <f t="shared" si="17"/>
        <v>26928</v>
      </c>
      <c r="V177" s="882">
        <f t="shared" si="18"/>
        <v>100980</v>
      </c>
      <c r="X177" s="95"/>
      <c r="Y177" s="95"/>
      <c r="Z177" s="95"/>
      <c r="AA177" s="95"/>
    </row>
    <row r="178" ht="33.75" hidden="1" customHeight="1" outlineLevel="1">
      <c r="B178" s="872" t="s">
        <v>106</v>
      </c>
      <c r="C178" s="80"/>
      <c r="D178" s="873"/>
      <c r="E178" s="82" t="s">
        <v>132</v>
      </c>
      <c r="F178" s="874">
        <f t="shared" si="15"/>
        <v>7</v>
      </c>
      <c r="G178" s="875"/>
      <c r="H178" s="875"/>
      <c r="I178" s="875"/>
      <c r="J178" s="876">
        <v>4.0</v>
      </c>
      <c r="K178" s="877">
        <v>3.0</v>
      </c>
      <c r="L178" s="877">
        <v>0.0</v>
      </c>
      <c r="M178" s="877">
        <v>0.0</v>
      </c>
      <c r="N178" s="877">
        <v>0.0</v>
      </c>
      <c r="O178" s="877">
        <v>0.0</v>
      </c>
      <c r="P178" s="877">
        <v>0.0</v>
      </c>
      <c r="Q178" s="878">
        <v>0.0</v>
      </c>
      <c r="R178" s="879">
        <v>4590.0</v>
      </c>
      <c r="S178" s="879">
        <v>1224.0</v>
      </c>
      <c r="T178" s="880">
        <v>3.75</v>
      </c>
      <c r="U178" s="881">
        <f t="shared" si="17"/>
        <v>8568</v>
      </c>
      <c r="V178" s="882">
        <f t="shared" si="18"/>
        <v>32130</v>
      </c>
      <c r="X178" s="95"/>
      <c r="Y178" s="95"/>
      <c r="Z178" s="95"/>
      <c r="AA178" s="95"/>
    </row>
    <row r="179" ht="33.75" hidden="1" customHeight="1" outlineLevel="1">
      <c r="B179" s="883" t="s">
        <v>106</v>
      </c>
      <c r="C179" s="98"/>
      <c r="D179" s="884"/>
      <c r="E179" s="648" t="s">
        <v>133</v>
      </c>
      <c r="F179" s="885">
        <f t="shared" si="15"/>
        <v>2</v>
      </c>
      <c r="G179" s="886"/>
      <c r="H179" s="886"/>
      <c r="I179" s="886"/>
      <c r="J179" s="887">
        <v>1.0</v>
      </c>
      <c r="K179" s="888">
        <v>1.0</v>
      </c>
      <c r="L179" s="888">
        <v>0.0</v>
      </c>
      <c r="M179" s="888">
        <v>0.0</v>
      </c>
      <c r="N179" s="888">
        <v>0.0</v>
      </c>
      <c r="O179" s="888">
        <v>0.0</v>
      </c>
      <c r="P179" s="888">
        <v>0.0</v>
      </c>
      <c r="Q179" s="889">
        <v>0.0</v>
      </c>
      <c r="R179" s="890">
        <v>4590.0</v>
      </c>
      <c r="S179" s="890">
        <v>1224.0</v>
      </c>
      <c r="T179" s="891">
        <v>3.75</v>
      </c>
      <c r="U179" s="892">
        <f t="shared" si="17"/>
        <v>2448</v>
      </c>
      <c r="V179" s="893">
        <f t="shared" si="18"/>
        <v>9180</v>
      </c>
      <c r="X179" s="95"/>
      <c r="Y179" s="95"/>
      <c r="Z179" s="95"/>
      <c r="AA179" s="95"/>
    </row>
    <row r="180" ht="33.75" hidden="1" customHeight="1" outlineLevel="1">
      <c r="B180" s="860" t="s">
        <v>107</v>
      </c>
      <c r="C180" s="861"/>
      <c r="D180" s="862"/>
      <c r="E180" s="64" t="s">
        <v>34</v>
      </c>
      <c r="F180" s="863">
        <f t="shared" si="15"/>
        <v>10</v>
      </c>
      <c r="G180" s="864"/>
      <c r="H180" s="864"/>
      <c r="I180" s="864"/>
      <c r="J180" s="865">
        <v>6.0</v>
      </c>
      <c r="K180" s="866">
        <v>4.0</v>
      </c>
      <c r="L180" s="866">
        <v>0.0</v>
      </c>
      <c r="M180" s="866">
        <v>0.0</v>
      </c>
      <c r="N180" s="866">
        <v>0.0</v>
      </c>
      <c r="O180" s="866">
        <v>0.0</v>
      </c>
      <c r="P180" s="866">
        <v>0.0</v>
      </c>
      <c r="Q180" s="867">
        <v>0.0</v>
      </c>
      <c r="R180" s="868">
        <v>4590.0</v>
      </c>
      <c r="S180" s="868">
        <v>1224.0</v>
      </c>
      <c r="T180" s="869">
        <v>3.75</v>
      </c>
      <c r="U180" s="870">
        <f t="shared" si="17"/>
        <v>12240</v>
      </c>
      <c r="V180" s="871">
        <f t="shared" si="18"/>
        <v>45900</v>
      </c>
      <c r="X180" s="95"/>
      <c r="Y180" s="95"/>
      <c r="Z180" s="95"/>
      <c r="AA180" s="95"/>
    </row>
    <row r="181" ht="33.75" hidden="1" customHeight="1" outlineLevel="1">
      <c r="B181" s="872" t="s">
        <v>107</v>
      </c>
      <c r="C181" s="80"/>
      <c r="D181" s="873"/>
      <c r="E181" s="82" t="s">
        <v>35</v>
      </c>
      <c r="F181" s="874">
        <f t="shared" si="15"/>
        <v>5</v>
      </c>
      <c r="G181" s="875"/>
      <c r="H181" s="875"/>
      <c r="I181" s="875"/>
      <c r="J181" s="876">
        <v>2.0</v>
      </c>
      <c r="K181" s="877">
        <v>3.0</v>
      </c>
      <c r="L181" s="877">
        <v>0.0</v>
      </c>
      <c r="M181" s="877">
        <v>0.0</v>
      </c>
      <c r="N181" s="877">
        <v>0.0</v>
      </c>
      <c r="O181" s="877">
        <v>0.0</v>
      </c>
      <c r="P181" s="877">
        <v>0.0</v>
      </c>
      <c r="Q181" s="878">
        <v>0.0</v>
      </c>
      <c r="R181" s="879">
        <v>4590.0</v>
      </c>
      <c r="S181" s="879">
        <v>1224.0</v>
      </c>
      <c r="T181" s="880">
        <v>3.75</v>
      </c>
      <c r="U181" s="881">
        <f t="shared" si="17"/>
        <v>6120</v>
      </c>
      <c r="V181" s="882">
        <f t="shared" si="18"/>
        <v>22950</v>
      </c>
      <c r="X181" s="95"/>
      <c r="Y181" s="95"/>
      <c r="Z181" s="95"/>
      <c r="AA181" s="95"/>
    </row>
    <row r="182" ht="33.75" hidden="1" customHeight="1" outlineLevel="1">
      <c r="B182" s="872" t="s">
        <v>107</v>
      </c>
      <c r="C182" s="80"/>
      <c r="D182" s="873"/>
      <c r="E182" s="96" t="s">
        <v>36</v>
      </c>
      <c r="F182" s="874">
        <f t="shared" si="15"/>
        <v>3</v>
      </c>
      <c r="G182" s="875"/>
      <c r="H182" s="875"/>
      <c r="I182" s="875"/>
      <c r="J182" s="876">
        <v>0.0</v>
      </c>
      <c r="K182" s="877">
        <v>3.0</v>
      </c>
      <c r="L182" s="877">
        <v>0.0</v>
      </c>
      <c r="M182" s="877">
        <v>0.0</v>
      </c>
      <c r="N182" s="877">
        <v>0.0</v>
      </c>
      <c r="O182" s="877">
        <v>0.0</v>
      </c>
      <c r="P182" s="877">
        <v>0.0</v>
      </c>
      <c r="Q182" s="878">
        <v>0.0</v>
      </c>
      <c r="R182" s="879">
        <v>4590.0</v>
      </c>
      <c r="S182" s="879">
        <v>1224.0</v>
      </c>
      <c r="T182" s="880">
        <v>3.75</v>
      </c>
      <c r="U182" s="881">
        <f t="shared" si="17"/>
        <v>3672</v>
      </c>
      <c r="V182" s="882">
        <f t="shared" si="18"/>
        <v>13770</v>
      </c>
      <c r="X182" s="95"/>
      <c r="Y182" s="95"/>
      <c r="Z182" s="95"/>
      <c r="AA182" s="95"/>
    </row>
    <row r="183" ht="33.75" hidden="1" customHeight="1" outlineLevel="1">
      <c r="B183" s="872" t="s">
        <v>107</v>
      </c>
      <c r="C183" s="80"/>
      <c r="D183" s="873"/>
      <c r="E183" s="82" t="s">
        <v>37</v>
      </c>
      <c r="F183" s="874">
        <f t="shared" si="15"/>
        <v>15</v>
      </c>
      <c r="G183" s="875"/>
      <c r="H183" s="875"/>
      <c r="I183" s="875"/>
      <c r="J183" s="876">
        <v>12.0</v>
      </c>
      <c r="K183" s="877">
        <v>3.0</v>
      </c>
      <c r="L183" s="877">
        <v>0.0</v>
      </c>
      <c r="M183" s="877">
        <v>0.0</v>
      </c>
      <c r="N183" s="877">
        <v>0.0</v>
      </c>
      <c r="O183" s="877">
        <v>0.0</v>
      </c>
      <c r="P183" s="877">
        <v>0.0</v>
      </c>
      <c r="Q183" s="878">
        <v>0.0</v>
      </c>
      <c r="R183" s="879">
        <v>4590.0</v>
      </c>
      <c r="S183" s="879">
        <v>1224.0</v>
      </c>
      <c r="T183" s="880">
        <v>3.75</v>
      </c>
      <c r="U183" s="881">
        <f t="shared" si="17"/>
        <v>18360</v>
      </c>
      <c r="V183" s="882">
        <f t="shared" si="18"/>
        <v>68850</v>
      </c>
      <c r="X183" s="95"/>
      <c r="Y183" s="95"/>
      <c r="Z183" s="95"/>
      <c r="AA183" s="95"/>
    </row>
    <row r="184" ht="33.75" hidden="1" customHeight="1" outlineLevel="1">
      <c r="B184" s="872" t="s">
        <v>107</v>
      </c>
      <c r="C184" s="80"/>
      <c r="D184" s="873"/>
      <c r="E184" s="82" t="s">
        <v>132</v>
      </c>
      <c r="F184" s="874">
        <f t="shared" si="15"/>
        <v>21</v>
      </c>
      <c r="G184" s="875"/>
      <c r="H184" s="875"/>
      <c r="I184" s="875"/>
      <c r="J184" s="876">
        <v>18.0</v>
      </c>
      <c r="K184" s="877">
        <v>3.0</v>
      </c>
      <c r="L184" s="877">
        <v>0.0</v>
      </c>
      <c r="M184" s="877">
        <v>0.0</v>
      </c>
      <c r="N184" s="877">
        <v>0.0</v>
      </c>
      <c r="O184" s="877">
        <v>0.0</v>
      </c>
      <c r="P184" s="877">
        <v>0.0</v>
      </c>
      <c r="Q184" s="878">
        <v>0.0</v>
      </c>
      <c r="R184" s="879">
        <v>4590.0</v>
      </c>
      <c r="S184" s="879">
        <v>1224.0</v>
      </c>
      <c r="T184" s="880">
        <v>3.75</v>
      </c>
      <c r="U184" s="881">
        <f t="shared" si="17"/>
        <v>25704</v>
      </c>
      <c r="V184" s="882">
        <f t="shared" si="18"/>
        <v>96390</v>
      </c>
      <c r="X184" s="95"/>
      <c r="Y184" s="95"/>
      <c r="Z184" s="95"/>
      <c r="AA184" s="95"/>
    </row>
    <row r="185" ht="33.75" hidden="1" customHeight="1" outlineLevel="1">
      <c r="B185" s="883" t="s">
        <v>107</v>
      </c>
      <c r="C185" s="98"/>
      <c r="D185" s="884"/>
      <c r="E185" s="648" t="s">
        <v>133</v>
      </c>
      <c r="F185" s="885">
        <f t="shared" si="15"/>
        <v>2</v>
      </c>
      <c r="G185" s="886"/>
      <c r="H185" s="886"/>
      <c r="I185" s="886"/>
      <c r="J185" s="887">
        <v>1.0</v>
      </c>
      <c r="K185" s="888">
        <v>1.0</v>
      </c>
      <c r="L185" s="888">
        <v>0.0</v>
      </c>
      <c r="M185" s="888">
        <v>0.0</v>
      </c>
      <c r="N185" s="888">
        <v>0.0</v>
      </c>
      <c r="O185" s="888">
        <v>0.0</v>
      </c>
      <c r="P185" s="888">
        <v>0.0</v>
      </c>
      <c r="Q185" s="889">
        <v>0.0</v>
      </c>
      <c r="R185" s="890">
        <v>4590.0</v>
      </c>
      <c r="S185" s="890">
        <v>1224.0</v>
      </c>
      <c r="T185" s="891">
        <v>3.75</v>
      </c>
      <c r="U185" s="892">
        <f t="shared" si="17"/>
        <v>2448</v>
      </c>
      <c r="V185" s="893">
        <f t="shared" si="18"/>
        <v>9180</v>
      </c>
      <c r="X185" s="95"/>
      <c r="Y185" s="95"/>
      <c r="Z185" s="95"/>
      <c r="AA185" s="95"/>
    </row>
    <row r="186" collapsed="1">
      <c r="B186" s="822" t="s">
        <v>108</v>
      </c>
      <c r="V186" s="80"/>
      <c r="W186" s="42"/>
      <c r="X186" s="344"/>
      <c r="Y186" s="344"/>
      <c r="Z186" s="344"/>
      <c r="AA186" s="344"/>
      <c r="AB186" s="42"/>
      <c r="AC186" s="42"/>
      <c r="AD186" s="42"/>
    </row>
    <row r="187" ht="33.75" hidden="1" customHeight="1" outlineLevel="1">
      <c r="B187" s="894"/>
      <c r="C187" s="824"/>
      <c r="D187" s="895"/>
      <c r="E187" s="784"/>
      <c r="F187" s="761">
        <f>SUM(F188:F223)</f>
        <v>460</v>
      </c>
      <c r="G187" s="781"/>
      <c r="H187" s="781"/>
      <c r="I187" s="781"/>
      <c r="J187" s="782"/>
      <c r="K187" s="783"/>
      <c r="L187" s="783"/>
      <c r="M187" s="783"/>
      <c r="N187" s="783"/>
      <c r="O187" s="783"/>
      <c r="P187" s="877"/>
      <c r="Q187" s="896"/>
      <c r="R187" s="879"/>
      <c r="S187" s="879"/>
      <c r="T187" s="880"/>
      <c r="U187" s="897">
        <f t="shared" ref="U187:V187" si="19">SUM(U188:U313)</f>
        <v>3823756</v>
      </c>
      <c r="V187" s="897">
        <f t="shared" si="19"/>
        <v>10252900</v>
      </c>
      <c r="X187" s="95"/>
      <c r="Y187" s="95"/>
      <c r="Z187" s="95"/>
      <c r="AA187" s="95"/>
    </row>
    <row r="188" ht="33.75" hidden="1" customHeight="1" outlineLevel="1">
      <c r="B188" s="898" t="s">
        <v>111</v>
      </c>
      <c r="C188" s="692"/>
      <c r="D188" s="899">
        <v>1.113121993E9</v>
      </c>
      <c r="E188" s="64" t="s">
        <v>34</v>
      </c>
      <c r="F188" s="863">
        <f t="shared" ref="F188:F313" si="20">SUM(J188:P188)</f>
        <v>11</v>
      </c>
      <c r="G188" s="785"/>
      <c r="H188" s="785"/>
      <c r="I188" s="785"/>
      <c r="J188" s="786">
        <v>7.0</v>
      </c>
      <c r="K188" s="787">
        <v>3.0</v>
      </c>
      <c r="L188" s="787">
        <v>0.0</v>
      </c>
      <c r="M188" s="787">
        <v>0.0</v>
      </c>
      <c r="N188" s="787">
        <v>0.0</v>
      </c>
      <c r="O188" s="787">
        <v>1.0</v>
      </c>
      <c r="P188" s="900">
        <v>0.0</v>
      </c>
      <c r="Q188" s="901">
        <v>1.0</v>
      </c>
      <c r="R188" s="902">
        <v>6590.0</v>
      </c>
      <c r="S188" s="902">
        <v>1820.0</v>
      </c>
      <c r="T188" s="903">
        <f t="shared" ref="T188:T313" si="21">R188/S188</f>
        <v>3.620879121</v>
      </c>
      <c r="U188" s="870">
        <f t="shared" ref="U188:U313" si="22">F188*S188</f>
        <v>20020</v>
      </c>
      <c r="V188" s="871">
        <f t="shared" ref="V188:V313" si="23">R188*F188</f>
        <v>72490</v>
      </c>
      <c r="X188" s="95"/>
      <c r="Y188" s="95"/>
      <c r="Z188" s="95"/>
      <c r="AA188" s="95"/>
    </row>
    <row r="189" ht="33.75" hidden="1" customHeight="1" outlineLevel="1">
      <c r="B189" s="904" t="s">
        <v>111</v>
      </c>
      <c r="C189" s="80"/>
      <c r="D189" s="905">
        <v>1.113121994E9</v>
      </c>
      <c r="E189" s="82" t="s">
        <v>35</v>
      </c>
      <c r="F189" s="874">
        <f t="shared" si="20"/>
        <v>16</v>
      </c>
      <c r="G189" s="778"/>
      <c r="H189" s="778"/>
      <c r="I189" s="778"/>
      <c r="J189" s="779">
        <v>12.0</v>
      </c>
      <c r="K189" s="780">
        <v>3.0</v>
      </c>
      <c r="L189" s="780">
        <v>0.0</v>
      </c>
      <c r="M189" s="780">
        <v>0.0</v>
      </c>
      <c r="N189" s="780">
        <v>0.0</v>
      </c>
      <c r="O189" s="780">
        <v>1.0</v>
      </c>
      <c r="P189" s="780">
        <v>0.0</v>
      </c>
      <c r="Q189" s="906">
        <v>0.0</v>
      </c>
      <c r="R189" s="907">
        <v>6590.0</v>
      </c>
      <c r="S189" s="907">
        <v>1820.0</v>
      </c>
      <c r="T189" s="908">
        <f t="shared" si="21"/>
        <v>3.620879121</v>
      </c>
      <c r="U189" s="881">
        <f t="shared" si="22"/>
        <v>29120</v>
      </c>
      <c r="V189" s="882">
        <f t="shared" si="23"/>
        <v>105440</v>
      </c>
      <c r="X189" s="95"/>
      <c r="Y189" s="95"/>
      <c r="Z189" s="95"/>
      <c r="AA189" s="95"/>
    </row>
    <row r="190" ht="33.75" hidden="1" customHeight="1" outlineLevel="1">
      <c r="B190" s="904" t="s">
        <v>111</v>
      </c>
      <c r="C190" s="80"/>
      <c r="D190" s="905">
        <v>1.113121995E9</v>
      </c>
      <c r="E190" s="96" t="s">
        <v>36</v>
      </c>
      <c r="F190" s="874">
        <f t="shared" si="20"/>
        <v>22</v>
      </c>
      <c r="G190" s="778"/>
      <c r="H190" s="778"/>
      <c r="I190" s="778"/>
      <c r="J190" s="779">
        <v>16.0</v>
      </c>
      <c r="K190" s="780">
        <v>4.0</v>
      </c>
      <c r="L190" s="780">
        <v>0.0</v>
      </c>
      <c r="M190" s="780">
        <v>0.0</v>
      </c>
      <c r="N190" s="780">
        <v>0.0</v>
      </c>
      <c r="O190" s="780">
        <v>2.0</v>
      </c>
      <c r="P190" s="780">
        <v>0.0</v>
      </c>
      <c r="Q190" s="906">
        <v>0.0</v>
      </c>
      <c r="R190" s="907">
        <v>6590.0</v>
      </c>
      <c r="S190" s="907">
        <v>1820.0</v>
      </c>
      <c r="T190" s="908">
        <f t="shared" si="21"/>
        <v>3.620879121</v>
      </c>
      <c r="U190" s="881">
        <f t="shared" si="22"/>
        <v>40040</v>
      </c>
      <c r="V190" s="882">
        <f t="shared" si="23"/>
        <v>144980</v>
      </c>
      <c r="X190" s="95"/>
      <c r="Y190" s="95"/>
      <c r="Z190" s="95"/>
      <c r="AA190" s="95"/>
    </row>
    <row r="191" ht="33.75" hidden="1" customHeight="1" outlineLevel="1">
      <c r="B191" s="904" t="s">
        <v>111</v>
      </c>
      <c r="C191" s="80"/>
      <c r="D191" s="905">
        <v>1.113121996E9</v>
      </c>
      <c r="E191" s="82" t="s">
        <v>37</v>
      </c>
      <c r="F191" s="874">
        <f t="shared" si="20"/>
        <v>19</v>
      </c>
      <c r="G191" s="778"/>
      <c r="H191" s="778"/>
      <c r="I191" s="778"/>
      <c r="J191" s="779">
        <v>14.0</v>
      </c>
      <c r="K191" s="780">
        <v>3.0</v>
      </c>
      <c r="L191" s="780">
        <v>0.0</v>
      </c>
      <c r="M191" s="780">
        <v>0.0</v>
      </c>
      <c r="N191" s="780">
        <v>0.0</v>
      </c>
      <c r="O191" s="780">
        <v>2.0</v>
      </c>
      <c r="P191" s="780">
        <v>0.0</v>
      </c>
      <c r="Q191" s="906">
        <v>0.0</v>
      </c>
      <c r="R191" s="907">
        <v>6590.0</v>
      </c>
      <c r="S191" s="907">
        <v>1820.0</v>
      </c>
      <c r="T191" s="908">
        <f t="shared" si="21"/>
        <v>3.620879121</v>
      </c>
      <c r="U191" s="881">
        <f t="shared" si="22"/>
        <v>34580</v>
      </c>
      <c r="V191" s="882">
        <f t="shared" si="23"/>
        <v>125210</v>
      </c>
      <c r="X191" s="95"/>
      <c r="Y191" s="95"/>
      <c r="Z191" s="95"/>
      <c r="AA191" s="95"/>
    </row>
    <row r="192" ht="33.75" hidden="1" customHeight="1" outlineLevel="1">
      <c r="B192" s="904" t="s">
        <v>111</v>
      </c>
      <c r="C192" s="80"/>
      <c r="D192" s="905">
        <v>1.113121997E9</v>
      </c>
      <c r="E192" s="82" t="s">
        <v>132</v>
      </c>
      <c r="F192" s="874">
        <f t="shared" si="20"/>
        <v>7</v>
      </c>
      <c r="G192" s="778"/>
      <c r="H192" s="778"/>
      <c r="I192" s="778"/>
      <c r="J192" s="779">
        <v>3.0</v>
      </c>
      <c r="K192" s="780">
        <v>3.0</v>
      </c>
      <c r="L192" s="780">
        <v>0.0</v>
      </c>
      <c r="M192" s="780">
        <v>0.0</v>
      </c>
      <c r="N192" s="780">
        <v>0.0</v>
      </c>
      <c r="O192" s="780">
        <v>1.0</v>
      </c>
      <c r="P192" s="780">
        <v>0.0</v>
      </c>
      <c r="Q192" s="906">
        <v>1.0</v>
      </c>
      <c r="R192" s="907">
        <v>6590.0</v>
      </c>
      <c r="S192" s="907">
        <v>1820.0</v>
      </c>
      <c r="T192" s="908">
        <f t="shared" si="21"/>
        <v>3.620879121</v>
      </c>
      <c r="U192" s="881">
        <f t="shared" si="22"/>
        <v>12740</v>
      </c>
      <c r="V192" s="882">
        <f t="shared" si="23"/>
        <v>46130</v>
      </c>
      <c r="X192" s="95"/>
      <c r="Y192" s="95"/>
      <c r="Z192" s="95"/>
      <c r="AA192" s="95"/>
    </row>
    <row r="193" ht="33.75" hidden="1" customHeight="1" outlineLevel="1">
      <c r="B193" s="904" t="s">
        <v>111</v>
      </c>
      <c r="C193" s="80"/>
      <c r="D193" s="905">
        <v>1.113121998E9</v>
      </c>
      <c r="E193" s="82" t="s">
        <v>133</v>
      </c>
      <c r="F193" s="874">
        <f t="shared" si="20"/>
        <v>11</v>
      </c>
      <c r="G193" s="778"/>
      <c r="H193" s="778"/>
      <c r="I193" s="778"/>
      <c r="J193" s="835">
        <v>8.0</v>
      </c>
      <c r="K193" s="836">
        <v>2.0</v>
      </c>
      <c r="L193" s="836">
        <v>0.0</v>
      </c>
      <c r="M193" s="836">
        <v>0.0</v>
      </c>
      <c r="N193" s="836">
        <v>0.0</v>
      </c>
      <c r="O193" s="836">
        <v>1.0</v>
      </c>
      <c r="P193" s="836">
        <v>0.0</v>
      </c>
      <c r="Q193" s="906">
        <v>0.0</v>
      </c>
      <c r="R193" s="907">
        <v>6590.0</v>
      </c>
      <c r="S193" s="907">
        <v>1820.0</v>
      </c>
      <c r="T193" s="908">
        <f t="shared" si="21"/>
        <v>3.620879121</v>
      </c>
      <c r="U193" s="881">
        <f t="shared" si="22"/>
        <v>20020</v>
      </c>
      <c r="V193" s="882">
        <f t="shared" si="23"/>
        <v>72490</v>
      </c>
      <c r="X193" s="95"/>
      <c r="Y193" s="95"/>
      <c r="Z193" s="95"/>
      <c r="AA193" s="95"/>
    </row>
    <row r="194" ht="33.75" hidden="1" customHeight="1" outlineLevel="1">
      <c r="B194" s="883" t="s">
        <v>111</v>
      </c>
      <c r="C194" s="98"/>
      <c r="D194" s="909">
        <v>1.113121999E9</v>
      </c>
      <c r="E194" s="648" t="s">
        <v>242</v>
      </c>
      <c r="F194" s="885">
        <f t="shared" si="20"/>
        <v>2</v>
      </c>
      <c r="G194" s="788"/>
      <c r="H194" s="788"/>
      <c r="I194" s="788"/>
      <c r="J194" s="789">
        <v>1.0</v>
      </c>
      <c r="K194" s="790">
        <v>1.0</v>
      </c>
      <c r="L194" s="790">
        <v>0.0</v>
      </c>
      <c r="M194" s="790">
        <v>0.0</v>
      </c>
      <c r="N194" s="790">
        <v>0.0</v>
      </c>
      <c r="O194" s="790">
        <v>0.0</v>
      </c>
      <c r="P194" s="790">
        <v>0.0</v>
      </c>
      <c r="Q194" s="889">
        <v>0.0</v>
      </c>
      <c r="R194" s="890">
        <v>6590.0</v>
      </c>
      <c r="S194" s="890">
        <v>1820.0</v>
      </c>
      <c r="T194" s="891">
        <f t="shared" si="21"/>
        <v>3.620879121</v>
      </c>
      <c r="U194" s="892">
        <f t="shared" si="22"/>
        <v>3640</v>
      </c>
      <c r="V194" s="893">
        <f t="shared" si="23"/>
        <v>13180</v>
      </c>
      <c r="X194" s="95"/>
      <c r="Y194" s="95"/>
      <c r="Z194" s="95"/>
      <c r="AA194" s="95"/>
    </row>
    <row r="195" ht="33.75" hidden="1" customHeight="1" outlineLevel="1">
      <c r="B195" s="898" t="s">
        <v>245</v>
      </c>
      <c r="C195" s="692"/>
      <c r="D195" s="899">
        <v>1.113121013E9</v>
      </c>
      <c r="E195" s="64" t="s">
        <v>34</v>
      </c>
      <c r="F195" s="863">
        <f t="shared" si="20"/>
        <v>14</v>
      </c>
      <c r="G195" s="910"/>
      <c r="H195" s="910"/>
      <c r="I195" s="910"/>
      <c r="J195" s="911">
        <v>11.0</v>
      </c>
      <c r="K195" s="900">
        <v>3.0</v>
      </c>
      <c r="L195" s="900">
        <v>0.0</v>
      </c>
      <c r="M195" s="900">
        <v>0.0</v>
      </c>
      <c r="N195" s="900">
        <v>0.0</v>
      </c>
      <c r="O195" s="900">
        <v>0.0</v>
      </c>
      <c r="P195" s="900">
        <v>0.0</v>
      </c>
      <c r="Q195" s="901">
        <v>0.0</v>
      </c>
      <c r="R195" s="902">
        <v>6590.0</v>
      </c>
      <c r="S195" s="902">
        <v>1820.0</v>
      </c>
      <c r="T195" s="903">
        <f t="shared" si="21"/>
        <v>3.620879121</v>
      </c>
      <c r="U195" s="870">
        <f t="shared" si="22"/>
        <v>25480</v>
      </c>
      <c r="V195" s="871">
        <f t="shared" si="23"/>
        <v>92260</v>
      </c>
      <c r="X195" s="95"/>
      <c r="Y195" s="95"/>
      <c r="Z195" s="95"/>
      <c r="AA195" s="95"/>
    </row>
    <row r="196" ht="33.75" hidden="1" customHeight="1" outlineLevel="1">
      <c r="B196" s="904" t="s">
        <v>245</v>
      </c>
      <c r="C196" s="80"/>
      <c r="D196" s="905">
        <v>1.113121014E9</v>
      </c>
      <c r="E196" s="82" t="s">
        <v>35</v>
      </c>
      <c r="F196" s="874">
        <f t="shared" si="20"/>
        <v>17</v>
      </c>
      <c r="G196" s="912"/>
      <c r="H196" s="912"/>
      <c r="I196" s="912"/>
      <c r="J196" s="913">
        <v>13.0</v>
      </c>
      <c r="K196" s="914">
        <v>4.0</v>
      </c>
      <c r="L196" s="914">
        <v>0.0</v>
      </c>
      <c r="M196" s="914">
        <v>0.0</v>
      </c>
      <c r="N196" s="914">
        <v>0.0</v>
      </c>
      <c r="O196" s="914">
        <v>0.0</v>
      </c>
      <c r="P196" s="914">
        <v>0.0</v>
      </c>
      <c r="Q196" s="906">
        <v>0.0</v>
      </c>
      <c r="R196" s="907">
        <v>6590.0</v>
      </c>
      <c r="S196" s="907">
        <v>1820.0</v>
      </c>
      <c r="T196" s="908">
        <f t="shared" si="21"/>
        <v>3.620879121</v>
      </c>
      <c r="U196" s="881">
        <f t="shared" si="22"/>
        <v>30940</v>
      </c>
      <c r="V196" s="882">
        <f t="shared" si="23"/>
        <v>112030</v>
      </c>
      <c r="X196" s="95"/>
      <c r="Y196" s="95"/>
      <c r="Z196" s="95"/>
      <c r="AA196" s="95"/>
    </row>
    <row r="197" ht="33.75" hidden="1" customHeight="1" outlineLevel="1">
      <c r="B197" s="904" t="s">
        <v>245</v>
      </c>
      <c r="C197" s="80"/>
      <c r="D197" s="905">
        <v>1.113121015E9</v>
      </c>
      <c r="E197" s="96" t="s">
        <v>36</v>
      </c>
      <c r="F197" s="874">
        <f t="shared" si="20"/>
        <v>19</v>
      </c>
      <c r="G197" s="912"/>
      <c r="H197" s="912"/>
      <c r="I197" s="912"/>
      <c r="J197" s="913">
        <v>15.0</v>
      </c>
      <c r="K197" s="914">
        <v>4.0</v>
      </c>
      <c r="L197" s="914">
        <v>0.0</v>
      </c>
      <c r="M197" s="914">
        <v>0.0</v>
      </c>
      <c r="N197" s="914">
        <v>0.0</v>
      </c>
      <c r="O197" s="914">
        <v>0.0</v>
      </c>
      <c r="P197" s="914">
        <v>0.0</v>
      </c>
      <c r="Q197" s="906">
        <v>0.0</v>
      </c>
      <c r="R197" s="907">
        <v>6590.0</v>
      </c>
      <c r="S197" s="907">
        <v>1820.0</v>
      </c>
      <c r="T197" s="908">
        <f t="shared" si="21"/>
        <v>3.620879121</v>
      </c>
      <c r="U197" s="881">
        <f t="shared" si="22"/>
        <v>34580</v>
      </c>
      <c r="V197" s="882">
        <f t="shared" si="23"/>
        <v>125210</v>
      </c>
      <c r="X197" s="95"/>
      <c r="Y197" s="95"/>
      <c r="Z197" s="95"/>
      <c r="AA197" s="95"/>
    </row>
    <row r="198" ht="33.75" hidden="1" customHeight="1" outlineLevel="1">
      <c r="B198" s="904" t="s">
        <v>245</v>
      </c>
      <c r="C198" s="80"/>
      <c r="D198" s="905">
        <v>1.113121016E9</v>
      </c>
      <c r="E198" s="82" t="s">
        <v>37</v>
      </c>
      <c r="F198" s="874">
        <f t="shared" si="20"/>
        <v>15</v>
      </c>
      <c r="G198" s="912"/>
      <c r="H198" s="912"/>
      <c r="I198" s="912"/>
      <c r="J198" s="913">
        <v>11.0</v>
      </c>
      <c r="K198" s="914">
        <v>3.0</v>
      </c>
      <c r="L198" s="914">
        <v>0.0</v>
      </c>
      <c r="M198" s="914">
        <v>1.0</v>
      </c>
      <c r="N198" s="914">
        <v>0.0</v>
      </c>
      <c r="O198" s="914">
        <v>0.0</v>
      </c>
      <c r="P198" s="914">
        <v>0.0</v>
      </c>
      <c r="Q198" s="906">
        <v>0.0</v>
      </c>
      <c r="R198" s="907">
        <v>6590.0</v>
      </c>
      <c r="S198" s="907">
        <v>1820.0</v>
      </c>
      <c r="T198" s="908">
        <f t="shared" si="21"/>
        <v>3.620879121</v>
      </c>
      <c r="U198" s="881">
        <f t="shared" si="22"/>
        <v>27300</v>
      </c>
      <c r="V198" s="882">
        <f t="shared" si="23"/>
        <v>98850</v>
      </c>
      <c r="X198" s="95"/>
      <c r="Y198" s="95"/>
      <c r="Z198" s="95"/>
      <c r="AA198" s="95"/>
    </row>
    <row r="199" ht="33.75" hidden="1" customHeight="1" outlineLevel="1">
      <c r="B199" s="904" t="s">
        <v>245</v>
      </c>
      <c r="C199" s="80"/>
      <c r="D199" s="905">
        <v>1.113121017E9</v>
      </c>
      <c r="E199" s="82" t="s">
        <v>132</v>
      </c>
      <c r="F199" s="874">
        <f t="shared" si="20"/>
        <v>7</v>
      </c>
      <c r="G199" s="912"/>
      <c r="H199" s="912"/>
      <c r="I199" s="912"/>
      <c r="J199" s="913">
        <v>4.0</v>
      </c>
      <c r="K199" s="914">
        <v>3.0</v>
      </c>
      <c r="L199" s="914">
        <v>0.0</v>
      </c>
      <c r="M199" s="914">
        <v>0.0</v>
      </c>
      <c r="N199" s="914">
        <v>0.0</v>
      </c>
      <c r="O199" s="914">
        <v>0.0</v>
      </c>
      <c r="P199" s="914">
        <v>0.0</v>
      </c>
      <c r="Q199" s="906">
        <v>0.0</v>
      </c>
      <c r="R199" s="907">
        <v>6590.0</v>
      </c>
      <c r="S199" s="907">
        <v>1820.0</v>
      </c>
      <c r="T199" s="908">
        <f t="shared" si="21"/>
        <v>3.620879121</v>
      </c>
      <c r="U199" s="881">
        <f t="shared" si="22"/>
        <v>12740</v>
      </c>
      <c r="V199" s="882">
        <f t="shared" si="23"/>
        <v>46130</v>
      </c>
      <c r="X199" s="95"/>
      <c r="Y199" s="95"/>
      <c r="Z199" s="95"/>
      <c r="AA199" s="95"/>
    </row>
    <row r="200" ht="33.75" hidden="1" customHeight="1" outlineLevel="1">
      <c r="B200" s="904" t="s">
        <v>245</v>
      </c>
      <c r="C200" s="80"/>
      <c r="D200" s="905">
        <v>1.113121018E9</v>
      </c>
      <c r="E200" s="82" t="s">
        <v>133</v>
      </c>
      <c r="F200" s="874">
        <f t="shared" si="20"/>
        <v>5</v>
      </c>
      <c r="G200" s="912"/>
      <c r="H200" s="912"/>
      <c r="I200" s="912"/>
      <c r="J200" s="913">
        <v>2.0</v>
      </c>
      <c r="K200" s="914">
        <v>3.0</v>
      </c>
      <c r="L200" s="914">
        <v>0.0</v>
      </c>
      <c r="M200" s="914">
        <v>0.0</v>
      </c>
      <c r="N200" s="914">
        <v>0.0</v>
      </c>
      <c r="O200" s="914">
        <v>0.0</v>
      </c>
      <c r="P200" s="914">
        <v>0.0</v>
      </c>
      <c r="Q200" s="906">
        <v>0.0</v>
      </c>
      <c r="R200" s="907">
        <v>6590.0</v>
      </c>
      <c r="S200" s="907">
        <v>1820.0</v>
      </c>
      <c r="T200" s="908">
        <f t="shared" si="21"/>
        <v>3.620879121</v>
      </c>
      <c r="U200" s="881">
        <f t="shared" si="22"/>
        <v>9100</v>
      </c>
      <c r="V200" s="882">
        <f t="shared" si="23"/>
        <v>32950</v>
      </c>
      <c r="X200" s="95"/>
      <c r="Y200" s="95"/>
      <c r="Z200" s="95"/>
      <c r="AA200" s="95"/>
    </row>
    <row r="201" ht="33.75" hidden="1" customHeight="1" outlineLevel="1">
      <c r="B201" s="883" t="s">
        <v>245</v>
      </c>
      <c r="C201" s="98"/>
      <c r="D201" s="909">
        <v>1.113121019E9</v>
      </c>
      <c r="E201" s="648" t="s">
        <v>242</v>
      </c>
      <c r="F201" s="885">
        <f t="shared" si="20"/>
        <v>1</v>
      </c>
      <c r="G201" s="886"/>
      <c r="H201" s="886"/>
      <c r="I201" s="886"/>
      <c r="J201" s="887">
        <v>0.0</v>
      </c>
      <c r="K201" s="888">
        <v>1.0</v>
      </c>
      <c r="L201" s="888">
        <v>0.0</v>
      </c>
      <c r="M201" s="888">
        <v>0.0</v>
      </c>
      <c r="N201" s="888">
        <v>0.0</v>
      </c>
      <c r="O201" s="888">
        <v>0.0</v>
      </c>
      <c r="P201" s="888">
        <v>0.0</v>
      </c>
      <c r="Q201" s="889">
        <v>0.0</v>
      </c>
      <c r="R201" s="890">
        <v>6590.0</v>
      </c>
      <c r="S201" s="890">
        <v>1820.0</v>
      </c>
      <c r="T201" s="891">
        <f t="shared" si="21"/>
        <v>3.620879121</v>
      </c>
      <c r="U201" s="892">
        <f t="shared" si="22"/>
        <v>1820</v>
      </c>
      <c r="V201" s="893">
        <f t="shared" si="23"/>
        <v>6590</v>
      </c>
      <c r="X201" s="95"/>
      <c r="Y201" s="95"/>
      <c r="Z201" s="95"/>
      <c r="AA201" s="95"/>
    </row>
    <row r="202" ht="33.75" hidden="1" customHeight="1" outlineLevel="1">
      <c r="B202" s="898" t="s">
        <v>113</v>
      </c>
      <c r="C202" s="692"/>
      <c r="D202" s="899">
        <v>1.116221993E9</v>
      </c>
      <c r="E202" s="64" t="s">
        <v>114</v>
      </c>
      <c r="F202" s="863">
        <f t="shared" si="20"/>
        <v>0</v>
      </c>
      <c r="G202" s="910"/>
      <c r="H202" s="910"/>
      <c r="I202" s="910"/>
      <c r="J202" s="911">
        <v>0.0</v>
      </c>
      <c r="K202" s="900">
        <v>0.0</v>
      </c>
      <c r="L202" s="900">
        <v>0.0</v>
      </c>
      <c r="M202" s="900">
        <v>0.0</v>
      </c>
      <c r="N202" s="900">
        <v>0.0</v>
      </c>
      <c r="O202" s="900">
        <v>0.0</v>
      </c>
      <c r="P202" s="900">
        <v>0.0</v>
      </c>
      <c r="Q202" s="901">
        <v>0.0</v>
      </c>
      <c r="R202" s="902">
        <v>5590.0</v>
      </c>
      <c r="S202" s="902">
        <v>2134.0</v>
      </c>
      <c r="T202" s="903">
        <f t="shared" si="21"/>
        <v>2.619493908</v>
      </c>
      <c r="U202" s="870">
        <f t="shared" si="22"/>
        <v>0</v>
      </c>
      <c r="V202" s="871">
        <f t="shared" si="23"/>
        <v>0</v>
      </c>
      <c r="X202" s="95"/>
      <c r="Y202" s="95"/>
      <c r="Z202" s="95"/>
      <c r="AA202" s="95"/>
    </row>
    <row r="203" ht="33.75" hidden="1" customHeight="1" outlineLevel="1">
      <c r="B203" s="904" t="s">
        <v>113</v>
      </c>
      <c r="C203" s="80"/>
      <c r="D203" s="905">
        <v>1.116221994E9</v>
      </c>
      <c r="E203" s="96" t="s">
        <v>34</v>
      </c>
      <c r="F203" s="874">
        <f t="shared" si="20"/>
        <v>15</v>
      </c>
      <c r="G203" s="912"/>
      <c r="H203" s="912"/>
      <c r="I203" s="912"/>
      <c r="J203" s="913">
        <v>11.0</v>
      </c>
      <c r="K203" s="914">
        <v>3.0</v>
      </c>
      <c r="L203" s="914">
        <v>0.0</v>
      </c>
      <c r="M203" s="914">
        <v>0.0</v>
      </c>
      <c r="N203" s="914">
        <v>0.0</v>
      </c>
      <c r="O203" s="914">
        <v>1.0</v>
      </c>
      <c r="P203" s="914">
        <v>0.0</v>
      </c>
      <c r="Q203" s="906">
        <v>1.0</v>
      </c>
      <c r="R203" s="907">
        <v>5590.0</v>
      </c>
      <c r="S203" s="907">
        <v>2134.0</v>
      </c>
      <c r="T203" s="908">
        <f t="shared" si="21"/>
        <v>2.619493908</v>
      </c>
      <c r="U203" s="881">
        <f t="shared" si="22"/>
        <v>32010</v>
      </c>
      <c r="V203" s="882">
        <f t="shared" si="23"/>
        <v>83850</v>
      </c>
      <c r="X203" s="95"/>
      <c r="Y203" s="95"/>
      <c r="Z203" s="95"/>
      <c r="AA203" s="95"/>
    </row>
    <row r="204" ht="33.75" hidden="1" customHeight="1" outlineLevel="1">
      <c r="B204" s="904" t="s">
        <v>113</v>
      </c>
      <c r="C204" s="80"/>
      <c r="D204" s="905">
        <v>1.116221994E9</v>
      </c>
      <c r="E204" s="82" t="s">
        <v>35</v>
      </c>
      <c r="F204" s="874">
        <f t="shared" si="20"/>
        <v>16</v>
      </c>
      <c r="G204" s="912"/>
      <c r="H204" s="912"/>
      <c r="I204" s="912"/>
      <c r="J204" s="913">
        <v>12.0</v>
      </c>
      <c r="K204" s="914">
        <v>3.0</v>
      </c>
      <c r="L204" s="914">
        <v>0.0</v>
      </c>
      <c r="M204" s="914">
        <v>0.0</v>
      </c>
      <c r="N204" s="914">
        <v>0.0</v>
      </c>
      <c r="O204" s="914">
        <v>1.0</v>
      </c>
      <c r="P204" s="914">
        <v>0.0</v>
      </c>
      <c r="Q204" s="906">
        <v>2.0</v>
      </c>
      <c r="R204" s="907">
        <v>5590.0</v>
      </c>
      <c r="S204" s="907">
        <v>2134.0</v>
      </c>
      <c r="T204" s="908">
        <f t="shared" si="21"/>
        <v>2.619493908</v>
      </c>
      <c r="U204" s="881">
        <f t="shared" si="22"/>
        <v>34144</v>
      </c>
      <c r="V204" s="882">
        <f t="shared" si="23"/>
        <v>89440</v>
      </c>
      <c r="X204" s="95"/>
      <c r="Y204" s="95"/>
      <c r="Z204" s="95"/>
      <c r="AA204" s="95"/>
    </row>
    <row r="205" ht="33.75" hidden="1" customHeight="1" outlineLevel="1">
      <c r="B205" s="904" t="s">
        <v>113</v>
      </c>
      <c r="C205" s="80"/>
      <c r="D205" s="905">
        <v>1.116221995E9</v>
      </c>
      <c r="E205" s="96" t="s">
        <v>36</v>
      </c>
      <c r="F205" s="874">
        <f t="shared" si="20"/>
        <v>25</v>
      </c>
      <c r="G205" s="912"/>
      <c r="H205" s="912"/>
      <c r="I205" s="912"/>
      <c r="J205" s="913">
        <v>20.0</v>
      </c>
      <c r="K205" s="914">
        <v>3.0</v>
      </c>
      <c r="L205" s="914">
        <v>0.0</v>
      </c>
      <c r="M205" s="914">
        <v>0.0</v>
      </c>
      <c r="N205" s="914">
        <v>0.0</v>
      </c>
      <c r="O205" s="914">
        <v>2.0</v>
      </c>
      <c r="P205" s="914">
        <v>0.0</v>
      </c>
      <c r="Q205" s="906">
        <v>1.0</v>
      </c>
      <c r="R205" s="907">
        <v>5590.0</v>
      </c>
      <c r="S205" s="907">
        <v>2134.0</v>
      </c>
      <c r="T205" s="908">
        <f t="shared" si="21"/>
        <v>2.619493908</v>
      </c>
      <c r="U205" s="881">
        <f t="shared" si="22"/>
        <v>53350</v>
      </c>
      <c r="V205" s="882">
        <f t="shared" si="23"/>
        <v>139750</v>
      </c>
      <c r="X205" s="95"/>
      <c r="Y205" s="95"/>
      <c r="Z205" s="95"/>
      <c r="AA205" s="95"/>
    </row>
    <row r="206" ht="33.75" hidden="1" customHeight="1" outlineLevel="1">
      <c r="B206" s="904" t="s">
        <v>113</v>
      </c>
      <c r="C206" s="80"/>
      <c r="D206" s="905">
        <v>1.116221996E9</v>
      </c>
      <c r="E206" s="82" t="s">
        <v>37</v>
      </c>
      <c r="F206" s="874">
        <f t="shared" si="20"/>
        <v>13</v>
      </c>
      <c r="G206" s="912"/>
      <c r="H206" s="912"/>
      <c r="I206" s="912"/>
      <c r="J206" s="913">
        <v>10.0</v>
      </c>
      <c r="K206" s="914">
        <v>3.0</v>
      </c>
      <c r="L206" s="914">
        <v>0.0</v>
      </c>
      <c r="M206" s="914">
        <v>0.0</v>
      </c>
      <c r="N206" s="914">
        <v>0.0</v>
      </c>
      <c r="O206" s="914">
        <v>0.0</v>
      </c>
      <c r="P206" s="914">
        <v>0.0</v>
      </c>
      <c r="Q206" s="906">
        <v>0.0</v>
      </c>
      <c r="R206" s="907">
        <v>5590.0</v>
      </c>
      <c r="S206" s="907">
        <v>2134.0</v>
      </c>
      <c r="T206" s="908">
        <f t="shared" si="21"/>
        <v>2.619493908</v>
      </c>
      <c r="U206" s="881">
        <f t="shared" si="22"/>
        <v>27742</v>
      </c>
      <c r="V206" s="882">
        <f t="shared" si="23"/>
        <v>72670</v>
      </c>
      <c r="X206" s="95"/>
      <c r="Y206" s="95"/>
      <c r="Z206" s="95"/>
      <c r="AA206" s="95"/>
    </row>
    <row r="207" ht="33.75" hidden="1" customHeight="1" outlineLevel="1">
      <c r="B207" s="904" t="s">
        <v>113</v>
      </c>
      <c r="C207" s="80"/>
      <c r="D207" s="905">
        <v>1.116221997E9</v>
      </c>
      <c r="E207" s="82" t="s">
        <v>132</v>
      </c>
      <c r="F207" s="874">
        <f t="shared" si="20"/>
        <v>5</v>
      </c>
      <c r="G207" s="912"/>
      <c r="H207" s="912"/>
      <c r="I207" s="912"/>
      <c r="J207" s="913">
        <v>2.0</v>
      </c>
      <c r="K207" s="914">
        <v>2.0</v>
      </c>
      <c r="L207" s="914">
        <v>0.0</v>
      </c>
      <c r="M207" s="914">
        <v>0.0</v>
      </c>
      <c r="N207" s="914">
        <v>0.0</v>
      </c>
      <c r="O207" s="914">
        <v>1.0</v>
      </c>
      <c r="P207" s="914">
        <v>0.0</v>
      </c>
      <c r="Q207" s="906">
        <v>1.0</v>
      </c>
      <c r="R207" s="907">
        <v>5590.0</v>
      </c>
      <c r="S207" s="907">
        <v>2134.0</v>
      </c>
      <c r="T207" s="908">
        <f t="shared" si="21"/>
        <v>2.619493908</v>
      </c>
      <c r="U207" s="881">
        <f t="shared" si="22"/>
        <v>10670</v>
      </c>
      <c r="V207" s="882">
        <f t="shared" si="23"/>
        <v>27950</v>
      </c>
      <c r="X207" s="95"/>
      <c r="Y207" s="95"/>
      <c r="Z207" s="95"/>
      <c r="AA207" s="95"/>
    </row>
    <row r="208" ht="33.75" hidden="1" customHeight="1" outlineLevel="1">
      <c r="B208" s="904" t="s">
        <v>113</v>
      </c>
      <c r="C208" s="80"/>
      <c r="D208" s="905">
        <v>1.116221998E9</v>
      </c>
      <c r="E208" s="82" t="s">
        <v>133</v>
      </c>
      <c r="F208" s="874">
        <f t="shared" si="20"/>
        <v>15</v>
      </c>
      <c r="G208" s="912"/>
      <c r="H208" s="912"/>
      <c r="I208" s="912"/>
      <c r="J208" s="913">
        <v>12.0</v>
      </c>
      <c r="K208" s="914">
        <v>2.0</v>
      </c>
      <c r="L208" s="914">
        <v>0.0</v>
      </c>
      <c r="M208" s="914">
        <v>0.0</v>
      </c>
      <c r="N208" s="914">
        <v>0.0</v>
      </c>
      <c r="O208" s="914">
        <v>1.0</v>
      </c>
      <c r="P208" s="914">
        <v>0.0</v>
      </c>
      <c r="Q208" s="906">
        <v>1.0</v>
      </c>
      <c r="R208" s="907">
        <v>5590.0</v>
      </c>
      <c r="S208" s="907">
        <v>2134.0</v>
      </c>
      <c r="T208" s="908">
        <f t="shared" si="21"/>
        <v>2.619493908</v>
      </c>
      <c r="U208" s="881">
        <f t="shared" si="22"/>
        <v>32010</v>
      </c>
      <c r="V208" s="882">
        <f t="shared" si="23"/>
        <v>83850</v>
      </c>
      <c r="X208" s="95"/>
      <c r="Y208" s="95"/>
      <c r="Z208" s="95"/>
      <c r="AA208" s="95"/>
    </row>
    <row r="209" ht="33.75" hidden="1" customHeight="1" outlineLevel="1">
      <c r="B209" s="883" t="s">
        <v>113</v>
      </c>
      <c r="C209" s="98"/>
      <c r="D209" s="909">
        <v>1.116221999E9</v>
      </c>
      <c r="E209" s="648" t="s">
        <v>242</v>
      </c>
      <c r="F209" s="885">
        <f t="shared" si="20"/>
        <v>2</v>
      </c>
      <c r="G209" s="886"/>
      <c r="H209" s="886"/>
      <c r="I209" s="886"/>
      <c r="J209" s="887">
        <v>0.0</v>
      </c>
      <c r="K209" s="888">
        <v>2.0</v>
      </c>
      <c r="L209" s="888">
        <v>0.0</v>
      </c>
      <c r="M209" s="888">
        <v>0.0</v>
      </c>
      <c r="N209" s="888">
        <v>0.0</v>
      </c>
      <c r="O209" s="888">
        <v>0.0</v>
      </c>
      <c r="P209" s="888">
        <v>0.0</v>
      </c>
      <c r="Q209" s="889">
        <v>0.0</v>
      </c>
      <c r="R209" s="890">
        <v>5590.0</v>
      </c>
      <c r="S209" s="890">
        <v>2134.0</v>
      </c>
      <c r="T209" s="891">
        <f t="shared" si="21"/>
        <v>2.619493908</v>
      </c>
      <c r="U209" s="892">
        <f t="shared" si="22"/>
        <v>4268</v>
      </c>
      <c r="V209" s="893">
        <f t="shared" si="23"/>
        <v>11180</v>
      </c>
      <c r="X209" s="95"/>
      <c r="Y209" s="95"/>
      <c r="Z209" s="95"/>
      <c r="AA209" s="95"/>
    </row>
    <row r="210" hidden="1" outlineLevel="1">
      <c r="B210" s="898" t="s">
        <v>115</v>
      </c>
      <c r="C210" s="692"/>
      <c r="D210" s="899">
        <v>1.112121993E9</v>
      </c>
      <c r="E210" s="64" t="s">
        <v>34</v>
      </c>
      <c r="F210" s="863">
        <f t="shared" si="20"/>
        <v>15</v>
      </c>
      <c r="G210" s="778"/>
      <c r="H210" s="778"/>
      <c r="I210" s="778"/>
      <c r="J210" s="779">
        <v>12.0</v>
      </c>
      <c r="K210" s="780">
        <v>2.0</v>
      </c>
      <c r="L210" s="780">
        <v>0.0</v>
      </c>
      <c r="M210" s="780">
        <v>0.0</v>
      </c>
      <c r="N210" s="780">
        <v>0.0</v>
      </c>
      <c r="O210" s="780">
        <v>1.0</v>
      </c>
      <c r="P210" s="780">
        <v>0.0</v>
      </c>
      <c r="Q210" s="906">
        <v>1.0</v>
      </c>
      <c r="R210" s="902">
        <v>7990.0</v>
      </c>
      <c r="S210" s="902">
        <v>2390.0</v>
      </c>
      <c r="T210" s="903">
        <f t="shared" si="21"/>
        <v>3.343096234</v>
      </c>
      <c r="U210" s="870">
        <f t="shared" si="22"/>
        <v>35850</v>
      </c>
      <c r="V210" s="871">
        <f t="shared" si="23"/>
        <v>119850</v>
      </c>
      <c r="X210" s="95"/>
      <c r="Y210" s="95"/>
      <c r="Z210" s="95"/>
      <c r="AA210" s="95"/>
    </row>
    <row r="211" hidden="1" outlineLevel="1">
      <c r="B211" s="904" t="s">
        <v>115</v>
      </c>
      <c r="C211" s="80"/>
      <c r="D211" s="905">
        <v>1.112121994E9</v>
      </c>
      <c r="E211" s="82" t="s">
        <v>35</v>
      </c>
      <c r="F211" s="874">
        <f t="shared" si="20"/>
        <v>23</v>
      </c>
      <c r="G211" s="778"/>
      <c r="H211" s="778"/>
      <c r="I211" s="778"/>
      <c r="J211" s="779">
        <v>18.0</v>
      </c>
      <c r="K211" s="780">
        <v>3.0</v>
      </c>
      <c r="L211" s="780">
        <v>0.0</v>
      </c>
      <c r="M211" s="780">
        <v>0.0</v>
      </c>
      <c r="N211" s="780">
        <v>0.0</v>
      </c>
      <c r="O211" s="780">
        <v>2.0</v>
      </c>
      <c r="P211" s="780">
        <v>0.0</v>
      </c>
      <c r="Q211" s="906">
        <v>2.0</v>
      </c>
      <c r="R211" s="907">
        <v>7990.0</v>
      </c>
      <c r="S211" s="907">
        <v>2390.0</v>
      </c>
      <c r="T211" s="908">
        <f t="shared" si="21"/>
        <v>3.343096234</v>
      </c>
      <c r="U211" s="881">
        <f t="shared" si="22"/>
        <v>54970</v>
      </c>
      <c r="V211" s="882">
        <f t="shared" si="23"/>
        <v>183770</v>
      </c>
      <c r="X211" s="95"/>
      <c r="Y211" s="95"/>
      <c r="Z211" s="95"/>
      <c r="AA211" s="95"/>
    </row>
    <row r="212" hidden="1" outlineLevel="1">
      <c r="B212" s="904" t="s">
        <v>115</v>
      </c>
      <c r="C212" s="80"/>
      <c r="D212" s="905">
        <v>1.112121995E9</v>
      </c>
      <c r="E212" s="96" t="s">
        <v>36</v>
      </c>
      <c r="F212" s="874">
        <f t="shared" si="20"/>
        <v>32</v>
      </c>
      <c r="G212" s="778"/>
      <c r="H212" s="778"/>
      <c r="I212" s="778"/>
      <c r="J212" s="779">
        <v>27.0</v>
      </c>
      <c r="K212" s="780">
        <v>4.0</v>
      </c>
      <c r="L212" s="780">
        <v>0.0</v>
      </c>
      <c r="M212" s="780">
        <v>0.0</v>
      </c>
      <c r="N212" s="780">
        <v>0.0</v>
      </c>
      <c r="O212" s="780">
        <v>1.0</v>
      </c>
      <c r="P212" s="780">
        <v>0.0</v>
      </c>
      <c r="Q212" s="906">
        <v>0.0</v>
      </c>
      <c r="R212" s="907">
        <v>7990.0</v>
      </c>
      <c r="S212" s="907">
        <v>2390.0</v>
      </c>
      <c r="T212" s="908">
        <f t="shared" si="21"/>
        <v>3.343096234</v>
      </c>
      <c r="U212" s="881">
        <f t="shared" si="22"/>
        <v>76480</v>
      </c>
      <c r="V212" s="882">
        <f t="shared" si="23"/>
        <v>255680</v>
      </c>
      <c r="X212" s="95"/>
      <c r="Y212" s="95"/>
      <c r="Z212" s="95"/>
      <c r="AA212" s="95"/>
    </row>
    <row r="213" hidden="1" outlineLevel="1">
      <c r="B213" s="904" t="s">
        <v>115</v>
      </c>
      <c r="C213" s="80"/>
      <c r="D213" s="905">
        <v>1.112121996E9</v>
      </c>
      <c r="E213" s="82" t="s">
        <v>37</v>
      </c>
      <c r="F213" s="874">
        <f t="shared" si="20"/>
        <v>20</v>
      </c>
      <c r="G213" s="778"/>
      <c r="H213" s="778"/>
      <c r="I213" s="778"/>
      <c r="J213" s="779">
        <v>15.0</v>
      </c>
      <c r="K213" s="780">
        <v>3.0</v>
      </c>
      <c r="L213" s="780">
        <v>1.0</v>
      </c>
      <c r="M213" s="780">
        <v>0.0</v>
      </c>
      <c r="N213" s="780">
        <v>0.0</v>
      </c>
      <c r="O213" s="780">
        <v>1.0</v>
      </c>
      <c r="P213" s="780">
        <v>0.0</v>
      </c>
      <c r="Q213" s="906">
        <v>1.0</v>
      </c>
      <c r="R213" s="907">
        <v>7990.0</v>
      </c>
      <c r="S213" s="907">
        <v>2390.0</v>
      </c>
      <c r="T213" s="908">
        <f t="shared" si="21"/>
        <v>3.343096234</v>
      </c>
      <c r="U213" s="881">
        <f t="shared" si="22"/>
        <v>47800</v>
      </c>
      <c r="V213" s="882">
        <f t="shared" si="23"/>
        <v>159800</v>
      </c>
      <c r="X213" s="95"/>
      <c r="Y213" s="95"/>
      <c r="Z213" s="95"/>
      <c r="AA213" s="95"/>
    </row>
    <row r="214" hidden="1" outlineLevel="1">
      <c r="B214" s="904" t="s">
        <v>115</v>
      </c>
      <c r="C214" s="80"/>
      <c r="D214" s="905">
        <v>1.112121997E9</v>
      </c>
      <c r="E214" s="82" t="s">
        <v>132</v>
      </c>
      <c r="F214" s="874">
        <f t="shared" si="20"/>
        <v>13</v>
      </c>
      <c r="G214" s="778"/>
      <c r="H214" s="778"/>
      <c r="I214" s="778"/>
      <c r="J214" s="779">
        <v>9.0</v>
      </c>
      <c r="K214" s="780">
        <v>3.0</v>
      </c>
      <c r="L214" s="780">
        <v>0.0</v>
      </c>
      <c r="M214" s="780">
        <v>0.0</v>
      </c>
      <c r="N214" s="780">
        <v>0.0</v>
      </c>
      <c r="O214" s="780">
        <v>1.0</v>
      </c>
      <c r="P214" s="780">
        <v>0.0</v>
      </c>
      <c r="Q214" s="906">
        <v>1.0</v>
      </c>
      <c r="R214" s="907">
        <v>7990.0</v>
      </c>
      <c r="S214" s="907">
        <v>2390.0</v>
      </c>
      <c r="T214" s="908">
        <f t="shared" si="21"/>
        <v>3.343096234</v>
      </c>
      <c r="U214" s="881">
        <f t="shared" si="22"/>
        <v>31070</v>
      </c>
      <c r="V214" s="882">
        <f t="shared" si="23"/>
        <v>103870</v>
      </c>
      <c r="X214" s="95"/>
      <c r="Y214" s="95"/>
      <c r="Z214" s="95"/>
      <c r="AA214" s="95"/>
    </row>
    <row r="215" hidden="1" outlineLevel="1">
      <c r="B215" s="904" t="s">
        <v>115</v>
      </c>
      <c r="C215" s="80"/>
      <c r="D215" s="905">
        <v>1.112121998E9</v>
      </c>
      <c r="E215" s="82" t="s">
        <v>133</v>
      </c>
      <c r="F215" s="874">
        <f t="shared" si="20"/>
        <v>7</v>
      </c>
      <c r="G215" s="778"/>
      <c r="H215" s="778"/>
      <c r="I215" s="778"/>
      <c r="J215" s="835">
        <v>5.0</v>
      </c>
      <c r="K215" s="836">
        <v>1.0</v>
      </c>
      <c r="L215" s="836">
        <v>0.0</v>
      </c>
      <c r="M215" s="836">
        <v>0.0</v>
      </c>
      <c r="N215" s="836">
        <v>0.0</v>
      </c>
      <c r="O215" s="836">
        <v>1.0</v>
      </c>
      <c r="P215" s="836">
        <v>0.0</v>
      </c>
      <c r="Q215" s="906">
        <v>1.0</v>
      </c>
      <c r="R215" s="907">
        <v>7990.0</v>
      </c>
      <c r="S215" s="907">
        <v>2390.0</v>
      </c>
      <c r="T215" s="908">
        <f t="shared" si="21"/>
        <v>3.343096234</v>
      </c>
      <c r="U215" s="881">
        <f t="shared" si="22"/>
        <v>16730</v>
      </c>
      <c r="V215" s="882">
        <f t="shared" si="23"/>
        <v>55930</v>
      </c>
      <c r="X215" s="95"/>
      <c r="Y215" s="95"/>
      <c r="Z215" s="95"/>
      <c r="AA215" s="95"/>
    </row>
    <row r="216" hidden="1" outlineLevel="1">
      <c r="B216" s="883" t="s">
        <v>115</v>
      </c>
      <c r="C216" s="98"/>
      <c r="D216" s="909">
        <v>1.112121999E9</v>
      </c>
      <c r="E216" s="648" t="s">
        <v>242</v>
      </c>
      <c r="F216" s="885">
        <f t="shared" si="20"/>
        <v>1</v>
      </c>
      <c r="G216" s="781"/>
      <c r="H216" s="781"/>
      <c r="I216" s="781"/>
      <c r="J216" s="835">
        <v>1.0</v>
      </c>
      <c r="K216" s="836">
        <v>0.0</v>
      </c>
      <c r="L216" s="836">
        <v>0.0</v>
      </c>
      <c r="M216" s="836">
        <v>0.0</v>
      </c>
      <c r="N216" s="836">
        <v>0.0</v>
      </c>
      <c r="O216" s="836">
        <v>0.0</v>
      </c>
      <c r="P216" s="836">
        <v>0.0</v>
      </c>
      <c r="Q216" s="878">
        <v>0.0</v>
      </c>
      <c r="R216" s="890">
        <v>7990.0</v>
      </c>
      <c r="S216" s="890">
        <v>2390.0</v>
      </c>
      <c r="T216" s="891">
        <f t="shared" si="21"/>
        <v>3.343096234</v>
      </c>
      <c r="U216" s="892">
        <f t="shared" si="22"/>
        <v>2390</v>
      </c>
      <c r="V216" s="893">
        <f t="shared" si="23"/>
        <v>7990</v>
      </c>
      <c r="X216" s="95"/>
      <c r="Y216" s="95"/>
      <c r="Z216" s="95"/>
      <c r="AA216" s="95"/>
    </row>
    <row r="217" hidden="1" outlineLevel="1">
      <c r="B217" s="898" t="s">
        <v>116</v>
      </c>
      <c r="C217" s="692"/>
      <c r="D217" s="899">
        <v>1.112121013E9</v>
      </c>
      <c r="E217" s="64" t="s">
        <v>34</v>
      </c>
      <c r="F217" s="863">
        <f t="shared" si="20"/>
        <v>9</v>
      </c>
      <c r="G217" s="910"/>
      <c r="H217" s="910"/>
      <c r="I217" s="910"/>
      <c r="J217" s="911">
        <v>6.0</v>
      </c>
      <c r="K217" s="900">
        <v>3.0</v>
      </c>
      <c r="L217" s="900">
        <v>0.0</v>
      </c>
      <c r="M217" s="900">
        <v>0.0</v>
      </c>
      <c r="N217" s="900">
        <v>0.0</v>
      </c>
      <c r="O217" s="900">
        <v>0.0</v>
      </c>
      <c r="P217" s="900">
        <v>0.0</v>
      </c>
      <c r="Q217" s="901">
        <v>0.0</v>
      </c>
      <c r="R217" s="902">
        <v>7990.0</v>
      </c>
      <c r="S217" s="902">
        <v>2390.0</v>
      </c>
      <c r="T217" s="903">
        <f t="shared" si="21"/>
        <v>3.343096234</v>
      </c>
      <c r="U217" s="870">
        <f t="shared" si="22"/>
        <v>21510</v>
      </c>
      <c r="V217" s="871">
        <f t="shared" si="23"/>
        <v>71910</v>
      </c>
      <c r="X217" s="95"/>
      <c r="Y217" s="95"/>
      <c r="Z217" s="95"/>
      <c r="AA217" s="95"/>
    </row>
    <row r="218" hidden="1" outlineLevel="1">
      <c r="B218" s="904" t="s">
        <v>116</v>
      </c>
      <c r="C218" s="80"/>
      <c r="D218" s="905">
        <v>1.112121014E9</v>
      </c>
      <c r="E218" s="82" t="s">
        <v>35</v>
      </c>
      <c r="F218" s="874">
        <f t="shared" si="20"/>
        <v>20</v>
      </c>
      <c r="G218" s="912"/>
      <c r="H218" s="912"/>
      <c r="I218" s="912"/>
      <c r="J218" s="913">
        <v>17.0</v>
      </c>
      <c r="K218" s="914">
        <v>3.0</v>
      </c>
      <c r="L218" s="914">
        <v>0.0</v>
      </c>
      <c r="M218" s="914">
        <v>0.0</v>
      </c>
      <c r="N218" s="914">
        <v>0.0</v>
      </c>
      <c r="O218" s="914">
        <v>0.0</v>
      </c>
      <c r="P218" s="914">
        <v>0.0</v>
      </c>
      <c r="Q218" s="906">
        <v>0.0</v>
      </c>
      <c r="R218" s="907">
        <v>7990.0</v>
      </c>
      <c r="S218" s="907">
        <v>2390.0</v>
      </c>
      <c r="T218" s="908">
        <f t="shared" si="21"/>
        <v>3.343096234</v>
      </c>
      <c r="U218" s="881">
        <f t="shared" si="22"/>
        <v>47800</v>
      </c>
      <c r="V218" s="882">
        <f t="shared" si="23"/>
        <v>159800</v>
      </c>
      <c r="X218" s="95"/>
      <c r="Y218" s="95"/>
      <c r="Z218" s="95"/>
      <c r="AA218" s="95"/>
    </row>
    <row r="219" hidden="1" outlineLevel="1">
      <c r="B219" s="904" t="s">
        <v>116</v>
      </c>
      <c r="C219" s="80"/>
      <c r="D219" s="905">
        <v>1.112121015E9</v>
      </c>
      <c r="E219" s="96" t="s">
        <v>36</v>
      </c>
      <c r="F219" s="874">
        <f t="shared" si="20"/>
        <v>21</v>
      </c>
      <c r="G219" s="912"/>
      <c r="H219" s="912"/>
      <c r="I219" s="912"/>
      <c r="J219" s="913">
        <v>18.0</v>
      </c>
      <c r="K219" s="914">
        <v>3.0</v>
      </c>
      <c r="L219" s="914">
        <v>0.0</v>
      </c>
      <c r="M219" s="914">
        <v>0.0</v>
      </c>
      <c r="N219" s="914">
        <v>0.0</v>
      </c>
      <c r="O219" s="914">
        <v>0.0</v>
      </c>
      <c r="P219" s="914">
        <v>0.0</v>
      </c>
      <c r="Q219" s="906">
        <v>0.0</v>
      </c>
      <c r="R219" s="907">
        <v>7990.0</v>
      </c>
      <c r="S219" s="907">
        <v>2390.0</v>
      </c>
      <c r="T219" s="908">
        <f t="shared" si="21"/>
        <v>3.343096234</v>
      </c>
      <c r="U219" s="881">
        <f t="shared" si="22"/>
        <v>50190</v>
      </c>
      <c r="V219" s="882">
        <f t="shared" si="23"/>
        <v>167790</v>
      </c>
      <c r="X219" s="95"/>
      <c r="Y219" s="95"/>
      <c r="Z219" s="95"/>
      <c r="AA219" s="95"/>
    </row>
    <row r="220" hidden="1" outlineLevel="1">
      <c r="B220" s="904" t="s">
        <v>116</v>
      </c>
      <c r="C220" s="80"/>
      <c r="D220" s="905">
        <v>1.112121016E9</v>
      </c>
      <c r="E220" s="82" t="s">
        <v>37</v>
      </c>
      <c r="F220" s="874">
        <f t="shared" si="20"/>
        <v>26</v>
      </c>
      <c r="G220" s="912"/>
      <c r="H220" s="912"/>
      <c r="I220" s="912"/>
      <c r="J220" s="913">
        <v>23.0</v>
      </c>
      <c r="K220" s="914">
        <v>3.0</v>
      </c>
      <c r="L220" s="914">
        <v>0.0</v>
      </c>
      <c r="M220" s="914">
        <v>0.0</v>
      </c>
      <c r="N220" s="914">
        <v>0.0</v>
      </c>
      <c r="O220" s="914">
        <v>0.0</v>
      </c>
      <c r="P220" s="914">
        <v>0.0</v>
      </c>
      <c r="Q220" s="906">
        <v>0.0</v>
      </c>
      <c r="R220" s="907">
        <v>7990.0</v>
      </c>
      <c r="S220" s="907">
        <v>2390.0</v>
      </c>
      <c r="T220" s="908">
        <f t="shared" si="21"/>
        <v>3.343096234</v>
      </c>
      <c r="U220" s="881">
        <f t="shared" si="22"/>
        <v>62140</v>
      </c>
      <c r="V220" s="882">
        <f t="shared" si="23"/>
        <v>207740</v>
      </c>
      <c r="X220" s="95"/>
      <c r="Y220" s="95"/>
      <c r="Z220" s="95"/>
      <c r="AA220" s="95"/>
    </row>
    <row r="221" hidden="1" outlineLevel="1">
      <c r="B221" s="904" t="s">
        <v>116</v>
      </c>
      <c r="C221" s="80"/>
      <c r="D221" s="905">
        <v>1.112121017E9</v>
      </c>
      <c r="E221" s="82" t="s">
        <v>132</v>
      </c>
      <c r="F221" s="874">
        <f t="shared" si="20"/>
        <v>11</v>
      </c>
      <c r="G221" s="912"/>
      <c r="H221" s="912"/>
      <c r="I221" s="912"/>
      <c r="J221" s="913">
        <v>8.0</v>
      </c>
      <c r="K221" s="914">
        <v>3.0</v>
      </c>
      <c r="L221" s="914">
        <v>0.0</v>
      </c>
      <c r="M221" s="914">
        <v>0.0</v>
      </c>
      <c r="N221" s="914">
        <v>0.0</v>
      </c>
      <c r="O221" s="914">
        <v>0.0</v>
      </c>
      <c r="P221" s="914">
        <v>0.0</v>
      </c>
      <c r="Q221" s="906">
        <v>0.0</v>
      </c>
      <c r="R221" s="907">
        <v>7990.0</v>
      </c>
      <c r="S221" s="907">
        <v>2390.0</v>
      </c>
      <c r="T221" s="908">
        <f t="shared" si="21"/>
        <v>3.343096234</v>
      </c>
      <c r="U221" s="881">
        <f t="shared" si="22"/>
        <v>26290</v>
      </c>
      <c r="V221" s="882">
        <f t="shared" si="23"/>
        <v>87890</v>
      </c>
      <c r="X221" s="95"/>
      <c r="Y221" s="95"/>
      <c r="Z221" s="95"/>
      <c r="AA221" s="95"/>
    </row>
    <row r="222" hidden="1" outlineLevel="1">
      <c r="B222" s="904" t="s">
        <v>116</v>
      </c>
      <c r="C222" s="80"/>
      <c r="D222" s="905">
        <v>1.112121018E9</v>
      </c>
      <c r="E222" s="82" t="s">
        <v>133</v>
      </c>
      <c r="F222" s="874">
        <f t="shared" si="20"/>
        <v>4</v>
      </c>
      <c r="G222" s="912"/>
      <c r="H222" s="912"/>
      <c r="I222" s="912"/>
      <c r="J222" s="913">
        <v>3.0</v>
      </c>
      <c r="K222" s="914">
        <v>1.0</v>
      </c>
      <c r="L222" s="914">
        <v>0.0</v>
      </c>
      <c r="M222" s="914">
        <v>0.0</v>
      </c>
      <c r="N222" s="914">
        <v>0.0</v>
      </c>
      <c r="O222" s="914">
        <v>0.0</v>
      </c>
      <c r="P222" s="914">
        <v>0.0</v>
      </c>
      <c r="Q222" s="906">
        <v>0.0</v>
      </c>
      <c r="R222" s="907">
        <v>7990.0</v>
      </c>
      <c r="S222" s="907">
        <v>2390.0</v>
      </c>
      <c r="T222" s="908">
        <f t="shared" si="21"/>
        <v>3.343096234</v>
      </c>
      <c r="U222" s="881">
        <f t="shared" si="22"/>
        <v>9560</v>
      </c>
      <c r="V222" s="882">
        <f t="shared" si="23"/>
        <v>31960</v>
      </c>
      <c r="X222" s="95"/>
      <c r="Y222" s="95"/>
      <c r="Z222" s="95"/>
      <c r="AA222" s="95"/>
    </row>
    <row r="223" hidden="1" outlineLevel="1">
      <c r="B223" s="883" t="s">
        <v>116</v>
      </c>
      <c r="C223" s="98"/>
      <c r="D223" s="909">
        <v>1.112121019E9</v>
      </c>
      <c r="E223" s="648" t="s">
        <v>242</v>
      </c>
      <c r="F223" s="885">
        <f t="shared" si="20"/>
        <v>1</v>
      </c>
      <c r="G223" s="886"/>
      <c r="H223" s="886"/>
      <c r="I223" s="886"/>
      <c r="J223" s="887">
        <v>1.0</v>
      </c>
      <c r="K223" s="888">
        <v>0.0</v>
      </c>
      <c r="L223" s="888">
        <v>0.0</v>
      </c>
      <c r="M223" s="888">
        <v>0.0</v>
      </c>
      <c r="N223" s="888">
        <v>0.0</v>
      </c>
      <c r="O223" s="888">
        <v>0.0</v>
      </c>
      <c r="P223" s="888">
        <v>0.0</v>
      </c>
      <c r="Q223" s="889">
        <v>0.0</v>
      </c>
      <c r="R223" s="890">
        <v>7990.0</v>
      </c>
      <c r="S223" s="890">
        <v>2390.0</v>
      </c>
      <c r="T223" s="891">
        <f t="shared" si="21"/>
        <v>3.343096234</v>
      </c>
      <c r="U223" s="892">
        <f t="shared" si="22"/>
        <v>2390</v>
      </c>
      <c r="V223" s="893">
        <f t="shared" si="23"/>
        <v>7990</v>
      </c>
      <c r="X223" s="95"/>
      <c r="Y223" s="95"/>
      <c r="Z223" s="95"/>
      <c r="AA223" s="95"/>
    </row>
    <row r="224" hidden="1" outlineLevel="1">
      <c r="B224" s="898" t="s">
        <v>246</v>
      </c>
      <c r="C224" s="692"/>
      <c r="D224" s="899">
        <v>1.116121993E9</v>
      </c>
      <c r="E224" s="64" t="s">
        <v>34</v>
      </c>
      <c r="F224" s="863">
        <f t="shared" si="20"/>
        <v>9</v>
      </c>
      <c r="G224" s="910"/>
      <c r="H224" s="910"/>
      <c r="I224" s="910"/>
      <c r="J224" s="911">
        <v>6.0</v>
      </c>
      <c r="K224" s="900">
        <v>3.0</v>
      </c>
      <c r="L224" s="900">
        <v>0.0</v>
      </c>
      <c r="M224" s="900">
        <v>0.0</v>
      </c>
      <c r="N224" s="900">
        <v>0.0</v>
      </c>
      <c r="O224" s="900">
        <v>0.0</v>
      </c>
      <c r="P224" s="900">
        <v>0.0</v>
      </c>
      <c r="Q224" s="901">
        <v>0.0</v>
      </c>
      <c r="R224" s="902">
        <v>5990.0</v>
      </c>
      <c r="S224" s="902">
        <v>1804.0</v>
      </c>
      <c r="T224" s="903">
        <f t="shared" si="21"/>
        <v>3.320399113</v>
      </c>
      <c r="U224" s="870">
        <f t="shared" si="22"/>
        <v>16236</v>
      </c>
      <c r="V224" s="871">
        <f t="shared" si="23"/>
        <v>53910</v>
      </c>
      <c r="X224" s="95"/>
      <c r="Y224" s="95"/>
      <c r="Z224" s="95"/>
      <c r="AA224" s="95"/>
    </row>
    <row r="225" hidden="1" outlineLevel="1">
      <c r="B225" s="904" t="s">
        <v>246</v>
      </c>
      <c r="C225" s="80"/>
      <c r="D225" s="905">
        <v>1.116121994E9</v>
      </c>
      <c r="E225" s="82" t="s">
        <v>35</v>
      </c>
      <c r="F225" s="874">
        <f t="shared" si="20"/>
        <v>25</v>
      </c>
      <c r="G225" s="778"/>
      <c r="H225" s="778"/>
      <c r="I225" s="778"/>
      <c r="J225" s="779">
        <v>20.0</v>
      </c>
      <c r="K225" s="780">
        <v>3.0</v>
      </c>
      <c r="L225" s="780">
        <v>0.0</v>
      </c>
      <c r="M225" s="780">
        <v>0.0</v>
      </c>
      <c r="N225" s="780">
        <v>0.0</v>
      </c>
      <c r="O225" s="780">
        <v>2.0</v>
      </c>
      <c r="P225" s="780">
        <v>0.0</v>
      </c>
      <c r="Q225" s="906">
        <v>2.0</v>
      </c>
      <c r="R225" s="907">
        <v>5990.0</v>
      </c>
      <c r="S225" s="907">
        <v>1804.0</v>
      </c>
      <c r="T225" s="908">
        <f t="shared" si="21"/>
        <v>3.320399113</v>
      </c>
      <c r="U225" s="881">
        <f t="shared" si="22"/>
        <v>45100</v>
      </c>
      <c r="V225" s="882">
        <f t="shared" si="23"/>
        <v>149750</v>
      </c>
      <c r="X225" s="95"/>
      <c r="Y225" s="95"/>
      <c r="Z225" s="95"/>
      <c r="AA225" s="95"/>
    </row>
    <row r="226" hidden="1" outlineLevel="1">
      <c r="B226" s="904" t="s">
        <v>246</v>
      </c>
      <c r="C226" s="80"/>
      <c r="D226" s="905">
        <v>1.116121995E9</v>
      </c>
      <c r="E226" s="96" t="s">
        <v>36</v>
      </c>
      <c r="F226" s="874">
        <f t="shared" si="20"/>
        <v>27</v>
      </c>
      <c r="G226" s="778"/>
      <c r="H226" s="778"/>
      <c r="I226" s="778"/>
      <c r="J226" s="779">
        <v>22.0</v>
      </c>
      <c r="K226" s="780">
        <v>3.0</v>
      </c>
      <c r="L226" s="780">
        <v>0.0</v>
      </c>
      <c r="M226" s="780">
        <v>0.0</v>
      </c>
      <c r="N226" s="780">
        <v>0.0</v>
      </c>
      <c r="O226" s="780">
        <v>2.0</v>
      </c>
      <c r="P226" s="780">
        <v>0.0</v>
      </c>
      <c r="Q226" s="906">
        <v>1.0</v>
      </c>
      <c r="R226" s="907">
        <v>5990.0</v>
      </c>
      <c r="S226" s="907">
        <v>1804.0</v>
      </c>
      <c r="T226" s="908">
        <f t="shared" si="21"/>
        <v>3.320399113</v>
      </c>
      <c r="U226" s="881">
        <f t="shared" si="22"/>
        <v>48708</v>
      </c>
      <c r="V226" s="882">
        <f t="shared" si="23"/>
        <v>161730</v>
      </c>
      <c r="X226" s="95"/>
      <c r="Y226" s="95"/>
      <c r="Z226" s="95"/>
      <c r="AA226" s="95"/>
    </row>
    <row r="227" hidden="1" outlineLevel="1">
      <c r="B227" s="904" t="s">
        <v>246</v>
      </c>
      <c r="C227" s="80"/>
      <c r="D227" s="905">
        <v>1.116121996E9</v>
      </c>
      <c r="E227" s="82" t="s">
        <v>37</v>
      </c>
      <c r="F227" s="874">
        <f t="shared" si="20"/>
        <v>27</v>
      </c>
      <c r="G227" s="778"/>
      <c r="H227" s="778"/>
      <c r="I227" s="778"/>
      <c r="J227" s="779">
        <v>19.0</v>
      </c>
      <c r="K227" s="780">
        <v>5.0</v>
      </c>
      <c r="L227" s="780">
        <v>1.0</v>
      </c>
      <c r="M227" s="780">
        <v>0.0</v>
      </c>
      <c r="N227" s="780">
        <v>0.0</v>
      </c>
      <c r="O227" s="780">
        <v>1.0</v>
      </c>
      <c r="P227" s="780">
        <v>1.0</v>
      </c>
      <c r="Q227" s="906">
        <v>0.0</v>
      </c>
      <c r="R227" s="907">
        <v>5990.0</v>
      </c>
      <c r="S227" s="907">
        <v>1804.0</v>
      </c>
      <c r="T227" s="908">
        <f t="shared" si="21"/>
        <v>3.320399113</v>
      </c>
      <c r="U227" s="881">
        <f t="shared" si="22"/>
        <v>48708</v>
      </c>
      <c r="V227" s="882">
        <f t="shared" si="23"/>
        <v>161730</v>
      </c>
      <c r="X227" s="95"/>
      <c r="Y227" s="95"/>
      <c r="Z227" s="95"/>
      <c r="AA227" s="95"/>
    </row>
    <row r="228" hidden="1" outlineLevel="1">
      <c r="B228" s="904" t="s">
        <v>246</v>
      </c>
      <c r="C228" s="80"/>
      <c r="D228" s="905">
        <v>1.116121997E9</v>
      </c>
      <c r="E228" s="82" t="s">
        <v>132</v>
      </c>
      <c r="F228" s="874">
        <f t="shared" si="20"/>
        <v>11</v>
      </c>
      <c r="G228" s="778"/>
      <c r="H228" s="778"/>
      <c r="I228" s="778"/>
      <c r="J228" s="779">
        <v>7.0</v>
      </c>
      <c r="K228" s="780">
        <v>3.0</v>
      </c>
      <c r="L228" s="780">
        <v>0.0</v>
      </c>
      <c r="M228" s="780">
        <v>0.0</v>
      </c>
      <c r="N228" s="780">
        <v>0.0</v>
      </c>
      <c r="O228" s="780">
        <v>1.0</v>
      </c>
      <c r="P228" s="780">
        <v>0.0</v>
      </c>
      <c r="Q228" s="906">
        <v>1.0</v>
      </c>
      <c r="R228" s="907">
        <v>5990.0</v>
      </c>
      <c r="S228" s="907">
        <v>1804.0</v>
      </c>
      <c r="T228" s="908">
        <f t="shared" si="21"/>
        <v>3.320399113</v>
      </c>
      <c r="U228" s="881">
        <f t="shared" si="22"/>
        <v>19844</v>
      </c>
      <c r="V228" s="882">
        <f t="shared" si="23"/>
        <v>65890</v>
      </c>
      <c r="X228" s="95"/>
      <c r="Y228" s="95"/>
      <c r="Z228" s="95"/>
      <c r="AA228" s="95"/>
    </row>
    <row r="229" hidden="1" outlineLevel="1">
      <c r="B229" s="904" t="s">
        <v>246</v>
      </c>
      <c r="C229" s="80"/>
      <c r="D229" s="905">
        <v>1.116121998E9</v>
      </c>
      <c r="E229" s="82" t="s">
        <v>133</v>
      </c>
      <c r="F229" s="874">
        <f t="shared" si="20"/>
        <v>10</v>
      </c>
      <c r="G229" s="778"/>
      <c r="H229" s="778"/>
      <c r="I229" s="778"/>
      <c r="J229" s="835">
        <v>7.0</v>
      </c>
      <c r="K229" s="836">
        <v>2.0</v>
      </c>
      <c r="L229" s="836">
        <v>0.0</v>
      </c>
      <c r="M229" s="836">
        <v>0.0</v>
      </c>
      <c r="N229" s="836">
        <v>0.0</v>
      </c>
      <c r="O229" s="836">
        <v>1.0</v>
      </c>
      <c r="P229" s="836">
        <v>0.0</v>
      </c>
      <c r="Q229" s="906">
        <v>1.0</v>
      </c>
      <c r="R229" s="907">
        <v>5990.0</v>
      </c>
      <c r="S229" s="907">
        <v>1804.0</v>
      </c>
      <c r="T229" s="908">
        <f t="shared" si="21"/>
        <v>3.320399113</v>
      </c>
      <c r="U229" s="881">
        <f t="shared" si="22"/>
        <v>18040</v>
      </c>
      <c r="V229" s="882">
        <f t="shared" si="23"/>
        <v>59900</v>
      </c>
      <c r="X229" s="95"/>
      <c r="Y229" s="95"/>
      <c r="Z229" s="95"/>
      <c r="AA229" s="95"/>
    </row>
    <row r="230" hidden="1" outlineLevel="1">
      <c r="B230" s="883" t="s">
        <v>246</v>
      </c>
      <c r="C230" s="98"/>
      <c r="D230" s="909">
        <v>1.116121999E9</v>
      </c>
      <c r="E230" s="648" t="s">
        <v>242</v>
      </c>
      <c r="F230" s="885">
        <f t="shared" si="20"/>
        <v>2</v>
      </c>
      <c r="G230" s="781"/>
      <c r="H230" s="781"/>
      <c r="I230" s="781"/>
      <c r="J230" s="835">
        <v>1.0</v>
      </c>
      <c r="K230" s="836">
        <v>1.0</v>
      </c>
      <c r="L230" s="836">
        <v>0.0</v>
      </c>
      <c r="M230" s="836">
        <v>0.0</v>
      </c>
      <c r="N230" s="836">
        <v>0.0</v>
      </c>
      <c r="O230" s="836">
        <v>0.0</v>
      </c>
      <c r="P230" s="836">
        <v>0.0</v>
      </c>
      <c r="Q230" s="878">
        <v>0.0</v>
      </c>
      <c r="R230" s="890">
        <v>5990.0</v>
      </c>
      <c r="S230" s="890">
        <v>1804.0</v>
      </c>
      <c r="T230" s="891">
        <f t="shared" si="21"/>
        <v>3.320399113</v>
      </c>
      <c r="U230" s="892">
        <f t="shared" si="22"/>
        <v>3608</v>
      </c>
      <c r="V230" s="893">
        <f t="shared" si="23"/>
        <v>11980</v>
      </c>
      <c r="X230" s="95"/>
      <c r="Y230" s="95"/>
      <c r="Z230" s="95"/>
      <c r="AA230" s="95"/>
    </row>
    <row r="231" hidden="1" outlineLevel="1">
      <c r="B231" s="898" t="s">
        <v>118</v>
      </c>
      <c r="C231" s="692"/>
      <c r="D231" s="899">
        <v>1.111121993E9</v>
      </c>
      <c r="E231" s="64" t="s">
        <v>114</v>
      </c>
      <c r="F231" s="863">
        <f t="shared" si="20"/>
        <v>8</v>
      </c>
      <c r="G231" s="910"/>
      <c r="H231" s="910"/>
      <c r="I231" s="910"/>
      <c r="J231" s="911">
        <v>7.0</v>
      </c>
      <c r="K231" s="911">
        <v>1.0</v>
      </c>
      <c r="L231" s="911">
        <v>0.0</v>
      </c>
      <c r="M231" s="911">
        <v>0.0</v>
      </c>
      <c r="N231" s="911">
        <v>0.0</v>
      </c>
      <c r="O231" s="911">
        <v>0.0</v>
      </c>
      <c r="P231" s="911">
        <v>0.0</v>
      </c>
      <c r="Q231" s="901">
        <v>0.0</v>
      </c>
      <c r="R231" s="902">
        <v>7590.0</v>
      </c>
      <c r="S231" s="902">
        <v>2492.0</v>
      </c>
      <c r="T231" s="903">
        <f t="shared" si="21"/>
        <v>3.045746388</v>
      </c>
      <c r="U231" s="870">
        <f t="shared" si="22"/>
        <v>19936</v>
      </c>
      <c r="V231" s="871">
        <f t="shared" si="23"/>
        <v>60720</v>
      </c>
      <c r="X231" s="95"/>
      <c r="Y231" s="95"/>
      <c r="Z231" s="95"/>
      <c r="AA231" s="95"/>
    </row>
    <row r="232" hidden="1" outlineLevel="1">
      <c r="B232" s="904" t="s">
        <v>118</v>
      </c>
      <c r="C232" s="80"/>
      <c r="D232" s="905">
        <v>1.111121994E9</v>
      </c>
      <c r="E232" s="96" t="s">
        <v>34</v>
      </c>
      <c r="F232" s="874">
        <f t="shared" si="20"/>
        <v>8</v>
      </c>
      <c r="G232" s="912"/>
      <c r="H232" s="912"/>
      <c r="I232" s="912"/>
      <c r="J232" s="913">
        <v>5.0</v>
      </c>
      <c r="K232" s="913">
        <v>3.0</v>
      </c>
      <c r="L232" s="913">
        <v>0.0</v>
      </c>
      <c r="M232" s="913">
        <v>0.0</v>
      </c>
      <c r="N232" s="913">
        <v>0.0</v>
      </c>
      <c r="O232" s="913">
        <v>0.0</v>
      </c>
      <c r="P232" s="913">
        <v>0.0</v>
      </c>
      <c r="Q232" s="906">
        <v>0.0</v>
      </c>
      <c r="R232" s="907">
        <v>7590.0</v>
      </c>
      <c r="S232" s="907">
        <v>2492.0</v>
      </c>
      <c r="T232" s="908">
        <f t="shared" si="21"/>
        <v>3.045746388</v>
      </c>
      <c r="U232" s="881">
        <f t="shared" si="22"/>
        <v>19936</v>
      </c>
      <c r="V232" s="882">
        <f t="shared" si="23"/>
        <v>60720</v>
      </c>
      <c r="X232" s="95"/>
      <c r="Y232" s="95"/>
      <c r="Z232" s="95"/>
      <c r="AA232" s="95"/>
    </row>
    <row r="233" hidden="1" outlineLevel="1">
      <c r="B233" s="904" t="s">
        <v>118</v>
      </c>
      <c r="C233" s="80"/>
      <c r="D233" s="905">
        <v>1.111121994E9</v>
      </c>
      <c r="E233" s="82" t="s">
        <v>35</v>
      </c>
      <c r="F233" s="874">
        <f t="shared" si="20"/>
        <v>31</v>
      </c>
      <c r="G233" s="912"/>
      <c r="H233" s="912"/>
      <c r="I233" s="912"/>
      <c r="J233" s="913">
        <v>26.0</v>
      </c>
      <c r="K233" s="913">
        <v>5.0</v>
      </c>
      <c r="L233" s="913">
        <v>0.0</v>
      </c>
      <c r="M233" s="913">
        <v>0.0</v>
      </c>
      <c r="N233" s="913">
        <v>0.0</v>
      </c>
      <c r="O233" s="913">
        <v>0.0</v>
      </c>
      <c r="P233" s="913">
        <v>0.0</v>
      </c>
      <c r="Q233" s="906">
        <v>0.0</v>
      </c>
      <c r="R233" s="907">
        <v>7590.0</v>
      </c>
      <c r="S233" s="907">
        <v>2492.0</v>
      </c>
      <c r="T233" s="908">
        <f t="shared" si="21"/>
        <v>3.045746388</v>
      </c>
      <c r="U233" s="881">
        <f t="shared" si="22"/>
        <v>77252</v>
      </c>
      <c r="V233" s="882">
        <f t="shared" si="23"/>
        <v>235290</v>
      </c>
      <c r="X233" s="95"/>
      <c r="Y233" s="95"/>
      <c r="Z233" s="95"/>
      <c r="AA233" s="95"/>
    </row>
    <row r="234" hidden="1" outlineLevel="1">
      <c r="B234" s="904" t="s">
        <v>118</v>
      </c>
      <c r="C234" s="80"/>
      <c r="D234" s="905">
        <v>1.111121995E9</v>
      </c>
      <c r="E234" s="96" t="s">
        <v>36</v>
      </c>
      <c r="F234" s="874">
        <f t="shared" si="20"/>
        <v>33</v>
      </c>
      <c r="G234" s="912"/>
      <c r="H234" s="912"/>
      <c r="I234" s="912"/>
      <c r="J234" s="913">
        <v>30.0</v>
      </c>
      <c r="K234" s="913">
        <v>3.0</v>
      </c>
      <c r="L234" s="913">
        <v>0.0</v>
      </c>
      <c r="M234" s="913">
        <v>0.0</v>
      </c>
      <c r="N234" s="913">
        <v>0.0</v>
      </c>
      <c r="O234" s="913">
        <v>0.0</v>
      </c>
      <c r="P234" s="913">
        <v>0.0</v>
      </c>
      <c r="Q234" s="906">
        <v>0.0</v>
      </c>
      <c r="R234" s="907">
        <v>7590.0</v>
      </c>
      <c r="S234" s="907">
        <v>2492.0</v>
      </c>
      <c r="T234" s="908">
        <f t="shared" si="21"/>
        <v>3.045746388</v>
      </c>
      <c r="U234" s="881">
        <f t="shared" si="22"/>
        <v>82236</v>
      </c>
      <c r="V234" s="882">
        <f t="shared" si="23"/>
        <v>250470</v>
      </c>
      <c r="X234" s="95"/>
      <c r="Y234" s="95"/>
      <c r="Z234" s="95"/>
      <c r="AA234" s="95"/>
    </row>
    <row r="235" hidden="1" outlineLevel="1">
      <c r="B235" s="904" t="s">
        <v>118</v>
      </c>
      <c r="C235" s="80"/>
      <c r="D235" s="905">
        <v>1.111121996E9</v>
      </c>
      <c r="E235" s="82" t="s">
        <v>37</v>
      </c>
      <c r="F235" s="874">
        <f t="shared" si="20"/>
        <v>23</v>
      </c>
      <c r="G235" s="912"/>
      <c r="H235" s="912"/>
      <c r="I235" s="912"/>
      <c r="J235" s="913">
        <v>18.0</v>
      </c>
      <c r="K235" s="913">
        <v>3.0</v>
      </c>
      <c r="L235" s="913">
        <v>1.0</v>
      </c>
      <c r="M235" s="913">
        <v>1.0</v>
      </c>
      <c r="N235" s="913">
        <v>0.0</v>
      </c>
      <c r="O235" s="913">
        <v>0.0</v>
      </c>
      <c r="P235" s="913">
        <v>0.0</v>
      </c>
      <c r="Q235" s="906">
        <v>0.0</v>
      </c>
      <c r="R235" s="907">
        <v>7590.0</v>
      </c>
      <c r="S235" s="907">
        <v>2492.0</v>
      </c>
      <c r="T235" s="908">
        <f t="shared" si="21"/>
        <v>3.045746388</v>
      </c>
      <c r="U235" s="881">
        <f t="shared" si="22"/>
        <v>57316</v>
      </c>
      <c r="V235" s="882">
        <f t="shared" si="23"/>
        <v>174570</v>
      </c>
      <c r="X235" s="95"/>
      <c r="Y235" s="95"/>
      <c r="Z235" s="95"/>
      <c r="AA235" s="95"/>
    </row>
    <row r="236" hidden="1" outlineLevel="1">
      <c r="B236" s="904" t="s">
        <v>118</v>
      </c>
      <c r="C236" s="80"/>
      <c r="D236" s="905">
        <v>1.111121997E9</v>
      </c>
      <c r="E236" s="82" t="s">
        <v>132</v>
      </c>
      <c r="F236" s="874">
        <f t="shared" si="20"/>
        <v>5</v>
      </c>
      <c r="G236" s="912"/>
      <c r="H236" s="912"/>
      <c r="I236" s="912"/>
      <c r="J236" s="913">
        <v>1.0</v>
      </c>
      <c r="K236" s="913">
        <v>3.0</v>
      </c>
      <c r="L236" s="913">
        <v>0.0</v>
      </c>
      <c r="M236" s="913">
        <v>1.0</v>
      </c>
      <c r="N236" s="913">
        <v>0.0</v>
      </c>
      <c r="O236" s="913">
        <v>0.0</v>
      </c>
      <c r="P236" s="913">
        <v>0.0</v>
      </c>
      <c r="Q236" s="906">
        <v>0.0</v>
      </c>
      <c r="R236" s="907">
        <v>7590.0</v>
      </c>
      <c r="S236" s="907">
        <v>2492.0</v>
      </c>
      <c r="T236" s="908">
        <f t="shared" si="21"/>
        <v>3.045746388</v>
      </c>
      <c r="U236" s="881">
        <f t="shared" si="22"/>
        <v>12460</v>
      </c>
      <c r="V236" s="882">
        <f t="shared" si="23"/>
        <v>37950</v>
      </c>
      <c r="X236" s="95"/>
      <c r="Y236" s="95"/>
      <c r="Z236" s="95"/>
      <c r="AA236" s="95"/>
    </row>
    <row r="237" hidden="1" outlineLevel="1">
      <c r="B237" s="904" t="s">
        <v>118</v>
      </c>
      <c r="C237" s="80"/>
      <c r="D237" s="905">
        <v>1.111121998E9</v>
      </c>
      <c r="E237" s="82" t="s">
        <v>133</v>
      </c>
      <c r="F237" s="874">
        <f t="shared" si="20"/>
        <v>7</v>
      </c>
      <c r="G237" s="912"/>
      <c r="H237" s="912"/>
      <c r="I237" s="912"/>
      <c r="J237" s="913">
        <v>4.0</v>
      </c>
      <c r="K237" s="913">
        <v>3.0</v>
      </c>
      <c r="L237" s="913">
        <v>0.0</v>
      </c>
      <c r="M237" s="913">
        <v>0.0</v>
      </c>
      <c r="N237" s="913">
        <v>0.0</v>
      </c>
      <c r="O237" s="913">
        <v>0.0</v>
      </c>
      <c r="P237" s="913">
        <v>0.0</v>
      </c>
      <c r="Q237" s="906">
        <v>0.0</v>
      </c>
      <c r="R237" s="907">
        <v>7590.0</v>
      </c>
      <c r="S237" s="907">
        <v>2492.0</v>
      </c>
      <c r="T237" s="908">
        <f t="shared" si="21"/>
        <v>3.045746388</v>
      </c>
      <c r="U237" s="881">
        <f t="shared" si="22"/>
        <v>17444</v>
      </c>
      <c r="V237" s="882">
        <f t="shared" si="23"/>
        <v>53130</v>
      </c>
      <c r="X237" s="217"/>
      <c r="Y237" s="217"/>
      <c r="Z237" s="217"/>
      <c r="AA237" s="217"/>
    </row>
    <row r="238" hidden="1" outlineLevel="1">
      <c r="B238" s="883" t="s">
        <v>118</v>
      </c>
      <c r="C238" s="98"/>
      <c r="D238" s="909">
        <v>1.111121999E9</v>
      </c>
      <c r="E238" s="648" t="s">
        <v>242</v>
      </c>
      <c r="F238" s="885">
        <f t="shared" si="20"/>
        <v>3</v>
      </c>
      <c r="G238" s="886"/>
      <c r="H238" s="886"/>
      <c r="I238" s="886"/>
      <c r="J238" s="887">
        <v>2.0</v>
      </c>
      <c r="K238" s="887">
        <v>1.0</v>
      </c>
      <c r="L238" s="887">
        <v>0.0</v>
      </c>
      <c r="M238" s="887">
        <v>0.0</v>
      </c>
      <c r="N238" s="887">
        <v>0.0</v>
      </c>
      <c r="O238" s="887">
        <v>0.0</v>
      </c>
      <c r="P238" s="887">
        <v>0.0</v>
      </c>
      <c r="Q238" s="889">
        <v>0.0</v>
      </c>
      <c r="R238" s="890">
        <v>7590.0</v>
      </c>
      <c r="S238" s="890">
        <v>2492.0</v>
      </c>
      <c r="T238" s="891">
        <f t="shared" si="21"/>
        <v>3.045746388</v>
      </c>
      <c r="U238" s="892">
        <f t="shared" si="22"/>
        <v>7476</v>
      </c>
      <c r="V238" s="893">
        <f t="shared" si="23"/>
        <v>22770</v>
      </c>
      <c r="X238" s="95"/>
      <c r="Y238" s="95"/>
      <c r="Z238" s="95"/>
      <c r="AA238" s="95"/>
    </row>
    <row r="239" hidden="1" outlineLevel="1">
      <c r="B239" s="915" t="s">
        <v>119</v>
      </c>
      <c r="C239" s="407"/>
      <c r="D239" s="916">
        <v>1.3351219913E10</v>
      </c>
      <c r="E239" s="64" t="s">
        <v>114</v>
      </c>
      <c r="F239" s="863">
        <f t="shared" si="20"/>
        <v>2</v>
      </c>
      <c r="G239" s="864"/>
      <c r="H239" s="864"/>
      <c r="I239" s="864"/>
      <c r="J239" s="917">
        <v>1.0</v>
      </c>
      <c r="K239" s="918">
        <v>1.0</v>
      </c>
      <c r="L239" s="918">
        <v>0.0</v>
      </c>
      <c r="M239" s="918">
        <v>0.0</v>
      </c>
      <c r="N239" s="918">
        <v>0.0</v>
      </c>
      <c r="O239" s="918">
        <v>0.0</v>
      </c>
      <c r="P239" s="919">
        <v>0.0</v>
      </c>
      <c r="Q239" s="906">
        <v>0.0</v>
      </c>
      <c r="R239" s="920">
        <v>7590.0</v>
      </c>
      <c r="S239" s="920">
        <v>2492.0</v>
      </c>
      <c r="T239" s="921">
        <f t="shared" si="21"/>
        <v>3.045746388</v>
      </c>
      <c r="U239" s="922">
        <f t="shared" si="22"/>
        <v>4984</v>
      </c>
      <c r="V239" s="871">
        <f t="shared" si="23"/>
        <v>15180</v>
      </c>
      <c r="X239" s="95"/>
      <c r="Y239" s="95"/>
      <c r="Z239" s="95"/>
      <c r="AA239" s="95"/>
    </row>
    <row r="240" hidden="1" outlineLevel="1">
      <c r="B240" s="923" t="s">
        <v>119</v>
      </c>
      <c r="D240" s="924"/>
      <c r="E240" s="96" t="s">
        <v>34</v>
      </c>
      <c r="F240" s="874">
        <f t="shared" si="20"/>
        <v>4</v>
      </c>
      <c r="G240" s="875"/>
      <c r="H240" s="875"/>
      <c r="I240" s="875"/>
      <c r="J240" s="925">
        <v>2.0</v>
      </c>
      <c r="K240" s="926">
        <v>2.0</v>
      </c>
      <c r="L240" s="926">
        <v>0.0</v>
      </c>
      <c r="M240" s="926">
        <v>0.0</v>
      </c>
      <c r="N240" s="926">
        <v>0.0</v>
      </c>
      <c r="O240" s="926">
        <v>0.0</v>
      </c>
      <c r="P240" s="926">
        <v>0.0</v>
      </c>
      <c r="Q240" s="889">
        <v>0.0</v>
      </c>
      <c r="R240" s="927">
        <v>7590.0</v>
      </c>
      <c r="S240" s="927">
        <v>2492.0</v>
      </c>
      <c r="T240" s="928">
        <f t="shared" si="21"/>
        <v>3.045746388</v>
      </c>
      <c r="U240" s="929">
        <f t="shared" si="22"/>
        <v>9968</v>
      </c>
      <c r="V240" s="882">
        <f t="shared" si="23"/>
        <v>30360</v>
      </c>
      <c r="X240" s="95"/>
      <c r="Y240" s="95"/>
      <c r="Z240" s="95"/>
      <c r="AA240" s="95"/>
    </row>
    <row r="241" hidden="1" outlineLevel="1">
      <c r="B241" s="923" t="s">
        <v>119</v>
      </c>
      <c r="D241" s="924"/>
      <c r="E241" s="82" t="s">
        <v>35</v>
      </c>
      <c r="F241" s="874">
        <f t="shared" si="20"/>
        <v>6</v>
      </c>
      <c r="G241" s="875"/>
      <c r="H241" s="875"/>
      <c r="I241" s="875"/>
      <c r="J241" s="925">
        <v>3.0</v>
      </c>
      <c r="K241" s="926">
        <v>3.0</v>
      </c>
      <c r="L241" s="926">
        <v>0.0</v>
      </c>
      <c r="M241" s="926">
        <v>0.0</v>
      </c>
      <c r="N241" s="926">
        <v>0.0</v>
      </c>
      <c r="O241" s="926">
        <v>0.0</v>
      </c>
      <c r="P241" s="926">
        <v>0.0</v>
      </c>
      <c r="Q241" s="906">
        <v>0.0</v>
      </c>
      <c r="R241" s="927">
        <v>7590.0</v>
      </c>
      <c r="S241" s="927">
        <v>2492.0</v>
      </c>
      <c r="T241" s="928">
        <f t="shared" si="21"/>
        <v>3.045746388</v>
      </c>
      <c r="U241" s="929">
        <f t="shared" si="22"/>
        <v>14952</v>
      </c>
      <c r="V241" s="882">
        <f t="shared" si="23"/>
        <v>45540</v>
      </c>
      <c r="X241" s="95"/>
      <c r="Y241" s="95"/>
      <c r="Z241" s="95"/>
      <c r="AA241" s="95"/>
    </row>
    <row r="242" hidden="1" outlineLevel="1">
      <c r="B242" s="923" t="s">
        <v>119</v>
      </c>
      <c r="D242" s="924"/>
      <c r="E242" s="96" t="s">
        <v>36</v>
      </c>
      <c r="F242" s="874">
        <f t="shared" si="20"/>
        <v>0</v>
      </c>
      <c r="G242" s="875"/>
      <c r="H242" s="875"/>
      <c r="I242" s="875"/>
      <c r="J242" s="925">
        <v>0.0</v>
      </c>
      <c r="K242" s="926">
        <v>0.0</v>
      </c>
      <c r="L242" s="926">
        <v>0.0</v>
      </c>
      <c r="M242" s="926">
        <v>0.0</v>
      </c>
      <c r="N242" s="926">
        <v>0.0</v>
      </c>
      <c r="O242" s="926">
        <v>0.0</v>
      </c>
      <c r="P242" s="926">
        <v>0.0</v>
      </c>
      <c r="Q242" s="889">
        <v>0.0</v>
      </c>
      <c r="R242" s="927">
        <v>7590.0</v>
      </c>
      <c r="S242" s="927">
        <v>2492.0</v>
      </c>
      <c r="T242" s="928">
        <f t="shared" si="21"/>
        <v>3.045746388</v>
      </c>
      <c r="U242" s="929">
        <f t="shared" si="22"/>
        <v>0</v>
      </c>
      <c r="V242" s="882">
        <f t="shared" si="23"/>
        <v>0</v>
      </c>
      <c r="X242" s="95"/>
      <c r="Y242" s="95"/>
      <c r="Z242" s="95"/>
      <c r="AA242" s="95"/>
    </row>
    <row r="243" hidden="1" outlineLevel="1">
      <c r="B243" s="923" t="s">
        <v>119</v>
      </c>
      <c r="D243" s="924"/>
      <c r="E243" s="506" t="s">
        <v>37</v>
      </c>
      <c r="F243" s="874">
        <f t="shared" si="20"/>
        <v>0</v>
      </c>
      <c r="G243" s="875"/>
      <c r="H243" s="875"/>
      <c r="I243" s="875"/>
      <c r="J243" s="925">
        <v>0.0</v>
      </c>
      <c r="K243" s="926">
        <v>0.0</v>
      </c>
      <c r="L243" s="926">
        <v>0.0</v>
      </c>
      <c r="M243" s="926">
        <v>0.0</v>
      </c>
      <c r="N243" s="926">
        <v>0.0</v>
      </c>
      <c r="O243" s="926">
        <v>0.0</v>
      </c>
      <c r="P243" s="930">
        <v>0.0</v>
      </c>
      <c r="Q243" s="906">
        <v>0.0</v>
      </c>
      <c r="R243" s="927">
        <v>7590.0</v>
      </c>
      <c r="S243" s="927">
        <v>2492.0</v>
      </c>
      <c r="T243" s="928">
        <f t="shared" si="21"/>
        <v>3.045746388</v>
      </c>
      <c r="U243" s="929">
        <f t="shared" si="22"/>
        <v>0</v>
      </c>
      <c r="V243" s="882">
        <f t="shared" si="23"/>
        <v>0</v>
      </c>
      <c r="X243" s="95"/>
      <c r="Y243" s="95"/>
      <c r="Z243" s="95"/>
      <c r="AA243" s="95"/>
    </row>
    <row r="244" hidden="1" outlineLevel="1">
      <c r="B244" s="923" t="s">
        <v>119</v>
      </c>
      <c r="D244" s="924"/>
      <c r="E244" s="506" t="s">
        <v>132</v>
      </c>
      <c r="F244" s="874">
        <f t="shared" si="20"/>
        <v>0</v>
      </c>
      <c r="G244" s="875"/>
      <c r="H244" s="875"/>
      <c r="I244" s="875"/>
      <c r="J244" s="925">
        <v>0.0</v>
      </c>
      <c r="K244" s="926">
        <v>0.0</v>
      </c>
      <c r="L244" s="926">
        <v>0.0</v>
      </c>
      <c r="M244" s="926">
        <v>0.0</v>
      </c>
      <c r="N244" s="926">
        <v>0.0</v>
      </c>
      <c r="O244" s="926">
        <v>0.0</v>
      </c>
      <c r="P244" s="930">
        <v>0.0</v>
      </c>
      <c r="Q244" s="889">
        <v>0.0</v>
      </c>
      <c r="R244" s="927">
        <v>7590.0</v>
      </c>
      <c r="S244" s="927">
        <v>2492.0</v>
      </c>
      <c r="T244" s="928">
        <f t="shared" si="21"/>
        <v>3.045746388</v>
      </c>
      <c r="U244" s="929">
        <f t="shared" si="22"/>
        <v>0</v>
      </c>
      <c r="V244" s="882">
        <f t="shared" si="23"/>
        <v>0</v>
      </c>
      <c r="X244" s="95"/>
      <c r="Y244" s="95"/>
      <c r="Z244" s="95"/>
      <c r="AA244" s="95"/>
    </row>
    <row r="245" hidden="1" outlineLevel="1">
      <c r="B245" s="931" t="s">
        <v>119</v>
      </c>
      <c r="C245" s="429"/>
      <c r="D245" s="932"/>
      <c r="E245" s="518" t="s">
        <v>133</v>
      </c>
      <c r="F245" s="885">
        <f t="shared" si="20"/>
        <v>0</v>
      </c>
      <c r="G245" s="886"/>
      <c r="H245" s="886"/>
      <c r="I245" s="886"/>
      <c r="J245" s="933">
        <v>0.0</v>
      </c>
      <c r="K245" s="934">
        <v>0.0</v>
      </c>
      <c r="L245" s="934">
        <v>0.0</v>
      </c>
      <c r="M245" s="934">
        <v>0.0</v>
      </c>
      <c r="N245" s="934">
        <v>0.0</v>
      </c>
      <c r="O245" s="934">
        <v>0.0</v>
      </c>
      <c r="P245" s="935">
        <v>0.0</v>
      </c>
      <c r="Q245" s="906">
        <v>0.0</v>
      </c>
      <c r="R245" s="936">
        <v>7590.0</v>
      </c>
      <c r="S245" s="936">
        <v>2492.0</v>
      </c>
      <c r="T245" s="937">
        <f t="shared" si="21"/>
        <v>3.045746388</v>
      </c>
      <c r="U245" s="938">
        <f t="shared" si="22"/>
        <v>0</v>
      </c>
      <c r="V245" s="893">
        <f t="shared" si="23"/>
        <v>0</v>
      </c>
      <c r="X245" s="95"/>
      <c r="Y245" s="95"/>
      <c r="Z245" s="95"/>
      <c r="AA245" s="95"/>
    </row>
    <row r="246" hidden="1" outlineLevel="1">
      <c r="B246" s="898" t="s">
        <v>120</v>
      </c>
      <c r="C246" s="861"/>
      <c r="D246" s="862"/>
      <c r="E246" s="64" t="s">
        <v>114</v>
      </c>
      <c r="F246" s="863">
        <f t="shared" si="20"/>
        <v>0</v>
      </c>
      <c r="G246" s="864"/>
      <c r="H246" s="864"/>
      <c r="I246" s="864"/>
      <c r="J246" s="865">
        <v>0.0</v>
      </c>
      <c r="K246" s="866">
        <v>0.0</v>
      </c>
      <c r="L246" s="866">
        <v>0.0</v>
      </c>
      <c r="M246" s="866">
        <v>0.0</v>
      </c>
      <c r="N246" s="866">
        <v>0.0</v>
      </c>
      <c r="O246" s="866">
        <v>0.0</v>
      </c>
      <c r="P246" s="866">
        <v>0.0</v>
      </c>
      <c r="Q246" s="889">
        <v>0.0</v>
      </c>
      <c r="R246" s="902">
        <v>7590.0</v>
      </c>
      <c r="S246" s="902">
        <v>2492.0</v>
      </c>
      <c r="T246" s="903">
        <f t="shared" si="21"/>
        <v>3.045746388</v>
      </c>
      <c r="U246" s="870">
        <f t="shared" si="22"/>
        <v>0</v>
      </c>
      <c r="V246" s="871">
        <f t="shared" si="23"/>
        <v>0</v>
      </c>
      <c r="X246" s="95"/>
    </row>
    <row r="247" hidden="1" outlineLevel="1">
      <c r="B247" s="904" t="s">
        <v>120</v>
      </c>
      <c r="C247" s="80"/>
      <c r="D247" s="873"/>
      <c r="E247" s="96" t="s">
        <v>34</v>
      </c>
      <c r="F247" s="874">
        <f t="shared" si="20"/>
        <v>5</v>
      </c>
      <c r="G247" s="875"/>
      <c r="H247" s="875"/>
      <c r="I247" s="875"/>
      <c r="J247" s="876">
        <v>2.0</v>
      </c>
      <c r="K247" s="877">
        <v>3.0</v>
      </c>
      <c r="L247" s="877">
        <v>0.0</v>
      </c>
      <c r="M247" s="877">
        <v>0.0</v>
      </c>
      <c r="N247" s="877">
        <v>0.0</v>
      </c>
      <c r="O247" s="877">
        <v>0.0</v>
      </c>
      <c r="P247" s="877">
        <v>0.0</v>
      </c>
      <c r="Q247" s="906">
        <v>0.0</v>
      </c>
      <c r="R247" s="907">
        <v>7590.0</v>
      </c>
      <c r="S247" s="907">
        <v>2492.0</v>
      </c>
      <c r="T247" s="908">
        <f t="shared" si="21"/>
        <v>3.045746388</v>
      </c>
      <c r="U247" s="881">
        <f t="shared" si="22"/>
        <v>12460</v>
      </c>
      <c r="V247" s="882">
        <f t="shared" si="23"/>
        <v>37950</v>
      </c>
      <c r="X247" s="95"/>
    </row>
    <row r="248" hidden="1" outlineLevel="1">
      <c r="B248" s="904" t="s">
        <v>120</v>
      </c>
      <c r="C248" s="80"/>
      <c r="D248" s="873"/>
      <c r="E248" s="82" t="s">
        <v>35</v>
      </c>
      <c r="F248" s="874">
        <f t="shared" si="20"/>
        <v>7</v>
      </c>
      <c r="G248" s="875"/>
      <c r="H248" s="875"/>
      <c r="I248" s="875"/>
      <c r="J248" s="876">
        <v>4.0</v>
      </c>
      <c r="K248" s="877">
        <v>3.0</v>
      </c>
      <c r="L248" s="877">
        <v>0.0</v>
      </c>
      <c r="M248" s="877">
        <v>0.0</v>
      </c>
      <c r="N248" s="877">
        <v>0.0</v>
      </c>
      <c r="O248" s="877">
        <v>0.0</v>
      </c>
      <c r="P248" s="877">
        <v>0.0</v>
      </c>
      <c r="Q248" s="889">
        <v>0.0</v>
      </c>
      <c r="R248" s="907">
        <v>7590.0</v>
      </c>
      <c r="S248" s="907">
        <v>2492.0</v>
      </c>
      <c r="T248" s="908">
        <f t="shared" si="21"/>
        <v>3.045746388</v>
      </c>
      <c r="U248" s="881">
        <f t="shared" si="22"/>
        <v>17444</v>
      </c>
      <c r="V248" s="882">
        <f t="shared" si="23"/>
        <v>53130</v>
      </c>
      <c r="X248" s="95"/>
    </row>
    <row r="249" hidden="1" outlineLevel="1">
      <c r="B249" s="904" t="s">
        <v>120</v>
      </c>
      <c r="C249" s="80"/>
      <c r="D249" s="873"/>
      <c r="E249" s="96" t="s">
        <v>36</v>
      </c>
      <c r="F249" s="874">
        <f t="shared" si="20"/>
        <v>6</v>
      </c>
      <c r="G249" s="875"/>
      <c r="H249" s="875"/>
      <c r="I249" s="875"/>
      <c r="J249" s="925">
        <v>3.0</v>
      </c>
      <c r="K249" s="877">
        <v>3.0</v>
      </c>
      <c r="L249" s="877">
        <v>0.0</v>
      </c>
      <c r="M249" s="877">
        <v>0.0</v>
      </c>
      <c r="N249" s="877">
        <v>0.0</v>
      </c>
      <c r="O249" s="877">
        <v>0.0</v>
      </c>
      <c r="P249" s="877">
        <v>0.0</v>
      </c>
      <c r="Q249" s="906">
        <v>0.0</v>
      </c>
      <c r="R249" s="907">
        <v>7590.0</v>
      </c>
      <c r="S249" s="907">
        <v>2492.0</v>
      </c>
      <c r="T249" s="908">
        <f t="shared" si="21"/>
        <v>3.045746388</v>
      </c>
      <c r="U249" s="881">
        <f t="shared" si="22"/>
        <v>14952</v>
      </c>
      <c r="V249" s="882">
        <f t="shared" si="23"/>
        <v>45540</v>
      </c>
      <c r="X249" s="95"/>
    </row>
    <row r="250" hidden="1" outlineLevel="1">
      <c r="B250" s="904" t="s">
        <v>120</v>
      </c>
      <c r="C250" s="80"/>
      <c r="D250" s="873"/>
      <c r="E250" s="506" t="s">
        <v>37</v>
      </c>
      <c r="F250" s="874">
        <f t="shared" si="20"/>
        <v>1</v>
      </c>
      <c r="G250" s="875"/>
      <c r="H250" s="875"/>
      <c r="I250" s="875"/>
      <c r="J250" s="925">
        <v>0.0</v>
      </c>
      <c r="K250" s="877">
        <v>1.0</v>
      </c>
      <c r="L250" s="877">
        <v>0.0</v>
      </c>
      <c r="M250" s="877">
        <v>0.0</v>
      </c>
      <c r="N250" s="877">
        <v>0.0</v>
      </c>
      <c r="O250" s="877">
        <v>0.0</v>
      </c>
      <c r="P250" s="939">
        <v>0.0</v>
      </c>
      <c r="Q250" s="889">
        <v>0.0</v>
      </c>
      <c r="R250" s="907">
        <v>7590.0</v>
      </c>
      <c r="S250" s="907">
        <v>2492.0</v>
      </c>
      <c r="T250" s="908">
        <f t="shared" si="21"/>
        <v>3.045746388</v>
      </c>
      <c r="U250" s="881">
        <f t="shared" si="22"/>
        <v>2492</v>
      </c>
      <c r="V250" s="882">
        <f t="shared" si="23"/>
        <v>7590</v>
      </c>
      <c r="W250" s="95"/>
      <c r="X250" s="95"/>
    </row>
    <row r="251" hidden="1" outlineLevel="1">
      <c r="B251" s="904" t="s">
        <v>120</v>
      </c>
      <c r="C251" s="80"/>
      <c r="D251" s="873"/>
      <c r="E251" s="506" t="s">
        <v>132</v>
      </c>
      <c r="F251" s="874">
        <f t="shared" si="20"/>
        <v>0</v>
      </c>
      <c r="G251" s="875"/>
      <c r="H251" s="875"/>
      <c r="I251" s="875"/>
      <c r="J251" s="925">
        <v>0.0</v>
      </c>
      <c r="K251" s="877">
        <v>0.0</v>
      </c>
      <c r="L251" s="877">
        <v>0.0</v>
      </c>
      <c r="M251" s="877">
        <v>0.0</v>
      </c>
      <c r="N251" s="877">
        <v>0.0</v>
      </c>
      <c r="O251" s="877">
        <v>0.0</v>
      </c>
      <c r="P251" s="939">
        <v>0.0</v>
      </c>
      <c r="Q251" s="906">
        <v>0.0</v>
      </c>
      <c r="R251" s="907">
        <v>7590.0</v>
      </c>
      <c r="S251" s="907">
        <v>2492.0</v>
      </c>
      <c r="T251" s="908">
        <f t="shared" si="21"/>
        <v>3.045746388</v>
      </c>
      <c r="U251" s="881">
        <f t="shared" si="22"/>
        <v>0</v>
      </c>
      <c r="V251" s="882">
        <f t="shared" si="23"/>
        <v>0</v>
      </c>
      <c r="W251" s="95"/>
      <c r="X251" s="95"/>
    </row>
    <row r="252" hidden="1" outlineLevel="1">
      <c r="B252" s="883" t="s">
        <v>120</v>
      </c>
      <c r="C252" s="98"/>
      <c r="D252" s="884"/>
      <c r="E252" s="518" t="s">
        <v>133</v>
      </c>
      <c r="F252" s="885">
        <f t="shared" si="20"/>
        <v>0</v>
      </c>
      <c r="G252" s="886"/>
      <c r="H252" s="886"/>
      <c r="I252" s="886"/>
      <c r="J252" s="933">
        <v>0.0</v>
      </c>
      <c r="K252" s="888">
        <v>0.0</v>
      </c>
      <c r="L252" s="888">
        <v>0.0</v>
      </c>
      <c r="M252" s="888">
        <v>0.0</v>
      </c>
      <c r="N252" s="888">
        <v>0.0</v>
      </c>
      <c r="O252" s="888">
        <v>0.0</v>
      </c>
      <c r="P252" s="940">
        <v>0.0</v>
      </c>
      <c r="Q252" s="889">
        <v>0.0</v>
      </c>
      <c r="R252" s="890">
        <v>7590.0</v>
      </c>
      <c r="S252" s="890">
        <v>2492.0</v>
      </c>
      <c r="T252" s="891">
        <f t="shared" si="21"/>
        <v>3.045746388</v>
      </c>
      <c r="U252" s="892">
        <f t="shared" si="22"/>
        <v>0</v>
      </c>
      <c r="V252" s="893">
        <f t="shared" si="23"/>
        <v>0</v>
      </c>
      <c r="W252" s="95"/>
      <c r="X252" s="95"/>
    </row>
    <row r="253" hidden="1" outlineLevel="1">
      <c r="B253" s="898" t="s">
        <v>121</v>
      </c>
      <c r="C253" s="692"/>
      <c r="D253" s="899">
        <v>1.113221993E9</v>
      </c>
      <c r="E253" s="64" t="s">
        <v>34</v>
      </c>
      <c r="F253" s="863">
        <f t="shared" si="20"/>
        <v>14</v>
      </c>
      <c r="G253" s="941"/>
      <c r="H253" s="941"/>
      <c r="I253" s="941"/>
      <c r="J253" s="942">
        <v>11.0</v>
      </c>
      <c r="K253" s="942">
        <v>3.0</v>
      </c>
      <c r="L253" s="942">
        <v>0.0</v>
      </c>
      <c r="M253" s="942">
        <v>0.0</v>
      </c>
      <c r="N253" s="942">
        <v>0.0</v>
      </c>
      <c r="O253" s="942">
        <v>0.0</v>
      </c>
      <c r="P253" s="942">
        <v>0.0</v>
      </c>
      <c r="Q253" s="906">
        <v>0.0</v>
      </c>
      <c r="R253" s="902">
        <v>7590.0</v>
      </c>
      <c r="S253" s="902">
        <v>2492.0</v>
      </c>
      <c r="T253" s="903">
        <f t="shared" si="21"/>
        <v>3.045746388</v>
      </c>
      <c r="U253" s="870">
        <f t="shared" si="22"/>
        <v>34888</v>
      </c>
      <c r="V253" s="871">
        <f t="shared" si="23"/>
        <v>106260</v>
      </c>
      <c r="W253" s="95"/>
      <c r="X253" s="95"/>
    </row>
    <row r="254" hidden="1" outlineLevel="1">
      <c r="B254" s="904" t="s">
        <v>121</v>
      </c>
      <c r="C254" s="80"/>
      <c r="D254" s="905">
        <v>1.113221994E9</v>
      </c>
      <c r="E254" s="82" t="s">
        <v>35</v>
      </c>
      <c r="F254" s="874">
        <f t="shared" si="20"/>
        <v>21</v>
      </c>
      <c r="G254" s="943"/>
      <c r="H254" s="943"/>
      <c r="I254" s="943"/>
      <c r="J254" s="944">
        <v>17.0</v>
      </c>
      <c r="K254" s="944">
        <v>4.0</v>
      </c>
      <c r="L254" s="944">
        <v>0.0</v>
      </c>
      <c r="M254" s="944">
        <v>0.0</v>
      </c>
      <c r="N254" s="944">
        <v>0.0</v>
      </c>
      <c r="O254" s="944">
        <v>0.0</v>
      </c>
      <c r="P254" s="944">
        <v>0.0</v>
      </c>
      <c r="Q254" s="889">
        <v>0.0</v>
      </c>
      <c r="R254" s="907">
        <v>7590.0</v>
      </c>
      <c r="S254" s="907">
        <v>2634.0</v>
      </c>
      <c r="T254" s="908">
        <f t="shared" si="21"/>
        <v>2.881548975</v>
      </c>
      <c r="U254" s="881">
        <f t="shared" si="22"/>
        <v>55314</v>
      </c>
      <c r="V254" s="882">
        <f t="shared" si="23"/>
        <v>159390</v>
      </c>
      <c r="W254" s="95"/>
      <c r="X254" s="95"/>
    </row>
    <row r="255" hidden="1" outlineLevel="1">
      <c r="B255" s="904" t="s">
        <v>121</v>
      </c>
      <c r="C255" s="80"/>
      <c r="D255" s="905">
        <v>1.113221995E9</v>
      </c>
      <c r="E255" s="96" t="s">
        <v>36</v>
      </c>
      <c r="F255" s="874">
        <f t="shared" si="20"/>
        <v>23</v>
      </c>
      <c r="G255" s="943"/>
      <c r="H255" s="943"/>
      <c r="I255" s="943"/>
      <c r="J255" s="944">
        <v>20.0</v>
      </c>
      <c r="K255" s="944">
        <v>3.0</v>
      </c>
      <c r="L255" s="944">
        <v>0.0</v>
      </c>
      <c r="M255" s="944">
        <v>0.0</v>
      </c>
      <c r="N255" s="944">
        <v>0.0</v>
      </c>
      <c r="O255" s="944">
        <v>0.0</v>
      </c>
      <c r="P255" s="944">
        <v>0.0</v>
      </c>
      <c r="Q255" s="906">
        <v>0.0</v>
      </c>
      <c r="R255" s="907">
        <v>7590.0</v>
      </c>
      <c r="S255" s="907">
        <v>2634.0</v>
      </c>
      <c r="T255" s="908">
        <f t="shared" si="21"/>
        <v>2.881548975</v>
      </c>
      <c r="U255" s="881">
        <f t="shared" si="22"/>
        <v>60582</v>
      </c>
      <c r="V255" s="882">
        <f t="shared" si="23"/>
        <v>174570</v>
      </c>
      <c r="W255" s="95"/>
      <c r="X255" s="95"/>
      <c r="Y255" s="95"/>
      <c r="Z255" s="95"/>
      <c r="AA255" s="95"/>
    </row>
    <row r="256" hidden="1" outlineLevel="1">
      <c r="B256" s="904" t="s">
        <v>121</v>
      </c>
      <c r="C256" s="80"/>
      <c r="D256" s="905">
        <v>1.113221996E9</v>
      </c>
      <c r="E256" s="82" t="s">
        <v>37</v>
      </c>
      <c r="F256" s="874">
        <f t="shared" si="20"/>
        <v>19</v>
      </c>
      <c r="G256" s="943"/>
      <c r="H256" s="943"/>
      <c r="I256" s="943"/>
      <c r="J256" s="944">
        <v>16.0</v>
      </c>
      <c r="K256" s="944">
        <v>3.0</v>
      </c>
      <c r="L256" s="944">
        <v>0.0</v>
      </c>
      <c r="M256" s="944">
        <v>0.0</v>
      </c>
      <c r="N256" s="944">
        <v>0.0</v>
      </c>
      <c r="O256" s="944">
        <v>0.0</v>
      </c>
      <c r="P256" s="944">
        <v>0.0</v>
      </c>
      <c r="Q256" s="889">
        <v>0.0</v>
      </c>
      <c r="R256" s="907">
        <v>7590.0</v>
      </c>
      <c r="S256" s="907">
        <v>2634.0</v>
      </c>
      <c r="T256" s="908">
        <f t="shared" si="21"/>
        <v>2.881548975</v>
      </c>
      <c r="U256" s="881">
        <f t="shared" si="22"/>
        <v>50046</v>
      </c>
      <c r="V256" s="882">
        <f t="shared" si="23"/>
        <v>144210</v>
      </c>
      <c r="W256" s="95"/>
      <c r="X256" s="95"/>
      <c r="Y256" s="95"/>
      <c r="Z256" s="95"/>
      <c r="AA256" s="95"/>
    </row>
    <row r="257" hidden="1" outlineLevel="1">
      <c r="B257" s="904" t="s">
        <v>121</v>
      </c>
      <c r="C257" s="80"/>
      <c r="D257" s="905">
        <v>1.113221997E9</v>
      </c>
      <c r="E257" s="82" t="s">
        <v>132</v>
      </c>
      <c r="F257" s="874">
        <f t="shared" si="20"/>
        <v>9</v>
      </c>
      <c r="G257" s="943"/>
      <c r="H257" s="943"/>
      <c r="I257" s="943"/>
      <c r="J257" s="914">
        <v>6.0</v>
      </c>
      <c r="K257" s="914">
        <v>3.0</v>
      </c>
      <c r="L257" s="914">
        <v>0.0</v>
      </c>
      <c r="M257" s="914">
        <v>0.0</v>
      </c>
      <c r="N257" s="914">
        <v>0.0</v>
      </c>
      <c r="O257" s="914">
        <v>0.0</v>
      </c>
      <c r="P257" s="914">
        <v>0.0</v>
      </c>
      <c r="Q257" s="906">
        <v>0.0</v>
      </c>
      <c r="R257" s="907">
        <v>7590.0</v>
      </c>
      <c r="S257" s="907">
        <v>2634.0</v>
      </c>
      <c r="T257" s="908">
        <f t="shared" si="21"/>
        <v>2.881548975</v>
      </c>
      <c r="U257" s="881">
        <f t="shared" si="22"/>
        <v>23706</v>
      </c>
      <c r="V257" s="882">
        <f t="shared" si="23"/>
        <v>68310</v>
      </c>
      <c r="W257" s="95"/>
      <c r="X257" s="95"/>
      <c r="Y257" s="95"/>
      <c r="Z257" s="95"/>
      <c r="AA257" s="95"/>
    </row>
    <row r="258" hidden="1" outlineLevel="1">
      <c r="B258" s="904" t="s">
        <v>121</v>
      </c>
      <c r="C258" s="80"/>
      <c r="D258" s="905">
        <v>1.113221998E9</v>
      </c>
      <c r="E258" s="82" t="s">
        <v>133</v>
      </c>
      <c r="F258" s="874">
        <f t="shared" si="20"/>
        <v>3</v>
      </c>
      <c r="G258" s="943"/>
      <c r="H258" s="943"/>
      <c r="I258" s="943"/>
      <c r="J258" s="914">
        <v>1.0</v>
      </c>
      <c r="K258" s="914">
        <v>2.0</v>
      </c>
      <c r="L258" s="914">
        <v>0.0</v>
      </c>
      <c r="M258" s="914">
        <v>0.0</v>
      </c>
      <c r="N258" s="914">
        <v>0.0</v>
      </c>
      <c r="O258" s="914">
        <v>0.0</v>
      </c>
      <c r="P258" s="914">
        <v>0.0</v>
      </c>
      <c r="Q258" s="889">
        <v>0.0</v>
      </c>
      <c r="R258" s="907">
        <v>7590.0</v>
      </c>
      <c r="S258" s="907">
        <v>2634.0</v>
      </c>
      <c r="T258" s="908">
        <f t="shared" si="21"/>
        <v>2.881548975</v>
      </c>
      <c r="U258" s="881">
        <f t="shared" si="22"/>
        <v>7902</v>
      </c>
      <c r="V258" s="882">
        <f t="shared" si="23"/>
        <v>22770</v>
      </c>
      <c r="W258" s="95"/>
      <c r="X258" s="95"/>
      <c r="Y258" s="95"/>
      <c r="Z258" s="95"/>
      <c r="AA258" s="95"/>
    </row>
    <row r="259" hidden="1" outlineLevel="1">
      <c r="B259" s="883" t="s">
        <v>121</v>
      </c>
      <c r="C259" s="98"/>
      <c r="D259" s="909">
        <v>1.113221999E9</v>
      </c>
      <c r="E259" s="648" t="s">
        <v>242</v>
      </c>
      <c r="F259" s="885">
        <f t="shared" si="20"/>
        <v>1</v>
      </c>
      <c r="G259" s="945"/>
      <c r="H259" s="945"/>
      <c r="I259" s="945"/>
      <c r="J259" s="888">
        <v>1.0</v>
      </c>
      <c r="K259" s="888">
        <v>0.0</v>
      </c>
      <c r="L259" s="888">
        <v>0.0</v>
      </c>
      <c r="M259" s="888">
        <v>0.0</v>
      </c>
      <c r="N259" s="888">
        <v>0.0</v>
      </c>
      <c r="O259" s="888">
        <v>0.0</v>
      </c>
      <c r="P259" s="888">
        <v>0.0</v>
      </c>
      <c r="Q259" s="906">
        <v>0.0</v>
      </c>
      <c r="R259" s="890">
        <v>7590.0</v>
      </c>
      <c r="S259" s="890">
        <v>2634.0</v>
      </c>
      <c r="T259" s="891">
        <f t="shared" si="21"/>
        <v>2.881548975</v>
      </c>
      <c r="U259" s="892">
        <f t="shared" si="22"/>
        <v>2634</v>
      </c>
      <c r="V259" s="893">
        <f t="shared" si="23"/>
        <v>7590</v>
      </c>
      <c r="W259" s="95"/>
      <c r="X259" s="95"/>
      <c r="Y259" s="95"/>
      <c r="Z259" s="95"/>
      <c r="AA259" s="95"/>
    </row>
    <row r="260" ht="33.75" hidden="1" customHeight="1" outlineLevel="1">
      <c r="B260" s="898" t="s">
        <v>122</v>
      </c>
      <c r="C260" s="692"/>
      <c r="D260" s="899">
        <v>1.116321993E9</v>
      </c>
      <c r="E260" s="64" t="s">
        <v>114</v>
      </c>
      <c r="F260" s="863">
        <f t="shared" si="20"/>
        <v>3</v>
      </c>
      <c r="G260" s="941"/>
      <c r="H260" s="941"/>
      <c r="I260" s="941"/>
      <c r="J260" s="942">
        <v>1.0</v>
      </c>
      <c r="K260" s="942">
        <v>2.0</v>
      </c>
      <c r="L260" s="942">
        <v>0.0</v>
      </c>
      <c r="M260" s="942">
        <v>0.0</v>
      </c>
      <c r="N260" s="942">
        <v>0.0</v>
      </c>
      <c r="O260" s="942">
        <v>0.0</v>
      </c>
      <c r="P260" s="942">
        <v>0.0</v>
      </c>
      <c r="Q260" s="889">
        <v>0.0</v>
      </c>
      <c r="R260" s="902">
        <v>6990.0</v>
      </c>
      <c r="S260" s="902">
        <v>2304.0</v>
      </c>
      <c r="T260" s="903">
        <f t="shared" si="21"/>
        <v>3.033854167</v>
      </c>
      <c r="U260" s="870">
        <f t="shared" si="22"/>
        <v>6912</v>
      </c>
      <c r="V260" s="871">
        <f t="shared" si="23"/>
        <v>20970</v>
      </c>
      <c r="W260" s="95"/>
      <c r="X260" s="95"/>
      <c r="Y260" s="95"/>
      <c r="Z260" s="95"/>
      <c r="AA260" s="95"/>
    </row>
    <row r="261" ht="33.75" hidden="1" customHeight="1" outlineLevel="1">
      <c r="B261" s="904" t="s">
        <v>122</v>
      </c>
      <c r="C261" s="80"/>
      <c r="D261" s="905">
        <v>1.116321994E9</v>
      </c>
      <c r="E261" s="96" t="s">
        <v>34</v>
      </c>
      <c r="F261" s="874">
        <f t="shared" si="20"/>
        <v>49</v>
      </c>
      <c r="G261" s="943"/>
      <c r="H261" s="943"/>
      <c r="I261" s="943"/>
      <c r="J261" s="944">
        <v>45.0</v>
      </c>
      <c r="K261" s="944">
        <v>4.0</v>
      </c>
      <c r="L261" s="944">
        <v>0.0</v>
      </c>
      <c r="M261" s="944">
        <v>0.0</v>
      </c>
      <c r="N261" s="944">
        <v>0.0</v>
      </c>
      <c r="O261" s="944">
        <v>0.0</v>
      </c>
      <c r="P261" s="944">
        <v>0.0</v>
      </c>
      <c r="Q261" s="906">
        <v>0.0</v>
      </c>
      <c r="R261" s="907">
        <v>6990.0</v>
      </c>
      <c r="S261" s="907">
        <v>2304.0</v>
      </c>
      <c r="T261" s="908">
        <f t="shared" si="21"/>
        <v>3.033854167</v>
      </c>
      <c r="U261" s="881">
        <f t="shared" si="22"/>
        <v>112896</v>
      </c>
      <c r="V261" s="882">
        <f t="shared" si="23"/>
        <v>342510</v>
      </c>
      <c r="W261" s="95"/>
      <c r="X261" s="95"/>
      <c r="Y261" s="95"/>
      <c r="Z261" s="95"/>
      <c r="AA261" s="95"/>
    </row>
    <row r="262" ht="33.75" hidden="1" customHeight="1" outlineLevel="1">
      <c r="B262" s="904" t="s">
        <v>122</v>
      </c>
      <c r="C262" s="80"/>
      <c r="D262" s="905">
        <v>1.116321994E9</v>
      </c>
      <c r="E262" s="82" t="s">
        <v>35</v>
      </c>
      <c r="F262" s="874">
        <f t="shared" si="20"/>
        <v>27</v>
      </c>
      <c r="G262" s="943"/>
      <c r="H262" s="943"/>
      <c r="I262" s="943"/>
      <c r="J262" s="944">
        <v>19.0</v>
      </c>
      <c r="K262" s="944">
        <v>8.0</v>
      </c>
      <c r="L262" s="944">
        <v>0.0</v>
      </c>
      <c r="M262" s="944">
        <v>0.0</v>
      </c>
      <c r="N262" s="944">
        <v>0.0</v>
      </c>
      <c r="O262" s="944">
        <v>0.0</v>
      </c>
      <c r="P262" s="944">
        <v>0.0</v>
      </c>
      <c r="Q262" s="889">
        <v>0.0</v>
      </c>
      <c r="R262" s="907">
        <v>6990.0</v>
      </c>
      <c r="S262" s="907">
        <v>2304.0</v>
      </c>
      <c r="T262" s="908">
        <f t="shared" si="21"/>
        <v>3.033854167</v>
      </c>
      <c r="U262" s="881">
        <f t="shared" si="22"/>
        <v>62208</v>
      </c>
      <c r="V262" s="882">
        <f t="shared" si="23"/>
        <v>188730</v>
      </c>
      <c r="W262" s="95"/>
      <c r="X262" s="95"/>
      <c r="Y262" s="95"/>
      <c r="Z262" s="95"/>
      <c r="AA262" s="95"/>
    </row>
    <row r="263" ht="33.75" hidden="1" customHeight="1" outlineLevel="1">
      <c r="B263" s="904" t="s">
        <v>122</v>
      </c>
      <c r="C263" s="80"/>
      <c r="D263" s="905">
        <v>1.116321995E9</v>
      </c>
      <c r="E263" s="96" t="s">
        <v>36</v>
      </c>
      <c r="F263" s="874">
        <f t="shared" si="20"/>
        <v>33</v>
      </c>
      <c r="G263" s="943"/>
      <c r="H263" s="943"/>
      <c r="I263" s="943"/>
      <c r="J263" s="944">
        <v>30.0</v>
      </c>
      <c r="K263" s="944">
        <v>1.0</v>
      </c>
      <c r="L263" s="944">
        <v>1.0</v>
      </c>
      <c r="M263" s="944">
        <v>1.0</v>
      </c>
      <c r="N263" s="944">
        <v>0.0</v>
      </c>
      <c r="O263" s="944">
        <v>0.0</v>
      </c>
      <c r="P263" s="944">
        <v>0.0</v>
      </c>
      <c r="Q263" s="906">
        <v>0.0</v>
      </c>
      <c r="R263" s="907">
        <v>6990.0</v>
      </c>
      <c r="S263" s="907">
        <v>2304.0</v>
      </c>
      <c r="T263" s="908">
        <f t="shared" si="21"/>
        <v>3.033854167</v>
      </c>
      <c r="U263" s="881">
        <f t="shared" si="22"/>
        <v>76032</v>
      </c>
      <c r="V263" s="882">
        <f t="shared" si="23"/>
        <v>230670</v>
      </c>
      <c r="W263" s="95"/>
      <c r="X263" s="95"/>
      <c r="Y263" s="95"/>
      <c r="Z263" s="95"/>
      <c r="AA263" s="95"/>
    </row>
    <row r="264" ht="33.75" hidden="1" customHeight="1" outlineLevel="1">
      <c r="B264" s="904" t="s">
        <v>122</v>
      </c>
      <c r="C264" s="80"/>
      <c r="D264" s="905">
        <v>1.116321996E9</v>
      </c>
      <c r="E264" s="82" t="s">
        <v>37</v>
      </c>
      <c r="F264" s="874">
        <f t="shared" si="20"/>
        <v>38</v>
      </c>
      <c r="G264" s="943"/>
      <c r="H264" s="943"/>
      <c r="I264" s="943"/>
      <c r="J264" s="944">
        <v>36.0</v>
      </c>
      <c r="K264" s="944">
        <v>1.0</v>
      </c>
      <c r="L264" s="944">
        <v>0.0</v>
      </c>
      <c r="M264" s="944">
        <v>1.0</v>
      </c>
      <c r="N264" s="944">
        <v>0.0</v>
      </c>
      <c r="O264" s="944">
        <v>0.0</v>
      </c>
      <c r="P264" s="944">
        <v>0.0</v>
      </c>
      <c r="Q264" s="889">
        <v>0.0</v>
      </c>
      <c r="R264" s="907">
        <v>6990.0</v>
      </c>
      <c r="S264" s="907">
        <v>2304.0</v>
      </c>
      <c r="T264" s="908">
        <f t="shared" si="21"/>
        <v>3.033854167</v>
      </c>
      <c r="U264" s="881">
        <f t="shared" si="22"/>
        <v>87552</v>
      </c>
      <c r="V264" s="882">
        <f t="shared" si="23"/>
        <v>265620</v>
      </c>
      <c r="W264" s="95"/>
      <c r="X264" s="95"/>
      <c r="Y264" s="95"/>
      <c r="Z264" s="95"/>
      <c r="AA264" s="95"/>
    </row>
    <row r="265" ht="33.75" hidden="1" customHeight="1" outlineLevel="1">
      <c r="B265" s="904" t="s">
        <v>122</v>
      </c>
      <c r="C265" s="80"/>
      <c r="D265" s="905">
        <v>1.116321997E9</v>
      </c>
      <c r="E265" s="82" t="s">
        <v>132</v>
      </c>
      <c r="F265" s="874">
        <f t="shared" si="20"/>
        <v>4</v>
      </c>
      <c r="G265" s="943"/>
      <c r="H265" s="943"/>
      <c r="I265" s="943"/>
      <c r="J265" s="914">
        <v>3.0</v>
      </c>
      <c r="K265" s="914">
        <v>1.0</v>
      </c>
      <c r="L265" s="914">
        <v>0.0</v>
      </c>
      <c r="M265" s="914">
        <v>0.0</v>
      </c>
      <c r="N265" s="914">
        <v>0.0</v>
      </c>
      <c r="O265" s="914">
        <v>0.0</v>
      </c>
      <c r="P265" s="914">
        <v>0.0</v>
      </c>
      <c r="Q265" s="906">
        <v>0.0</v>
      </c>
      <c r="R265" s="907">
        <v>6990.0</v>
      </c>
      <c r="S265" s="907">
        <v>2304.0</v>
      </c>
      <c r="T265" s="908">
        <f t="shared" si="21"/>
        <v>3.033854167</v>
      </c>
      <c r="U265" s="881">
        <f t="shared" si="22"/>
        <v>9216</v>
      </c>
      <c r="V265" s="882">
        <f t="shared" si="23"/>
        <v>27960</v>
      </c>
      <c r="W265" s="95"/>
      <c r="X265" s="95"/>
      <c r="Y265" s="95"/>
      <c r="Z265" s="95"/>
      <c r="AA265" s="95"/>
    </row>
    <row r="266" ht="33.75" hidden="1" customHeight="1" outlineLevel="1">
      <c r="B266" s="904" t="s">
        <v>122</v>
      </c>
      <c r="C266" s="80"/>
      <c r="D266" s="905">
        <v>1.116321998E9</v>
      </c>
      <c r="E266" s="82" t="s">
        <v>133</v>
      </c>
      <c r="F266" s="874">
        <f t="shared" si="20"/>
        <v>12</v>
      </c>
      <c r="G266" s="943"/>
      <c r="H266" s="943"/>
      <c r="I266" s="943"/>
      <c r="J266" s="914">
        <v>11.0</v>
      </c>
      <c r="K266" s="914">
        <v>1.0</v>
      </c>
      <c r="L266" s="914">
        <v>0.0</v>
      </c>
      <c r="M266" s="914">
        <v>0.0</v>
      </c>
      <c r="N266" s="914">
        <v>0.0</v>
      </c>
      <c r="O266" s="914">
        <v>0.0</v>
      </c>
      <c r="P266" s="914">
        <v>0.0</v>
      </c>
      <c r="Q266" s="889">
        <v>0.0</v>
      </c>
      <c r="R266" s="907">
        <v>6990.0</v>
      </c>
      <c r="S266" s="907">
        <v>2304.0</v>
      </c>
      <c r="T266" s="908">
        <f t="shared" si="21"/>
        <v>3.033854167</v>
      </c>
      <c r="U266" s="881">
        <f t="shared" si="22"/>
        <v>27648</v>
      </c>
      <c r="V266" s="882">
        <f t="shared" si="23"/>
        <v>83880</v>
      </c>
      <c r="W266" s="95"/>
      <c r="X266" s="95"/>
      <c r="Y266" s="95"/>
      <c r="Z266" s="95"/>
      <c r="AA266" s="95"/>
    </row>
    <row r="267" ht="33.75" hidden="1" customHeight="1" outlineLevel="1">
      <c r="B267" s="883" t="s">
        <v>122</v>
      </c>
      <c r="C267" s="98"/>
      <c r="D267" s="909">
        <v>1.116321999E9</v>
      </c>
      <c r="E267" s="648" t="s">
        <v>242</v>
      </c>
      <c r="F267" s="885">
        <f t="shared" si="20"/>
        <v>1</v>
      </c>
      <c r="G267" s="886"/>
      <c r="H267" s="886"/>
      <c r="I267" s="886"/>
      <c r="J267" s="946">
        <v>1.0</v>
      </c>
      <c r="K267" s="947">
        <v>0.0</v>
      </c>
      <c r="L267" s="947">
        <v>0.0</v>
      </c>
      <c r="M267" s="947">
        <v>0.0</v>
      </c>
      <c r="N267" s="947">
        <v>0.0</v>
      </c>
      <c r="O267" s="947">
        <v>0.0</v>
      </c>
      <c r="P267" s="947">
        <v>0.0</v>
      </c>
      <c r="Q267" s="906">
        <v>0.0</v>
      </c>
      <c r="R267" s="890">
        <v>6990.0</v>
      </c>
      <c r="S267" s="890">
        <v>2304.0</v>
      </c>
      <c r="T267" s="891">
        <f t="shared" si="21"/>
        <v>3.033854167</v>
      </c>
      <c r="U267" s="892">
        <f t="shared" si="22"/>
        <v>2304</v>
      </c>
      <c r="V267" s="893">
        <f t="shared" si="23"/>
        <v>6990</v>
      </c>
      <c r="W267" s="95"/>
      <c r="X267" s="95"/>
      <c r="Y267" s="95"/>
      <c r="Z267" s="95"/>
      <c r="AA267" s="95"/>
    </row>
    <row r="268" ht="33.75" hidden="1" customHeight="1" outlineLevel="1">
      <c r="B268" s="948" t="s">
        <v>247</v>
      </c>
      <c r="C268" s="949"/>
      <c r="D268" s="950"/>
      <c r="E268" s="64" t="s">
        <v>34</v>
      </c>
      <c r="F268" s="951">
        <f t="shared" si="20"/>
        <v>3</v>
      </c>
      <c r="G268" s="952"/>
      <c r="H268" s="952"/>
      <c r="I268" s="952"/>
      <c r="J268" s="942">
        <v>1.0</v>
      </c>
      <c r="K268" s="942">
        <v>2.0</v>
      </c>
      <c r="L268" s="942">
        <v>0.0</v>
      </c>
      <c r="M268" s="942">
        <v>0.0</v>
      </c>
      <c r="N268" s="942">
        <v>0.0</v>
      </c>
      <c r="O268" s="942">
        <v>0.0</v>
      </c>
      <c r="P268" s="942">
        <v>0.0</v>
      </c>
      <c r="Q268" s="889">
        <v>0.0</v>
      </c>
      <c r="R268" s="953">
        <v>4150.0</v>
      </c>
      <c r="S268" s="953">
        <v>8990.0</v>
      </c>
      <c r="T268" s="921">
        <f t="shared" si="21"/>
        <v>0.4616240267</v>
      </c>
      <c r="U268" s="954">
        <f t="shared" si="22"/>
        <v>26970</v>
      </c>
      <c r="V268" s="871">
        <f t="shared" si="23"/>
        <v>12450</v>
      </c>
      <c r="W268" s="95"/>
      <c r="X268" s="95"/>
      <c r="Y268" s="95"/>
      <c r="Z268" s="95"/>
      <c r="AA268" s="95"/>
    </row>
    <row r="269" ht="33.75" hidden="1" customHeight="1" outlineLevel="1">
      <c r="B269" s="955" t="s">
        <v>247</v>
      </c>
      <c r="C269" s="464"/>
      <c r="D269" s="956"/>
      <c r="E269" s="82" t="s">
        <v>35</v>
      </c>
      <c r="F269" s="957">
        <f t="shared" si="20"/>
        <v>8</v>
      </c>
      <c r="G269" s="958"/>
      <c r="H269" s="958"/>
      <c r="I269" s="958"/>
      <c r="J269" s="944">
        <v>6.0</v>
      </c>
      <c r="K269" s="944">
        <v>2.0</v>
      </c>
      <c r="L269" s="944">
        <v>0.0</v>
      </c>
      <c r="M269" s="944">
        <v>0.0</v>
      </c>
      <c r="N269" s="944">
        <v>0.0</v>
      </c>
      <c r="O269" s="944">
        <v>0.0</v>
      </c>
      <c r="P269" s="944">
        <v>0.0</v>
      </c>
      <c r="Q269" s="906">
        <v>0.0</v>
      </c>
      <c r="R269" s="959">
        <v>4150.0</v>
      </c>
      <c r="S269" s="959">
        <v>8990.0</v>
      </c>
      <c r="T269" s="928">
        <f t="shared" si="21"/>
        <v>0.4616240267</v>
      </c>
      <c r="U269" s="960">
        <f t="shared" si="22"/>
        <v>71920</v>
      </c>
      <c r="V269" s="882">
        <f t="shared" si="23"/>
        <v>33200</v>
      </c>
      <c r="W269" s="95"/>
      <c r="X269" s="95"/>
      <c r="Y269" s="95"/>
      <c r="Z269" s="95"/>
      <c r="AA269" s="95"/>
    </row>
    <row r="270" ht="33.75" hidden="1" customHeight="1" outlineLevel="1">
      <c r="B270" s="955" t="s">
        <v>247</v>
      </c>
      <c r="C270" s="464"/>
      <c r="D270" s="956"/>
      <c r="E270" s="96" t="s">
        <v>36</v>
      </c>
      <c r="F270" s="957">
        <f t="shared" si="20"/>
        <v>10</v>
      </c>
      <c r="G270" s="958"/>
      <c r="H270" s="958"/>
      <c r="I270" s="958"/>
      <c r="J270" s="944">
        <v>7.0</v>
      </c>
      <c r="K270" s="944">
        <v>3.0</v>
      </c>
      <c r="L270" s="944">
        <v>0.0</v>
      </c>
      <c r="M270" s="944">
        <v>0.0</v>
      </c>
      <c r="N270" s="944">
        <v>0.0</v>
      </c>
      <c r="O270" s="944">
        <v>0.0</v>
      </c>
      <c r="P270" s="944">
        <v>0.0</v>
      </c>
      <c r="Q270" s="889">
        <v>0.0</v>
      </c>
      <c r="R270" s="959">
        <v>4150.0</v>
      </c>
      <c r="S270" s="959">
        <v>8990.0</v>
      </c>
      <c r="T270" s="928">
        <f t="shared" si="21"/>
        <v>0.4616240267</v>
      </c>
      <c r="U270" s="960">
        <f t="shared" si="22"/>
        <v>89900</v>
      </c>
      <c r="V270" s="882">
        <f t="shared" si="23"/>
        <v>41500</v>
      </c>
      <c r="W270" s="95"/>
      <c r="X270" s="95"/>
      <c r="Y270" s="95"/>
      <c r="Z270" s="95"/>
      <c r="AA270" s="95"/>
    </row>
    <row r="271" ht="33.75" hidden="1" customHeight="1" outlineLevel="1">
      <c r="B271" s="955" t="s">
        <v>247</v>
      </c>
      <c r="C271" s="464"/>
      <c r="D271" s="956"/>
      <c r="E271" s="961" t="s">
        <v>37</v>
      </c>
      <c r="F271" s="957">
        <f t="shared" si="20"/>
        <v>7</v>
      </c>
      <c r="G271" s="958"/>
      <c r="H271" s="958"/>
      <c r="I271" s="958"/>
      <c r="J271" s="944">
        <v>4.0</v>
      </c>
      <c r="K271" s="944">
        <v>3.0</v>
      </c>
      <c r="L271" s="944">
        <v>0.0</v>
      </c>
      <c r="M271" s="944">
        <v>0.0</v>
      </c>
      <c r="N271" s="944">
        <v>0.0</v>
      </c>
      <c r="O271" s="944">
        <v>0.0</v>
      </c>
      <c r="P271" s="944">
        <v>0.0</v>
      </c>
      <c r="Q271" s="906">
        <v>0.0</v>
      </c>
      <c r="R271" s="959">
        <v>4150.0</v>
      </c>
      <c r="S271" s="959">
        <v>8990.0</v>
      </c>
      <c r="T271" s="928">
        <f t="shared" si="21"/>
        <v>0.4616240267</v>
      </c>
      <c r="U271" s="960">
        <f t="shared" si="22"/>
        <v>62930</v>
      </c>
      <c r="V271" s="882">
        <f t="shared" si="23"/>
        <v>29050</v>
      </c>
      <c r="W271" s="95"/>
      <c r="X271" s="95"/>
      <c r="Y271" s="95"/>
      <c r="Z271" s="95"/>
      <c r="AA271" s="95"/>
    </row>
    <row r="272" ht="33.75" hidden="1" customHeight="1" outlineLevel="1">
      <c r="B272" s="955" t="s">
        <v>247</v>
      </c>
      <c r="C272" s="464"/>
      <c r="D272" s="956"/>
      <c r="E272" s="961" t="s">
        <v>132</v>
      </c>
      <c r="F272" s="957">
        <f t="shared" si="20"/>
        <v>1</v>
      </c>
      <c r="G272" s="958"/>
      <c r="H272" s="958"/>
      <c r="I272" s="958"/>
      <c r="J272" s="914">
        <v>0.0</v>
      </c>
      <c r="K272" s="914">
        <v>1.0</v>
      </c>
      <c r="L272" s="914">
        <v>0.0</v>
      </c>
      <c r="M272" s="914">
        <v>0.0</v>
      </c>
      <c r="N272" s="914">
        <v>0.0</v>
      </c>
      <c r="O272" s="914">
        <v>0.0</v>
      </c>
      <c r="P272" s="914">
        <v>0.0</v>
      </c>
      <c r="Q272" s="889">
        <v>0.0</v>
      </c>
      <c r="R272" s="959">
        <v>4150.0</v>
      </c>
      <c r="S272" s="959">
        <v>8990.0</v>
      </c>
      <c r="T272" s="928">
        <f t="shared" si="21"/>
        <v>0.4616240267</v>
      </c>
      <c r="U272" s="960">
        <f t="shared" si="22"/>
        <v>8990</v>
      </c>
      <c r="V272" s="882">
        <f t="shared" si="23"/>
        <v>4150</v>
      </c>
      <c r="W272" s="95"/>
      <c r="X272" s="95"/>
      <c r="Y272" s="95"/>
      <c r="Z272" s="95"/>
      <c r="AA272" s="95"/>
    </row>
    <row r="273" ht="33.75" hidden="1" customHeight="1" outlineLevel="1">
      <c r="B273" s="962" t="s">
        <v>247</v>
      </c>
      <c r="C273" s="470"/>
      <c r="D273" s="963"/>
      <c r="E273" s="964" t="s">
        <v>133</v>
      </c>
      <c r="F273" s="965">
        <f t="shared" si="20"/>
        <v>6</v>
      </c>
      <c r="G273" s="945"/>
      <c r="H273" s="945"/>
      <c r="I273" s="945"/>
      <c r="J273" s="888">
        <v>2.0</v>
      </c>
      <c r="K273" s="888">
        <v>4.0</v>
      </c>
      <c r="L273" s="888">
        <v>0.0</v>
      </c>
      <c r="M273" s="888">
        <v>0.0</v>
      </c>
      <c r="N273" s="888">
        <v>0.0</v>
      </c>
      <c r="O273" s="888">
        <v>0.0</v>
      </c>
      <c r="P273" s="888">
        <v>0.0</v>
      </c>
      <c r="Q273" s="906">
        <v>0.0</v>
      </c>
      <c r="R273" s="966">
        <v>4150.0</v>
      </c>
      <c r="S273" s="966">
        <v>8990.0</v>
      </c>
      <c r="T273" s="937">
        <f t="shared" si="21"/>
        <v>0.4616240267</v>
      </c>
      <c r="U273" s="967">
        <f t="shared" si="22"/>
        <v>53940</v>
      </c>
      <c r="V273" s="893">
        <f t="shared" si="23"/>
        <v>24900</v>
      </c>
      <c r="W273" s="95"/>
      <c r="X273" s="95"/>
      <c r="Y273" s="95"/>
      <c r="Z273" s="95"/>
      <c r="AA273" s="95"/>
    </row>
    <row r="274" ht="33.75" hidden="1" customHeight="1" outlineLevel="1">
      <c r="B274" s="948" t="s">
        <v>248</v>
      </c>
      <c r="C274" s="949"/>
      <c r="D274" s="950"/>
      <c r="E274" s="64" t="s">
        <v>34</v>
      </c>
      <c r="F274" s="951">
        <f t="shared" si="20"/>
        <v>2</v>
      </c>
      <c r="G274" s="952"/>
      <c r="H274" s="952"/>
      <c r="I274" s="952"/>
      <c r="J274" s="900">
        <v>0.0</v>
      </c>
      <c r="K274" s="900">
        <v>2.0</v>
      </c>
      <c r="L274" s="900">
        <v>0.0</v>
      </c>
      <c r="M274" s="900">
        <v>0.0</v>
      </c>
      <c r="N274" s="900">
        <v>0.0</v>
      </c>
      <c r="O274" s="900">
        <v>0.0</v>
      </c>
      <c r="P274" s="900">
        <v>0.0</v>
      </c>
      <c r="Q274" s="889">
        <v>0.0</v>
      </c>
      <c r="R274" s="953">
        <v>4150.0</v>
      </c>
      <c r="S274" s="953">
        <v>8990.0</v>
      </c>
      <c r="T274" s="921">
        <f t="shared" si="21"/>
        <v>0.4616240267</v>
      </c>
      <c r="U274" s="954">
        <f t="shared" si="22"/>
        <v>17980</v>
      </c>
      <c r="V274" s="871">
        <f t="shared" si="23"/>
        <v>8300</v>
      </c>
      <c r="W274" s="95"/>
      <c r="X274" s="95"/>
      <c r="Y274" s="95"/>
      <c r="Z274" s="95"/>
      <c r="AA274" s="95"/>
    </row>
    <row r="275" ht="33.75" hidden="1" customHeight="1" outlineLevel="1">
      <c r="B275" s="955" t="s">
        <v>248</v>
      </c>
      <c r="C275" s="464"/>
      <c r="D275" s="956"/>
      <c r="E275" s="82" t="s">
        <v>35</v>
      </c>
      <c r="F275" s="957">
        <f t="shared" si="20"/>
        <v>5</v>
      </c>
      <c r="G275" s="958"/>
      <c r="H275" s="958"/>
      <c r="I275" s="958"/>
      <c r="J275" s="968">
        <v>2.0</v>
      </c>
      <c r="K275" s="968">
        <v>3.0</v>
      </c>
      <c r="L275" s="968">
        <v>0.0</v>
      </c>
      <c r="M275" s="968">
        <v>0.0</v>
      </c>
      <c r="N275" s="968">
        <v>0.0</v>
      </c>
      <c r="O275" s="968">
        <v>0.0</v>
      </c>
      <c r="P275" s="968">
        <v>0.0</v>
      </c>
      <c r="Q275" s="906">
        <v>0.0</v>
      </c>
      <c r="R275" s="959">
        <v>4150.0</v>
      </c>
      <c r="S275" s="959">
        <v>8990.0</v>
      </c>
      <c r="T275" s="928">
        <f t="shared" si="21"/>
        <v>0.4616240267</v>
      </c>
      <c r="U275" s="960">
        <f t="shared" si="22"/>
        <v>44950</v>
      </c>
      <c r="V275" s="882">
        <f t="shared" si="23"/>
        <v>20750</v>
      </c>
      <c r="W275" s="95"/>
      <c r="X275" s="95"/>
      <c r="Y275" s="95"/>
      <c r="Z275" s="95"/>
      <c r="AA275" s="95"/>
    </row>
    <row r="276" ht="33.75" hidden="1" customHeight="1" outlineLevel="1">
      <c r="B276" s="955" t="s">
        <v>248</v>
      </c>
      <c r="C276" s="464"/>
      <c r="D276" s="956"/>
      <c r="E276" s="96" t="s">
        <v>36</v>
      </c>
      <c r="F276" s="957">
        <f t="shared" si="20"/>
        <v>6</v>
      </c>
      <c r="G276" s="958"/>
      <c r="H276" s="958"/>
      <c r="I276" s="958"/>
      <c r="J276" s="944">
        <v>3.0</v>
      </c>
      <c r="K276" s="944">
        <v>3.0</v>
      </c>
      <c r="L276" s="944">
        <v>0.0</v>
      </c>
      <c r="M276" s="944">
        <v>0.0</v>
      </c>
      <c r="N276" s="944">
        <v>0.0</v>
      </c>
      <c r="O276" s="944">
        <v>0.0</v>
      </c>
      <c r="P276" s="944">
        <v>0.0</v>
      </c>
      <c r="Q276" s="889">
        <v>0.0</v>
      </c>
      <c r="R276" s="959">
        <v>4150.0</v>
      </c>
      <c r="S276" s="959">
        <v>8990.0</v>
      </c>
      <c r="T276" s="928">
        <f t="shared" si="21"/>
        <v>0.4616240267</v>
      </c>
      <c r="U276" s="960">
        <f t="shared" si="22"/>
        <v>53940</v>
      </c>
      <c r="V276" s="882">
        <f t="shared" si="23"/>
        <v>24900</v>
      </c>
      <c r="W276" s="95"/>
      <c r="X276" s="95"/>
      <c r="Y276" s="95"/>
      <c r="Z276" s="95"/>
      <c r="AA276" s="95"/>
    </row>
    <row r="277" ht="33.75" hidden="1" customHeight="1" outlineLevel="1">
      <c r="B277" s="955" t="s">
        <v>248</v>
      </c>
      <c r="C277" s="464"/>
      <c r="D277" s="956"/>
      <c r="E277" s="961" t="s">
        <v>37</v>
      </c>
      <c r="F277" s="957">
        <f t="shared" si="20"/>
        <v>5</v>
      </c>
      <c r="G277" s="958"/>
      <c r="H277" s="958"/>
      <c r="I277" s="958"/>
      <c r="J277" s="944">
        <v>3.0</v>
      </c>
      <c r="K277" s="944">
        <v>2.0</v>
      </c>
      <c r="L277" s="944">
        <v>0.0</v>
      </c>
      <c r="M277" s="944">
        <v>0.0</v>
      </c>
      <c r="N277" s="944">
        <v>0.0</v>
      </c>
      <c r="O277" s="944">
        <v>0.0</v>
      </c>
      <c r="P277" s="944">
        <v>0.0</v>
      </c>
      <c r="Q277" s="906">
        <v>0.0</v>
      </c>
      <c r="R277" s="959">
        <v>4150.0</v>
      </c>
      <c r="S277" s="959">
        <v>8990.0</v>
      </c>
      <c r="T277" s="928">
        <f t="shared" si="21"/>
        <v>0.4616240267</v>
      </c>
      <c r="U277" s="960">
        <f t="shared" si="22"/>
        <v>44950</v>
      </c>
      <c r="V277" s="882">
        <f t="shared" si="23"/>
        <v>20750</v>
      </c>
      <c r="W277" s="95"/>
      <c r="X277" s="95"/>
      <c r="Y277" s="95"/>
      <c r="Z277" s="95"/>
      <c r="AA277" s="95"/>
    </row>
    <row r="278" ht="33.75" hidden="1" customHeight="1" outlineLevel="1">
      <c r="B278" s="955" t="s">
        <v>248</v>
      </c>
      <c r="C278" s="464"/>
      <c r="D278" s="956"/>
      <c r="E278" s="961" t="s">
        <v>132</v>
      </c>
      <c r="F278" s="957">
        <f t="shared" si="20"/>
        <v>3</v>
      </c>
      <c r="G278" s="958"/>
      <c r="H278" s="958"/>
      <c r="I278" s="958"/>
      <c r="J278" s="944">
        <v>1.0</v>
      </c>
      <c r="K278" s="944">
        <v>2.0</v>
      </c>
      <c r="L278" s="944">
        <v>0.0</v>
      </c>
      <c r="M278" s="944">
        <v>0.0</v>
      </c>
      <c r="N278" s="944">
        <v>0.0</v>
      </c>
      <c r="O278" s="944">
        <v>0.0</v>
      </c>
      <c r="P278" s="944">
        <v>0.0</v>
      </c>
      <c r="Q278" s="889">
        <v>0.0</v>
      </c>
      <c r="R278" s="959">
        <v>4150.0</v>
      </c>
      <c r="S278" s="959">
        <v>8990.0</v>
      </c>
      <c r="T278" s="928">
        <f t="shared" si="21"/>
        <v>0.4616240267</v>
      </c>
      <c r="U278" s="960">
        <f t="shared" si="22"/>
        <v>26970</v>
      </c>
      <c r="V278" s="882">
        <f t="shared" si="23"/>
        <v>12450</v>
      </c>
      <c r="W278" s="95"/>
      <c r="X278" s="95"/>
      <c r="Y278" s="95"/>
      <c r="Z278" s="95"/>
      <c r="AA278" s="95"/>
    </row>
    <row r="279" ht="33.75" hidden="1" customHeight="1" outlineLevel="1">
      <c r="B279" s="962" t="s">
        <v>248</v>
      </c>
      <c r="C279" s="470"/>
      <c r="D279" s="963"/>
      <c r="E279" s="964" t="s">
        <v>133</v>
      </c>
      <c r="F279" s="965">
        <f t="shared" si="20"/>
        <v>3</v>
      </c>
      <c r="G279" s="945"/>
      <c r="H279" s="945"/>
      <c r="I279" s="945"/>
      <c r="J279" s="888">
        <v>0.0</v>
      </c>
      <c r="K279" s="888">
        <v>3.0</v>
      </c>
      <c r="L279" s="888">
        <v>0.0</v>
      </c>
      <c r="M279" s="888">
        <v>0.0</v>
      </c>
      <c r="N279" s="888">
        <v>0.0</v>
      </c>
      <c r="O279" s="888">
        <v>0.0</v>
      </c>
      <c r="P279" s="888">
        <v>0.0</v>
      </c>
      <c r="Q279" s="906">
        <v>0.0</v>
      </c>
      <c r="R279" s="966">
        <v>4150.0</v>
      </c>
      <c r="S279" s="966">
        <v>8990.0</v>
      </c>
      <c r="T279" s="937">
        <f t="shared" si="21"/>
        <v>0.4616240267</v>
      </c>
      <c r="U279" s="967">
        <f t="shared" si="22"/>
        <v>26970</v>
      </c>
      <c r="V279" s="893">
        <f t="shared" si="23"/>
        <v>12450</v>
      </c>
      <c r="W279" s="95"/>
      <c r="X279" s="95"/>
      <c r="Y279" s="95"/>
      <c r="Z279" s="95"/>
      <c r="AA279" s="95"/>
    </row>
    <row r="280" ht="33.75" hidden="1" customHeight="1" outlineLevel="1">
      <c r="B280" s="969" t="s">
        <v>125</v>
      </c>
      <c r="C280" s="949"/>
      <c r="D280" s="970"/>
      <c r="E280" s="64" t="s">
        <v>34</v>
      </c>
      <c r="F280" s="951">
        <f t="shared" si="20"/>
        <v>3</v>
      </c>
      <c r="G280" s="952"/>
      <c r="H280" s="952"/>
      <c r="I280" s="952"/>
      <c r="J280" s="900">
        <v>0.0</v>
      </c>
      <c r="K280" s="900">
        <v>3.0</v>
      </c>
      <c r="L280" s="900">
        <v>0.0</v>
      </c>
      <c r="M280" s="900">
        <v>0.0</v>
      </c>
      <c r="N280" s="900">
        <v>0.0</v>
      </c>
      <c r="O280" s="900">
        <v>0.0</v>
      </c>
      <c r="P280" s="900">
        <v>0.0</v>
      </c>
      <c r="Q280" s="889">
        <v>0.0</v>
      </c>
      <c r="R280" s="953">
        <v>7990.0</v>
      </c>
      <c r="S280" s="953">
        <v>3920.0</v>
      </c>
      <c r="T280" s="921">
        <f t="shared" si="21"/>
        <v>2.038265306</v>
      </c>
      <c r="U280" s="954">
        <f t="shared" si="22"/>
        <v>11760</v>
      </c>
      <c r="V280" s="871">
        <f t="shared" si="23"/>
        <v>23970</v>
      </c>
      <c r="W280" s="95"/>
      <c r="X280" s="95"/>
      <c r="Y280" s="95"/>
      <c r="Z280" s="95"/>
      <c r="AA280" s="95"/>
    </row>
    <row r="281" ht="33.75" hidden="1" customHeight="1" outlineLevel="1">
      <c r="B281" s="971" t="s">
        <v>125</v>
      </c>
      <c r="C281" s="464"/>
      <c r="D281" s="972"/>
      <c r="E281" s="82" t="s">
        <v>35</v>
      </c>
      <c r="F281" s="957">
        <f t="shared" si="20"/>
        <v>15</v>
      </c>
      <c r="G281" s="958"/>
      <c r="H281" s="958"/>
      <c r="I281" s="958"/>
      <c r="J281" s="914">
        <v>13.0</v>
      </c>
      <c r="K281" s="914">
        <v>2.0</v>
      </c>
      <c r="L281" s="914">
        <v>0.0</v>
      </c>
      <c r="M281" s="914">
        <v>0.0</v>
      </c>
      <c r="N281" s="914">
        <v>0.0</v>
      </c>
      <c r="O281" s="914">
        <v>0.0</v>
      </c>
      <c r="P281" s="914">
        <v>0.0</v>
      </c>
      <c r="Q281" s="906">
        <v>0.0</v>
      </c>
      <c r="R281" s="959">
        <v>7990.0</v>
      </c>
      <c r="S281" s="959">
        <v>3920.0</v>
      </c>
      <c r="T281" s="928">
        <f t="shared" si="21"/>
        <v>2.038265306</v>
      </c>
      <c r="U281" s="960">
        <f t="shared" si="22"/>
        <v>58800</v>
      </c>
      <c r="V281" s="882">
        <f t="shared" si="23"/>
        <v>119850</v>
      </c>
      <c r="W281" s="95"/>
      <c r="X281" s="95"/>
      <c r="Y281" s="95"/>
      <c r="Z281" s="95"/>
      <c r="AA281" s="95"/>
    </row>
    <row r="282" ht="33.75" hidden="1" customHeight="1" outlineLevel="1">
      <c r="B282" s="971" t="s">
        <v>125</v>
      </c>
      <c r="C282" s="464"/>
      <c r="D282" s="972"/>
      <c r="E282" s="96" t="s">
        <v>36</v>
      </c>
      <c r="F282" s="957">
        <f t="shared" si="20"/>
        <v>14</v>
      </c>
      <c r="G282" s="958"/>
      <c r="H282" s="958"/>
      <c r="I282" s="958"/>
      <c r="J282" s="968">
        <v>11.0</v>
      </c>
      <c r="K282" s="968">
        <v>3.0</v>
      </c>
      <c r="L282" s="968">
        <v>0.0</v>
      </c>
      <c r="M282" s="968">
        <v>0.0</v>
      </c>
      <c r="N282" s="968">
        <v>0.0</v>
      </c>
      <c r="O282" s="968">
        <v>0.0</v>
      </c>
      <c r="P282" s="968">
        <v>0.0</v>
      </c>
      <c r="Q282" s="889">
        <v>0.0</v>
      </c>
      <c r="R282" s="959">
        <v>7990.0</v>
      </c>
      <c r="S282" s="959">
        <v>3920.0</v>
      </c>
      <c r="T282" s="928">
        <f t="shared" si="21"/>
        <v>2.038265306</v>
      </c>
      <c r="U282" s="960">
        <f t="shared" si="22"/>
        <v>54880</v>
      </c>
      <c r="V282" s="882">
        <f t="shared" si="23"/>
        <v>111860</v>
      </c>
      <c r="W282" s="95"/>
      <c r="X282" s="95"/>
      <c r="Y282" s="95"/>
      <c r="Z282" s="95"/>
      <c r="AA282" s="95"/>
    </row>
    <row r="283" ht="33.75" hidden="1" customHeight="1" outlineLevel="1">
      <c r="B283" s="971" t="s">
        <v>125</v>
      </c>
      <c r="C283" s="464"/>
      <c r="D283" s="972"/>
      <c r="E283" s="961" t="s">
        <v>37</v>
      </c>
      <c r="F283" s="957">
        <f t="shared" si="20"/>
        <v>10</v>
      </c>
      <c r="G283" s="958"/>
      <c r="H283" s="958"/>
      <c r="I283" s="958"/>
      <c r="J283" s="944">
        <v>7.0</v>
      </c>
      <c r="K283" s="944">
        <v>3.0</v>
      </c>
      <c r="L283" s="944">
        <v>0.0</v>
      </c>
      <c r="M283" s="944">
        <v>0.0</v>
      </c>
      <c r="N283" s="944">
        <v>0.0</v>
      </c>
      <c r="O283" s="944">
        <v>0.0</v>
      </c>
      <c r="P283" s="944">
        <v>0.0</v>
      </c>
      <c r="Q283" s="906">
        <v>0.0</v>
      </c>
      <c r="R283" s="959">
        <v>7990.0</v>
      </c>
      <c r="S283" s="959">
        <v>3920.0</v>
      </c>
      <c r="T283" s="928">
        <f t="shared" si="21"/>
        <v>2.038265306</v>
      </c>
      <c r="U283" s="960">
        <f t="shared" si="22"/>
        <v>39200</v>
      </c>
      <c r="V283" s="882">
        <f t="shared" si="23"/>
        <v>79900</v>
      </c>
      <c r="W283" s="95"/>
      <c r="X283" s="95"/>
      <c r="Y283" s="95"/>
      <c r="Z283" s="95"/>
      <c r="AA283" s="95"/>
    </row>
    <row r="284" ht="33.75" hidden="1" customHeight="1" outlineLevel="1">
      <c r="B284" s="971" t="s">
        <v>125</v>
      </c>
      <c r="C284" s="464"/>
      <c r="D284" s="972"/>
      <c r="E284" s="961" t="s">
        <v>132</v>
      </c>
      <c r="F284" s="957">
        <f t="shared" si="20"/>
        <v>5</v>
      </c>
      <c r="G284" s="958"/>
      <c r="H284" s="958"/>
      <c r="I284" s="958"/>
      <c r="J284" s="944">
        <v>2.0</v>
      </c>
      <c r="K284" s="944">
        <v>3.0</v>
      </c>
      <c r="L284" s="944">
        <v>0.0</v>
      </c>
      <c r="M284" s="944">
        <v>0.0</v>
      </c>
      <c r="N284" s="944">
        <v>0.0</v>
      </c>
      <c r="O284" s="944">
        <v>0.0</v>
      </c>
      <c r="P284" s="944">
        <v>0.0</v>
      </c>
      <c r="Q284" s="889">
        <v>0.0</v>
      </c>
      <c r="R284" s="959">
        <v>7990.0</v>
      </c>
      <c r="S284" s="959">
        <v>3920.0</v>
      </c>
      <c r="T284" s="928">
        <f t="shared" si="21"/>
        <v>2.038265306</v>
      </c>
      <c r="U284" s="960">
        <f t="shared" si="22"/>
        <v>19600</v>
      </c>
      <c r="V284" s="882">
        <f t="shared" si="23"/>
        <v>39950</v>
      </c>
      <c r="W284" s="95"/>
      <c r="X284" s="95"/>
      <c r="Y284" s="95"/>
      <c r="Z284" s="95"/>
      <c r="AA284" s="95"/>
    </row>
    <row r="285" ht="33.75" hidden="1" customHeight="1" outlineLevel="1">
      <c r="B285" s="973" t="s">
        <v>125</v>
      </c>
      <c r="C285" s="470"/>
      <c r="D285" s="974"/>
      <c r="E285" s="964" t="s">
        <v>133</v>
      </c>
      <c r="F285" s="965">
        <f t="shared" si="20"/>
        <v>5</v>
      </c>
      <c r="G285" s="945"/>
      <c r="H285" s="945"/>
      <c r="I285" s="945"/>
      <c r="J285" s="975">
        <v>2.0</v>
      </c>
      <c r="K285" s="975">
        <v>3.0</v>
      </c>
      <c r="L285" s="975">
        <v>0.0</v>
      </c>
      <c r="M285" s="975">
        <v>0.0</v>
      </c>
      <c r="N285" s="975">
        <v>0.0</v>
      </c>
      <c r="O285" s="975">
        <v>0.0</v>
      </c>
      <c r="P285" s="975">
        <v>0.0</v>
      </c>
      <c r="Q285" s="906">
        <v>0.0</v>
      </c>
      <c r="R285" s="966">
        <v>7990.0</v>
      </c>
      <c r="S285" s="966">
        <v>3920.0</v>
      </c>
      <c r="T285" s="937">
        <f t="shared" si="21"/>
        <v>2.038265306</v>
      </c>
      <c r="U285" s="967">
        <f t="shared" si="22"/>
        <v>19600</v>
      </c>
      <c r="V285" s="893">
        <f t="shared" si="23"/>
        <v>39950</v>
      </c>
      <c r="W285" s="95"/>
      <c r="X285" s="95"/>
      <c r="Y285" s="95"/>
      <c r="Z285" s="95"/>
      <c r="AA285" s="95"/>
    </row>
    <row r="286" ht="33.75" hidden="1" customHeight="1" outlineLevel="1">
      <c r="B286" s="898" t="s">
        <v>126</v>
      </c>
      <c r="C286" s="692"/>
      <c r="D286" s="899">
        <v>1.117122993E9</v>
      </c>
      <c r="E286" s="64" t="s">
        <v>34</v>
      </c>
      <c r="F286" s="863">
        <f t="shared" si="20"/>
        <v>17</v>
      </c>
      <c r="G286" s="941"/>
      <c r="H286" s="941"/>
      <c r="I286" s="941"/>
      <c r="J286" s="900">
        <v>14.0</v>
      </c>
      <c r="K286" s="900">
        <v>3.0</v>
      </c>
      <c r="L286" s="900">
        <v>0.0</v>
      </c>
      <c r="M286" s="900">
        <v>0.0</v>
      </c>
      <c r="N286" s="900">
        <v>0.0</v>
      </c>
      <c r="O286" s="900">
        <v>0.0</v>
      </c>
      <c r="P286" s="900">
        <v>0.0</v>
      </c>
      <c r="Q286" s="889">
        <v>0.0</v>
      </c>
      <c r="R286" s="902">
        <v>8990.0</v>
      </c>
      <c r="S286" s="902">
        <v>3107.0</v>
      </c>
      <c r="T286" s="903">
        <f t="shared" si="21"/>
        <v>2.893466366</v>
      </c>
      <c r="U286" s="870">
        <f t="shared" si="22"/>
        <v>52819</v>
      </c>
      <c r="V286" s="871">
        <f t="shared" si="23"/>
        <v>152830</v>
      </c>
      <c r="W286" s="95"/>
      <c r="X286" s="95"/>
      <c r="Y286" s="95"/>
      <c r="Z286" s="95"/>
      <c r="AA286" s="95"/>
    </row>
    <row r="287" ht="33.75" hidden="1" customHeight="1" outlineLevel="1">
      <c r="B287" s="904" t="s">
        <v>126</v>
      </c>
      <c r="C287" s="80"/>
      <c r="D287" s="905">
        <v>1.117122994E9</v>
      </c>
      <c r="E287" s="82" t="s">
        <v>35</v>
      </c>
      <c r="F287" s="874">
        <f t="shared" si="20"/>
        <v>18</v>
      </c>
      <c r="G287" s="943"/>
      <c r="H287" s="943"/>
      <c r="I287" s="943"/>
      <c r="J287" s="914">
        <v>15.0</v>
      </c>
      <c r="K287" s="914">
        <v>3.0</v>
      </c>
      <c r="L287" s="914">
        <v>0.0</v>
      </c>
      <c r="M287" s="914">
        <v>0.0</v>
      </c>
      <c r="N287" s="914">
        <v>0.0</v>
      </c>
      <c r="O287" s="914">
        <v>0.0</v>
      </c>
      <c r="P287" s="914">
        <v>0.0</v>
      </c>
      <c r="Q287" s="906">
        <v>0.0</v>
      </c>
      <c r="R287" s="907">
        <v>8990.0</v>
      </c>
      <c r="S287" s="907">
        <v>3107.0</v>
      </c>
      <c r="T287" s="908">
        <f t="shared" si="21"/>
        <v>2.893466366</v>
      </c>
      <c r="U287" s="881">
        <f t="shared" si="22"/>
        <v>55926</v>
      </c>
      <c r="V287" s="882">
        <f t="shared" si="23"/>
        <v>161820</v>
      </c>
      <c r="W287" s="95"/>
      <c r="X287" s="95"/>
      <c r="Y287" s="95"/>
      <c r="Z287" s="95"/>
      <c r="AA287" s="95"/>
    </row>
    <row r="288" ht="33.75" hidden="1" customHeight="1" outlineLevel="1">
      <c r="B288" s="904" t="s">
        <v>126</v>
      </c>
      <c r="C288" s="80"/>
      <c r="D288" s="905">
        <v>1.117122995E9</v>
      </c>
      <c r="E288" s="96" t="s">
        <v>36</v>
      </c>
      <c r="F288" s="874">
        <f t="shared" si="20"/>
        <v>14</v>
      </c>
      <c r="G288" s="943"/>
      <c r="H288" s="943"/>
      <c r="I288" s="943"/>
      <c r="J288" s="914">
        <v>11.0</v>
      </c>
      <c r="K288" s="914">
        <v>3.0</v>
      </c>
      <c r="L288" s="914">
        <v>0.0</v>
      </c>
      <c r="M288" s="914">
        <v>0.0</v>
      </c>
      <c r="N288" s="914">
        <v>0.0</v>
      </c>
      <c r="O288" s="914">
        <v>0.0</v>
      </c>
      <c r="P288" s="914">
        <v>0.0</v>
      </c>
      <c r="Q288" s="889">
        <v>0.0</v>
      </c>
      <c r="R288" s="907">
        <v>8990.0</v>
      </c>
      <c r="S288" s="907">
        <v>3107.0</v>
      </c>
      <c r="T288" s="908">
        <f t="shared" si="21"/>
        <v>2.893466366</v>
      </c>
      <c r="U288" s="881">
        <f t="shared" si="22"/>
        <v>43498</v>
      </c>
      <c r="V288" s="882">
        <f t="shared" si="23"/>
        <v>125860</v>
      </c>
      <c r="W288" s="95"/>
      <c r="X288" s="95"/>
      <c r="Y288" s="95"/>
      <c r="Z288" s="95"/>
      <c r="AA288" s="95"/>
    </row>
    <row r="289" ht="33.75" hidden="1" customHeight="1" outlineLevel="1">
      <c r="B289" s="904" t="s">
        <v>126</v>
      </c>
      <c r="C289" s="80"/>
      <c r="D289" s="905">
        <v>1.117122996E9</v>
      </c>
      <c r="E289" s="82" t="s">
        <v>37</v>
      </c>
      <c r="F289" s="874">
        <f t="shared" si="20"/>
        <v>28</v>
      </c>
      <c r="G289" s="943"/>
      <c r="H289" s="943"/>
      <c r="I289" s="943"/>
      <c r="J289" s="914">
        <v>25.0</v>
      </c>
      <c r="K289" s="914">
        <v>3.0</v>
      </c>
      <c r="L289" s="914">
        <v>0.0</v>
      </c>
      <c r="M289" s="914">
        <v>0.0</v>
      </c>
      <c r="N289" s="914">
        <v>0.0</v>
      </c>
      <c r="O289" s="914">
        <v>0.0</v>
      </c>
      <c r="P289" s="914">
        <v>0.0</v>
      </c>
      <c r="Q289" s="906">
        <v>0.0</v>
      </c>
      <c r="R289" s="907">
        <v>8990.0</v>
      </c>
      <c r="S289" s="907">
        <v>3107.0</v>
      </c>
      <c r="T289" s="908">
        <f t="shared" si="21"/>
        <v>2.893466366</v>
      </c>
      <c r="U289" s="881">
        <f t="shared" si="22"/>
        <v>86996</v>
      </c>
      <c r="V289" s="882">
        <f t="shared" si="23"/>
        <v>251720</v>
      </c>
      <c r="W289" s="95"/>
      <c r="X289" s="95"/>
      <c r="Y289" s="95"/>
      <c r="Z289" s="95"/>
      <c r="AA289" s="95"/>
    </row>
    <row r="290" ht="33.75" hidden="1" customHeight="1" outlineLevel="1">
      <c r="B290" s="904" t="s">
        <v>126</v>
      </c>
      <c r="C290" s="80"/>
      <c r="D290" s="905">
        <v>1.117122997E9</v>
      </c>
      <c r="E290" s="82" t="s">
        <v>132</v>
      </c>
      <c r="F290" s="874">
        <f t="shared" si="20"/>
        <v>10</v>
      </c>
      <c r="G290" s="943"/>
      <c r="H290" s="943"/>
      <c r="I290" s="943"/>
      <c r="J290" s="914">
        <v>7.0</v>
      </c>
      <c r="K290" s="914">
        <v>3.0</v>
      </c>
      <c r="L290" s="914">
        <v>0.0</v>
      </c>
      <c r="M290" s="914">
        <v>0.0</v>
      </c>
      <c r="N290" s="914">
        <v>0.0</v>
      </c>
      <c r="O290" s="914">
        <v>0.0</v>
      </c>
      <c r="P290" s="914">
        <v>0.0</v>
      </c>
      <c r="Q290" s="889">
        <v>0.0</v>
      </c>
      <c r="R290" s="907">
        <v>8990.0</v>
      </c>
      <c r="S290" s="907">
        <v>3107.0</v>
      </c>
      <c r="T290" s="908">
        <f t="shared" si="21"/>
        <v>2.893466366</v>
      </c>
      <c r="U290" s="881">
        <f t="shared" si="22"/>
        <v>31070</v>
      </c>
      <c r="V290" s="882">
        <f t="shared" si="23"/>
        <v>89900</v>
      </c>
      <c r="W290" s="95"/>
      <c r="X290" s="95"/>
      <c r="Y290" s="95"/>
      <c r="Z290" s="95"/>
      <c r="AA290" s="95"/>
    </row>
    <row r="291" ht="33.75" hidden="1" customHeight="1" outlineLevel="1">
      <c r="B291" s="904" t="s">
        <v>126</v>
      </c>
      <c r="C291" s="80"/>
      <c r="D291" s="905">
        <v>1.117122998E9</v>
      </c>
      <c r="E291" s="82" t="s">
        <v>133</v>
      </c>
      <c r="F291" s="874">
        <f t="shared" si="20"/>
        <v>8</v>
      </c>
      <c r="G291" s="943"/>
      <c r="H291" s="943"/>
      <c r="I291" s="943"/>
      <c r="J291" s="914">
        <v>6.0</v>
      </c>
      <c r="K291" s="914">
        <v>2.0</v>
      </c>
      <c r="L291" s="914">
        <v>0.0</v>
      </c>
      <c r="M291" s="914">
        <v>0.0</v>
      </c>
      <c r="N291" s="914">
        <v>0.0</v>
      </c>
      <c r="O291" s="914">
        <v>0.0</v>
      </c>
      <c r="P291" s="914">
        <v>0.0</v>
      </c>
      <c r="Q291" s="906">
        <v>0.0</v>
      </c>
      <c r="R291" s="907">
        <v>8990.0</v>
      </c>
      <c r="S291" s="907">
        <v>3107.0</v>
      </c>
      <c r="T291" s="908">
        <f t="shared" si="21"/>
        <v>2.893466366</v>
      </c>
      <c r="U291" s="881">
        <f t="shared" si="22"/>
        <v>24856</v>
      </c>
      <c r="V291" s="882">
        <f t="shared" si="23"/>
        <v>71920</v>
      </c>
      <c r="W291" s="95"/>
      <c r="X291" s="95"/>
      <c r="Y291" s="95"/>
      <c r="Z291" s="95"/>
      <c r="AA291" s="95"/>
    </row>
    <row r="292" ht="33.75" hidden="1" customHeight="1" outlineLevel="1">
      <c r="B292" s="883" t="s">
        <v>126</v>
      </c>
      <c r="C292" s="98"/>
      <c r="D292" s="909">
        <v>1.117122999E9</v>
      </c>
      <c r="E292" s="648" t="s">
        <v>242</v>
      </c>
      <c r="F292" s="885">
        <f t="shared" si="20"/>
        <v>0</v>
      </c>
      <c r="G292" s="945"/>
      <c r="H292" s="945"/>
      <c r="I292" s="945"/>
      <c r="J292" s="888">
        <v>0.0</v>
      </c>
      <c r="K292" s="888">
        <v>0.0</v>
      </c>
      <c r="L292" s="888">
        <v>0.0</v>
      </c>
      <c r="M292" s="888">
        <v>0.0</v>
      </c>
      <c r="N292" s="888">
        <v>0.0</v>
      </c>
      <c r="O292" s="888">
        <v>0.0</v>
      </c>
      <c r="P292" s="888">
        <v>0.0</v>
      </c>
      <c r="Q292" s="889">
        <v>0.0</v>
      </c>
      <c r="R292" s="890">
        <v>8990.0</v>
      </c>
      <c r="S292" s="890">
        <v>3107.0</v>
      </c>
      <c r="T292" s="891">
        <f t="shared" si="21"/>
        <v>2.893466366</v>
      </c>
      <c r="U292" s="892">
        <f t="shared" si="22"/>
        <v>0</v>
      </c>
      <c r="V292" s="893">
        <f t="shared" si="23"/>
        <v>0</v>
      </c>
      <c r="W292" s="95"/>
      <c r="X292" s="95"/>
      <c r="Y292" s="95"/>
      <c r="Z292" s="95"/>
      <c r="AA292" s="95"/>
    </row>
    <row r="293" ht="33.75" hidden="1" customHeight="1" outlineLevel="1">
      <c r="B293" s="898" t="s">
        <v>127</v>
      </c>
      <c r="C293" s="692"/>
      <c r="D293" s="899">
        <v>1.117122013E9</v>
      </c>
      <c r="E293" s="64" t="s">
        <v>34</v>
      </c>
      <c r="F293" s="863">
        <f t="shared" si="20"/>
        <v>13</v>
      </c>
      <c r="G293" s="941"/>
      <c r="H293" s="941"/>
      <c r="I293" s="941"/>
      <c r="J293" s="900">
        <v>9.0</v>
      </c>
      <c r="K293" s="900">
        <v>3.0</v>
      </c>
      <c r="L293" s="900">
        <v>0.0</v>
      </c>
      <c r="M293" s="900">
        <v>0.0</v>
      </c>
      <c r="N293" s="900">
        <v>0.0</v>
      </c>
      <c r="O293" s="900">
        <v>1.0</v>
      </c>
      <c r="P293" s="900">
        <v>0.0</v>
      </c>
      <c r="Q293" s="901">
        <v>1.0</v>
      </c>
      <c r="R293" s="902">
        <v>8990.0</v>
      </c>
      <c r="S293" s="902">
        <v>3107.0</v>
      </c>
      <c r="T293" s="903">
        <f t="shared" si="21"/>
        <v>2.893466366</v>
      </c>
      <c r="U293" s="870">
        <f t="shared" si="22"/>
        <v>40391</v>
      </c>
      <c r="V293" s="871">
        <f t="shared" si="23"/>
        <v>116870</v>
      </c>
      <c r="W293" s="95"/>
      <c r="X293" s="95"/>
      <c r="Y293" s="95"/>
      <c r="Z293" s="95"/>
      <c r="AA293" s="95"/>
    </row>
    <row r="294" ht="33.75" hidden="1" customHeight="1" outlineLevel="1">
      <c r="B294" s="904" t="s">
        <v>127</v>
      </c>
      <c r="C294" s="80"/>
      <c r="D294" s="905">
        <v>1.117122014E9</v>
      </c>
      <c r="E294" s="82" t="s">
        <v>35</v>
      </c>
      <c r="F294" s="874">
        <f t="shared" si="20"/>
        <v>27</v>
      </c>
      <c r="G294" s="943"/>
      <c r="H294" s="943"/>
      <c r="I294" s="943"/>
      <c r="J294" s="914">
        <v>22.0</v>
      </c>
      <c r="K294" s="914">
        <v>3.0</v>
      </c>
      <c r="L294" s="914">
        <v>0.0</v>
      </c>
      <c r="M294" s="914">
        <v>0.0</v>
      </c>
      <c r="N294" s="914">
        <v>0.0</v>
      </c>
      <c r="O294" s="914">
        <v>2.0</v>
      </c>
      <c r="P294" s="914">
        <v>0.0</v>
      </c>
      <c r="Q294" s="906">
        <v>2.0</v>
      </c>
      <c r="R294" s="907">
        <v>8990.0</v>
      </c>
      <c r="S294" s="907">
        <v>3107.0</v>
      </c>
      <c r="T294" s="908">
        <f t="shared" si="21"/>
        <v>2.893466366</v>
      </c>
      <c r="U294" s="881">
        <f t="shared" si="22"/>
        <v>83889</v>
      </c>
      <c r="V294" s="882">
        <f t="shared" si="23"/>
        <v>242730</v>
      </c>
      <c r="W294" s="95"/>
      <c r="X294" s="95"/>
      <c r="Y294" s="95"/>
      <c r="Z294" s="95"/>
      <c r="AA294" s="95"/>
    </row>
    <row r="295" ht="33.75" hidden="1" customHeight="1" outlineLevel="1">
      <c r="B295" s="904" t="s">
        <v>127</v>
      </c>
      <c r="C295" s="80"/>
      <c r="D295" s="905">
        <v>1.117122015E9</v>
      </c>
      <c r="E295" s="96" t="s">
        <v>36</v>
      </c>
      <c r="F295" s="874">
        <f t="shared" si="20"/>
        <v>24</v>
      </c>
      <c r="G295" s="943"/>
      <c r="H295" s="943"/>
      <c r="I295" s="943"/>
      <c r="J295" s="914">
        <v>19.0</v>
      </c>
      <c r="K295" s="914">
        <v>3.0</v>
      </c>
      <c r="L295" s="914">
        <v>0.0</v>
      </c>
      <c r="M295" s="914">
        <v>0.0</v>
      </c>
      <c r="N295" s="914">
        <v>0.0</v>
      </c>
      <c r="O295" s="914">
        <v>2.0</v>
      </c>
      <c r="P295" s="914">
        <v>0.0</v>
      </c>
      <c r="Q295" s="906">
        <v>2.0</v>
      </c>
      <c r="R295" s="907">
        <v>8990.0</v>
      </c>
      <c r="S295" s="907">
        <v>3107.0</v>
      </c>
      <c r="T295" s="908">
        <f t="shared" si="21"/>
        <v>2.893466366</v>
      </c>
      <c r="U295" s="881">
        <f t="shared" si="22"/>
        <v>74568</v>
      </c>
      <c r="V295" s="882">
        <f t="shared" si="23"/>
        <v>215760</v>
      </c>
      <c r="W295" s="95"/>
      <c r="X295" s="95"/>
      <c r="Y295" s="95"/>
      <c r="Z295" s="95"/>
      <c r="AA295" s="95"/>
    </row>
    <row r="296" ht="33.75" hidden="1" customHeight="1" outlineLevel="1">
      <c r="B296" s="904" t="s">
        <v>127</v>
      </c>
      <c r="C296" s="80"/>
      <c r="D296" s="905">
        <v>1.117122016E9</v>
      </c>
      <c r="E296" s="82" t="s">
        <v>37</v>
      </c>
      <c r="F296" s="874">
        <f t="shared" si="20"/>
        <v>18</v>
      </c>
      <c r="G296" s="943"/>
      <c r="H296" s="943"/>
      <c r="I296" s="943"/>
      <c r="J296" s="914">
        <v>15.0</v>
      </c>
      <c r="K296" s="914">
        <v>2.0</v>
      </c>
      <c r="L296" s="914">
        <v>0.0</v>
      </c>
      <c r="M296" s="914">
        <v>0.0</v>
      </c>
      <c r="N296" s="914">
        <v>0.0</v>
      </c>
      <c r="O296" s="914">
        <v>1.0</v>
      </c>
      <c r="P296" s="914">
        <v>0.0</v>
      </c>
      <c r="Q296" s="906">
        <v>1.0</v>
      </c>
      <c r="R296" s="907">
        <v>8990.0</v>
      </c>
      <c r="S296" s="907">
        <v>3107.0</v>
      </c>
      <c r="T296" s="908">
        <f t="shared" si="21"/>
        <v>2.893466366</v>
      </c>
      <c r="U296" s="881">
        <f t="shared" si="22"/>
        <v>55926</v>
      </c>
      <c r="V296" s="882">
        <f t="shared" si="23"/>
        <v>161820</v>
      </c>
      <c r="W296" s="95"/>
      <c r="X296" s="95"/>
      <c r="Y296" s="95"/>
      <c r="Z296" s="95"/>
      <c r="AA296" s="95"/>
    </row>
    <row r="297" ht="33.75" hidden="1" customHeight="1" outlineLevel="1">
      <c r="B297" s="904" t="s">
        <v>127</v>
      </c>
      <c r="C297" s="80"/>
      <c r="D297" s="905">
        <v>1.117122017E9</v>
      </c>
      <c r="E297" s="82" t="s">
        <v>132</v>
      </c>
      <c r="F297" s="874">
        <f t="shared" si="20"/>
        <v>11</v>
      </c>
      <c r="G297" s="943"/>
      <c r="H297" s="943"/>
      <c r="I297" s="943"/>
      <c r="J297" s="914">
        <v>8.0</v>
      </c>
      <c r="K297" s="914">
        <v>3.0</v>
      </c>
      <c r="L297" s="914">
        <v>0.0</v>
      </c>
      <c r="M297" s="914">
        <v>0.0</v>
      </c>
      <c r="N297" s="914">
        <v>0.0</v>
      </c>
      <c r="O297" s="914">
        <v>0.0</v>
      </c>
      <c r="P297" s="914">
        <v>0.0</v>
      </c>
      <c r="Q297" s="906">
        <v>0.0</v>
      </c>
      <c r="R297" s="907">
        <v>8990.0</v>
      </c>
      <c r="S297" s="907">
        <v>3107.0</v>
      </c>
      <c r="T297" s="908">
        <f t="shared" si="21"/>
        <v>2.893466366</v>
      </c>
      <c r="U297" s="881">
        <f t="shared" si="22"/>
        <v>34177</v>
      </c>
      <c r="V297" s="882">
        <f t="shared" si="23"/>
        <v>98890</v>
      </c>
      <c r="W297" s="95"/>
      <c r="X297" s="95"/>
      <c r="Y297" s="95"/>
      <c r="Z297" s="95"/>
      <c r="AA297" s="95"/>
    </row>
    <row r="298" ht="33.75" hidden="1" customHeight="1" outlineLevel="1">
      <c r="B298" s="904" t="s">
        <v>127</v>
      </c>
      <c r="C298" s="80"/>
      <c r="D298" s="905">
        <v>1.117122018E9</v>
      </c>
      <c r="E298" s="82" t="s">
        <v>133</v>
      </c>
      <c r="F298" s="874">
        <f t="shared" si="20"/>
        <v>2</v>
      </c>
      <c r="G298" s="943"/>
      <c r="H298" s="943"/>
      <c r="I298" s="943"/>
      <c r="J298" s="914">
        <v>0.0</v>
      </c>
      <c r="K298" s="914">
        <v>2.0</v>
      </c>
      <c r="L298" s="914">
        <v>0.0</v>
      </c>
      <c r="M298" s="914">
        <v>0.0</v>
      </c>
      <c r="N298" s="914">
        <v>0.0</v>
      </c>
      <c r="O298" s="914">
        <v>0.0</v>
      </c>
      <c r="P298" s="914">
        <v>0.0</v>
      </c>
      <c r="Q298" s="906">
        <v>0.0</v>
      </c>
      <c r="R298" s="907">
        <v>8990.0</v>
      </c>
      <c r="S298" s="907">
        <v>3107.0</v>
      </c>
      <c r="T298" s="908">
        <f t="shared" si="21"/>
        <v>2.893466366</v>
      </c>
      <c r="U298" s="881">
        <f t="shared" si="22"/>
        <v>6214</v>
      </c>
      <c r="V298" s="882">
        <f t="shared" si="23"/>
        <v>17980</v>
      </c>
      <c r="W298" s="95"/>
      <c r="X298" s="95"/>
      <c r="Y298" s="95"/>
      <c r="Z298" s="95"/>
      <c r="AA298" s="95"/>
    </row>
    <row r="299" ht="33.75" hidden="1" customHeight="1" outlineLevel="1">
      <c r="B299" s="883" t="s">
        <v>127</v>
      </c>
      <c r="C299" s="98"/>
      <c r="D299" s="909">
        <v>1.117122019E9</v>
      </c>
      <c r="E299" s="648" t="s">
        <v>242</v>
      </c>
      <c r="F299" s="885">
        <f t="shared" si="20"/>
        <v>2</v>
      </c>
      <c r="G299" s="945"/>
      <c r="H299" s="945"/>
      <c r="I299" s="945"/>
      <c r="J299" s="888">
        <v>1.0</v>
      </c>
      <c r="K299" s="888">
        <v>1.0</v>
      </c>
      <c r="L299" s="888">
        <v>0.0</v>
      </c>
      <c r="M299" s="888">
        <v>0.0</v>
      </c>
      <c r="N299" s="888">
        <v>0.0</v>
      </c>
      <c r="O299" s="888">
        <v>0.0</v>
      </c>
      <c r="P299" s="888">
        <v>0.0</v>
      </c>
      <c r="Q299" s="889">
        <v>0.0</v>
      </c>
      <c r="R299" s="890">
        <v>8990.0</v>
      </c>
      <c r="S299" s="890">
        <v>3107.0</v>
      </c>
      <c r="T299" s="891">
        <f t="shared" si="21"/>
        <v>2.893466366</v>
      </c>
      <c r="U299" s="892">
        <f t="shared" si="22"/>
        <v>6214</v>
      </c>
      <c r="V299" s="893">
        <f t="shared" si="23"/>
        <v>17980</v>
      </c>
      <c r="W299" s="95"/>
      <c r="X299" s="95"/>
      <c r="Y299" s="95"/>
      <c r="Z299" s="95"/>
      <c r="AA299" s="95"/>
    </row>
    <row r="300" ht="33.75" hidden="1" customHeight="1" outlineLevel="1">
      <c r="B300" s="898" t="s">
        <v>128</v>
      </c>
      <c r="C300" s="692"/>
      <c r="D300" s="899">
        <v>1.115121993E9</v>
      </c>
      <c r="E300" s="64" t="s">
        <v>34</v>
      </c>
      <c r="F300" s="863">
        <f t="shared" si="20"/>
        <v>8</v>
      </c>
      <c r="G300" s="976"/>
      <c r="H300" s="976"/>
      <c r="I300" s="976"/>
      <c r="J300" s="977">
        <v>5.0</v>
      </c>
      <c r="K300" s="780">
        <v>2.0</v>
      </c>
      <c r="L300" s="780">
        <v>0.0</v>
      </c>
      <c r="M300" s="780">
        <v>0.0</v>
      </c>
      <c r="N300" s="780">
        <v>0.0</v>
      </c>
      <c r="O300" s="780">
        <v>1.0</v>
      </c>
      <c r="P300" s="780">
        <v>0.0</v>
      </c>
      <c r="Q300" s="906">
        <v>1.0</v>
      </c>
      <c r="R300" s="902">
        <v>7990.0</v>
      </c>
      <c r="S300" s="902">
        <v>2204.0</v>
      </c>
      <c r="T300" s="903">
        <f t="shared" si="21"/>
        <v>3.62522686</v>
      </c>
      <c r="U300" s="870">
        <f t="shared" si="22"/>
        <v>17632</v>
      </c>
      <c r="V300" s="871">
        <f t="shared" si="23"/>
        <v>63920</v>
      </c>
      <c r="W300" s="95"/>
      <c r="X300" s="95"/>
      <c r="Y300" s="95"/>
      <c r="Z300" s="95"/>
      <c r="AA300" s="95"/>
    </row>
    <row r="301" ht="33.75" hidden="1" customHeight="1" outlineLevel="1">
      <c r="B301" s="904" t="s">
        <v>128</v>
      </c>
      <c r="C301" s="80"/>
      <c r="D301" s="905">
        <v>1.115121994E9</v>
      </c>
      <c r="E301" s="82" t="s">
        <v>35</v>
      </c>
      <c r="F301" s="874">
        <f t="shared" si="20"/>
        <v>10</v>
      </c>
      <c r="G301" s="976"/>
      <c r="H301" s="976"/>
      <c r="I301" s="976"/>
      <c r="J301" s="977">
        <v>6.0</v>
      </c>
      <c r="K301" s="780">
        <v>3.0</v>
      </c>
      <c r="L301" s="780">
        <v>0.0</v>
      </c>
      <c r="M301" s="780">
        <v>0.0</v>
      </c>
      <c r="N301" s="780">
        <v>0.0</v>
      </c>
      <c r="O301" s="780">
        <v>1.0</v>
      </c>
      <c r="P301" s="780">
        <v>0.0</v>
      </c>
      <c r="Q301" s="906">
        <v>1.0</v>
      </c>
      <c r="R301" s="907">
        <v>7990.0</v>
      </c>
      <c r="S301" s="907">
        <v>2204.0</v>
      </c>
      <c r="T301" s="908">
        <f t="shared" si="21"/>
        <v>3.62522686</v>
      </c>
      <c r="U301" s="881">
        <f t="shared" si="22"/>
        <v>22040</v>
      </c>
      <c r="V301" s="882">
        <f t="shared" si="23"/>
        <v>79900</v>
      </c>
      <c r="W301" s="95"/>
      <c r="X301" s="95"/>
      <c r="Y301" s="95"/>
      <c r="Z301" s="95"/>
      <c r="AA301" s="95"/>
    </row>
    <row r="302" ht="33.75" hidden="1" customHeight="1" outlineLevel="1">
      <c r="B302" s="904" t="s">
        <v>128</v>
      </c>
      <c r="C302" s="80"/>
      <c r="D302" s="905">
        <v>1.115121995E9</v>
      </c>
      <c r="E302" s="96" t="s">
        <v>36</v>
      </c>
      <c r="F302" s="874">
        <f t="shared" si="20"/>
        <v>15</v>
      </c>
      <c r="G302" s="976"/>
      <c r="H302" s="976"/>
      <c r="I302" s="976"/>
      <c r="J302" s="977">
        <v>9.0</v>
      </c>
      <c r="K302" s="780">
        <v>3.0</v>
      </c>
      <c r="L302" s="780">
        <v>1.0</v>
      </c>
      <c r="M302" s="780">
        <v>0.0</v>
      </c>
      <c r="N302" s="780">
        <v>0.0</v>
      </c>
      <c r="O302" s="780">
        <v>1.0</v>
      </c>
      <c r="P302" s="780">
        <v>1.0</v>
      </c>
      <c r="Q302" s="906">
        <v>1.0</v>
      </c>
      <c r="R302" s="907">
        <v>7990.0</v>
      </c>
      <c r="S302" s="907">
        <v>2204.0</v>
      </c>
      <c r="T302" s="908">
        <f t="shared" si="21"/>
        <v>3.62522686</v>
      </c>
      <c r="U302" s="881">
        <f t="shared" si="22"/>
        <v>33060</v>
      </c>
      <c r="V302" s="882">
        <f t="shared" si="23"/>
        <v>119850</v>
      </c>
      <c r="W302" s="95"/>
      <c r="X302" s="95"/>
      <c r="Y302" s="95"/>
      <c r="Z302" s="95"/>
      <c r="AA302" s="95"/>
    </row>
    <row r="303" ht="33.75" hidden="1" customHeight="1" outlineLevel="1">
      <c r="B303" s="904" t="s">
        <v>128</v>
      </c>
      <c r="C303" s="80"/>
      <c r="D303" s="905">
        <v>1.115121996E9</v>
      </c>
      <c r="E303" s="82" t="s">
        <v>37</v>
      </c>
      <c r="F303" s="874">
        <f t="shared" si="20"/>
        <v>11</v>
      </c>
      <c r="G303" s="976"/>
      <c r="H303" s="976"/>
      <c r="I303" s="976"/>
      <c r="J303" s="977">
        <v>7.0</v>
      </c>
      <c r="K303" s="780">
        <v>3.0</v>
      </c>
      <c r="L303" s="780">
        <v>0.0</v>
      </c>
      <c r="M303" s="780">
        <v>0.0</v>
      </c>
      <c r="N303" s="780">
        <v>0.0</v>
      </c>
      <c r="O303" s="780">
        <v>1.0</v>
      </c>
      <c r="P303" s="780">
        <v>0.0</v>
      </c>
      <c r="Q303" s="906">
        <v>1.0</v>
      </c>
      <c r="R303" s="907">
        <v>7990.0</v>
      </c>
      <c r="S303" s="907">
        <v>2204.0</v>
      </c>
      <c r="T303" s="908">
        <f t="shared" si="21"/>
        <v>3.62522686</v>
      </c>
      <c r="U303" s="881">
        <f t="shared" si="22"/>
        <v>24244</v>
      </c>
      <c r="V303" s="882">
        <f t="shared" si="23"/>
        <v>87890</v>
      </c>
      <c r="W303" s="95"/>
      <c r="X303" s="95"/>
      <c r="Y303" s="95"/>
      <c r="Z303" s="95"/>
      <c r="AA303" s="95"/>
    </row>
    <row r="304" ht="33.75" hidden="1" customHeight="1" outlineLevel="1">
      <c r="B304" s="904" t="s">
        <v>128</v>
      </c>
      <c r="C304" s="80"/>
      <c r="D304" s="905">
        <v>1.115121997E9</v>
      </c>
      <c r="E304" s="82" t="s">
        <v>132</v>
      </c>
      <c r="F304" s="874">
        <f t="shared" si="20"/>
        <v>8</v>
      </c>
      <c r="G304" s="976"/>
      <c r="H304" s="976"/>
      <c r="I304" s="976"/>
      <c r="J304" s="977">
        <v>4.0</v>
      </c>
      <c r="K304" s="780">
        <v>3.0</v>
      </c>
      <c r="L304" s="780">
        <v>0.0</v>
      </c>
      <c r="M304" s="780">
        <v>0.0</v>
      </c>
      <c r="N304" s="780">
        <v>0.0</v>
      </c>
      <c r="O304" s="780">
        <v>1.0</v>
      </c>
      <c r="P304" s="780">
        <v>0.0</v>
      </c>
      <c r="Q304" s="906">
        <v>1.0</v>
      </c>
      <c r="R304" s="907">
        <v>7990.0</v>
      </c>
      <c r="S304" s="907">
        <v>2204.0</v>
      </c>
      <c r="T304" s="908">
        <f t="shared" si="21"/>
        <v>3.62522686</v>
      </c>
      <c r="U304" s="881">
        <f t="shared" si="22"/>
        <v>17632</v>
      </c>
      <c r="V304" s="882">
        <f t="shared" si="23"/>
        <v>63920</v>
      </c>
      <c r="W304" s="95"/>
      <c r="X304" s="95"/>
      <c r="Y304" s="95"/>
      <c r="Z304" s="95"/>
      <c r="AA304" s="95"/>
    </row>
    <row r="305" ht="33.75" hidden="1" customHeight="1" outlineLevel="1">
      <c r="B305" s="904" t="s">
        <v>128</v>
      </c>
      <c r="C305" s="80"/>
      <c r="D305" s="905">
        <v>1.115121998E9</v>
      </c>
      <c r="E305" s="82" t="s">
        <v>133</v>
      </c>
      <c r="F305" s="874">
        <f t="shared" si="20"/>
        <v>4</v>
      </c>
      <c r="G305" s="976"/>
      <c r="H305" s="976"/>
      <c r="I305" s="976"/>
      <c r="J305" s="978">
        <v>2.0</v>
      </c>
      <c r="K305" s="836">
        <v>1.0</v>
      </c>
      <c r="L305" s="836">
        <v>0.0</v>
      </c>
      <c r="M305" s="836">
        <v>0.0</v>
      </c>
      <c r="N305" s="836">
        <v>0.0</v>
      </c>
      <c r="O305" s="836">
        <v>1.0</v>
      </c>
      <c r="P305" s="836">
        <v>0.0</v>
      </c>
      <c r="Q305" s="906">
        <v>1.0</v>
      </c>
      <c r="R305" s="907">
        <v>7990.0</v>
      </c>
      <c r="S305" s="907">
        <v>2204.0</v>
      </c>
      <c r="T305" s="908">
        <f t="shared" si="21"/>
        <v>3.62522686</v>
      </c>
      <c r="U305" s="881">
        <f t="shared" si="22"/>
        <v>8816</v>
      </c>
      <c r="V305" s="882">
        <f t="shared" si="23"/>
        <v>31960</v>
      </c>
      <c r="W305" s="95"/>
      <c r="X305" s="95"/>
      <c r="Y305" s="95"/>
      <c r="Z305" s="95"/>
      <c r="AA305" s="95"/>
    </row>
    <row r="306" ht="33.75" hidden="1" customHeight="1" outlineLevel="1">
      <c r="B306" s="883" t="s">
        <v>128</v>
      </c>
      <c r="C306" s="98"/>
      <c r="D306" s="909">
        <v>1.115121999E9</v>
      </c>
      <c r="E306" s="648" t="s">
        <v>242</v>
      </c>
      <c r="F306" s="885">
        <f t="shared" si="20"/>
        <v>3</v>
      </c>
      <c r="G306" s="979"/>
      <c r="H306" s="979"/>
      <c r="I306" s="979"/>
      <c r="J306" s="978">
        <v>2.0</v>
      </c>
      <c r="K306" s="836">
        <v>1.0</v>
      </c>
      <c r="L306" s="836">
        <v>0.0</v>
      </c>
      <c r="M306" s="836">
        <v>0.0</v>
      </c>
      <c r="N306" s="836">
        <v>0.0</v>
      </c>
      <c r="O306" s="836">
        <v>0.0</v>
      </c>
      <c r="P306" s="836">
        <v>0.0</v>
      </c>
      <c r="Q306" s="878">
        <v>0.0</v>
      </c>
      <c r="R306" s="890">
        <v>7990.0</v>
      </c>
      <c r="S306" s="890">
        <v>2204.0</v>
      </c>
      <c r="T306" s="891">
        <f t="shared" si="21"/>
        <v>3.62522686</v>
      </c>
      <c r="U306" s="892">
        <f t="shared" si="22"/>
        <v>6612</v>
      </c>
      <c r="V306" s="893">
        <f t="shared" si="23"/>
        <v>23970</v>
      </c>
      <c r="W306" s="95"/>
      <c r="X306" s="95"/>
      <c r="Y306" s="95"/>
      <c r="Z306" s="95"/>
      <c r="AA306" s="95"/>
    </row>
    <row r="307" ht="33.75" hidden="1" customHeight="1" outlineLevel="1">
      <c r="B307" s="898" t="s">
        <v>129</v>
      </c>
      <c r="C307" s="692"/>
      <c r="D307" s="899">
        <v>1.116421993E9</v>
      </c>
      <c r="E307" s="64" t="s">
        <v>34</v>
      </c>
      <c r="F307" s="863">
        <f t="shared" si="20"/>
        <v>7</v>
      </c>
      <c r="G307" s="941"/>
      <c r="H307" s="941"/>
      <c r="I307" s="941"/>
      <c r="J307" s="900">
        <v>4.0</v>
      </c>
      <c r="K307" s="900">
        <v>3.0</v>
      </c>
      <c r="L307" s="900">
        <v>0.0</v>
      </c>
      <c r="M307" s="900">
        <v>0.0</v>
      </c>
      <c r="N307" s="900">
        <v>0.0</v>
      </c>
      <c r="O307" s="900">
        <v>0.0</v>
      </c>
      <c r="P307" s="900">
        <v>0.0</v>
      </c>
      <c r="Q307" s="901">
        <v>0.0</v>
      </c>
      <c r="R307" s="902">
        <v>6990.0</v>
      </c>
      <c r="S307" s="902">
        <v>2534.0</v>
      </c>
      <c r="T307" s="903">
        <f t="shared" si="21"/>
        <v>2.758484609</v>
      </c>
      <c r="U307" s="870">
        <f t="shared" si="22"/>
        <v>17738</v>
      </c>
      <c r="V307" s="871">
        <f t="shared" si="23"/>
        <v>48930</v>
      </c>
      <c r="W307" s="95"/>
      <c r="X307" s="95"/>
      <c r="Y307" s="95"/>
      <c r="Z307" s="95"/>
      <c r="AA307" s="95"/>
    </row>
    <row r="308" ht="33.75" hidden="1" customHeight="1" outlineLevel="1">
      <c r="B308" s="904" t="s">
        <v>129</v>
      </c>
      <c r="C308" s="80"/>
      <c r="D308" s="905">
        <v>1.116421994E9</v>
      </c>
      <c r="E308" s="82" t="s">
        <v>35</v>
      </c>
      <c r="F308" s="874">
        <f t="shared" si="20"/>
        <v>19</v>
      </c>
      <c r="G308" s="943"/>
      <c r="H308" s="943"/>
      <c r="I308" s="943"/>
      <c r="J308" s="914">
        <v>14.0</v>
      </c>
      <c r="K308" s="914">
        <v>5.0</v>
      </c>
      <c r="L308" s="914">
        <v>0.0</v>
      </c>
      <c r="M308" s="914">
        <v>0.0</v>
      </c>
      <c r="N308" s="914">
        <v>0.0</v>
      </c>
      <c r="O308" s="914">
        <v>0.0</v>
      </c>
      <c r="P308" s="914">
        <v>0.0</v>
      </c>
      <c r="Q308" s="906">
        <v>0.0</v>
      </c>
      <c r="R308" s="907">
        <v>6990.0</v>
      </c>
      <c r="S308" s="907">
        <v>2534.0</v>
      </c>
      <c r="T308" s="908">
        <f t="shared" si="21"/>
        <v>2.758484609</v>
      </c>
      <c r="U308" s="881">
        <f t="shared" si="22"/>
        <v>48146</v>
      </c>
      <c r="V308" s="882">
        <f t="shared" si="23"/>
        <v>132810</v>
      </c>
      <c r="W308" s="95"/>
      <c r="X308" s="95"/>
      <c r="Y308" s="95"/>
      <c r="Z308" s="95"/>
      <c r="AA308" s="95"/>
    </row>
    <row r="309" ht="33.75" hidden="1" customHeight="1" outlineLevel="1">
      <c r="B309" s="904" t="s">
        <v>129</v>
      </c>
      <c r="C309" s="80"/>
      <c r="D309" s="905">
        <v>1.116421995E9</v>
      </c>
      <c r="E309" s="96" t="s">
        <v>36</v>
      </c>
      <c r="F309" s="874">
        <f t="shared" si="20"/>
        <v>19</v>
      </c>
      <c r="G309" s="943"/>
      <c r="H309" s="943"/>
      <c r="I309" s="943"/>
      <c r="J309" s="914">
        <v>16.0</v>
      </c>
      <c r="K309" s="914">
        <v>3.0</v>
      </c>
      <c r="L309" s="914">
        <v>0.0</v>
      </c>
      <c r="M309" s="914">
        <v>0.0</v>
      </c>
      <c r="N309" s="914">
        <v>0.0</v>
      </c>
      <c r="O309" s="914">
        <v>0.0</v>
      </c>
      <c r="P309" s="914">
        <v>0.0</v>
      </c>
      <c r="Q309" s="906">
        <v>0.0</v>
      </c>
      <c r="R309" s="907">
        <v>6990.0</v>
      </c>
      <c r="S309" s="907">
        <v>2534.0</v>
      </c>
      <c r="T309" s="908">
        <f t="shared" si="21"/>
        <v>2.758484609</v>
      </c>
      <c r="U309" s="881">
        <f t="shared" si="22"/>
        <v>48146</v>
      </c>
      <c r="V309" s="882">
        <f t="shared" si="23"/>
        <v>132810</v>
      </c>
      <c r="W309" s="95"/>
      <c r="X309" s="95"/>
      <c r="Y309" s="95"/>
      <c r="Z309" s="95"/>
      <c r="AA309" s="95"/>
    </row>
    <row r="310" ht="33.75" hidden="1" customHeight="1" outlineLevel="1">
      <c r="B310" s="904" t="s">
        <v>129</v>
      </c>
      <c r="C310" s="80"/>
      <c r="D310" s="905">
        <v>1.116421996E9</v>
      </c>
      <c r="E310" s="82" t="s">
        <v>37</v>
      </c>
      <c r="F310" s="874">
        <f t="shared" si="20"/>
        <v>23</v>
      </c>
      <c r="G310" s="943"/>
      <c r="H310" s="943"/>
      <c r="I310" s="943"/>
      <c r="J310" s="914">
        <v>20.0</v>
      </c>
      <c r="K310" s="914">
        <v>3.0</v>
      </c>
      <c r="L310" s="914">
        <v>0.0</v>
      </c>
      <c r="M310" s="914">
        <v>0.0</v>
      </c>
      <c r="N310" s="914">
        <v>0.0</v>
      </c>
      <c r="O310" s="914">
        <v>0.0</v>
      </c>
      <c r="P310" s="914">
        <v>0.0</v>
      </c>
      <c r="Q310" s="906">
        <v>0.0</v>
      </c>
      <c r="R310" s="907">
        <v>6990.0</v>
      </c>
      <c r="S310" s="907">
        <v>2534.0</v>
      </c>
      <c r="T310" s="908">
        <f t="shared" si="21"/>
        <v>2.758484609</v>
      </c>
      <c r="U310" s="881">
        <f t="shared" si="22"/>
        <v>58282</v>
      </c>
      <c r="V310" s="882">
        <f t="shared" si="23"/>
        <v>160770</v>
      </c>
      <c r="W310" s="95"/>
      <c r="X310" s="95"/>
      <c r="Y310" s="95"/>
      <c r="Z310" s="95"/>
      <c r="AA310" s="95"/>
    </row>
    <row r="311" ht="33.75" hidden="1" customHeight="1" outlineLevel="1">
      <c r="B311" s="904" t="s">
        <v>129</v>
      </c>
      <c r="C311" s="80"/>
      <c r="D311" s="905">
        <v>1.116421997E9</v>
      </c>
      <c r="E311" s="82" t="s">
        <v>132</v>
      </c>
      <c r="F311" s="874">
        <f t="shared" si="20"/>
        <v>4</v>
      </c>
      <c r="G311" s="943"/>
      <c r="H311" s="943"/>
      <c r="I311" s="943"/>
      <c r="J311" s="914">
        <v>1.0</v>
      </c>
      <c r="K311" s="914">
        <v>3.0</v>
      </c>
      <c r="L311" s="914">
        <v>0.0</v>
      </c>
      <c r="M311" s="914">
        <v>0.0</v>
      </c>
      <c r="N311" s="914">
        <v>0.0</v>
      </c>
      <c r="O311" s="914">
        <v>0.0</v>
      </c>
      <c r="P311" s="914">
        <v>0.0</v>
      </c>
      <c r="Q311" s="906">
        <v>0.0</v>
      </c>
      <c r="R311" s="907">
        <v>6990.0</v>
      </c>
      <c r="S311" s="907">
        <v>2534.0</v>
      </c>
      <c r="T311" s="908">
        <f t="shared" si="21"/>
        <v>2.758484609</v>
      </c>
      <c r="U311" s="881">
        <f t="shared" si="22"/>
        <v>10136</v>
      </c>
      <c r="V311" s="882">
        <f t="shared" si="23"/>
        <v>27960</v>
      </c>
      <c r="W311" s="95"/>
      <c r="X311" s="95"/>
      <c r="Y311" s="95"/>
      <c r="Z311" s="95"/>
      <c r="AA311" s="95"/>
    </row>
    <row r="312" ht="33.75" hidden="1" customHeight="1" outlineLevel="1">
      <c r="B312" s="904" t="s">
        <v>129</v>
      </c>
      <c r="C312" s="80"/>
      <c r="D312" s="905">
        <v>1.116421998E9</v>
      </c>
      <c r="E312" s="82" t="s">
        <v>133</v>
      </c>
      <c r="F312" s="980">
        <f t="shared" si="20"/>
        <v>3</v>
      </c>
      <c r="G312" s="958"/>
      <c r="H312" s="958"/>
      <c r="I312" s="958"/>
      <c r="J312" s="914">
        <v>2.0</v>
      </c>
      <c r="K312" s="914">
        <v>1.0</v>
      </c>
      <c r="L312" s="914">
        <v>0.0</v>
      </c>
      <c r="M312" s="914">
        <v>0.0</v>
      </c>
      <c r="N312" s="914">
        <v>0.0</v>
      </c>
      <c r="O312" s="914">
        <v>0.0</v>
      </c>
      <c r="P312" s="914">
        <v>0.0</v>
      </c>
      <c r="Q312" s="906">
        <v>0.0</v>
      </c>
      <c r="R312" s="907">
        <v>6990.0</v>
      </c>
      <c r="S312" s="907">
        <v>2534.0</v>
      </c>
      <c r="T312" s="908">
        <f t="shared" si="21"/>
        <v>2.758484609</v>
      </c>
      <c r="U312" s="881">
        <f t="shared" si="22"/>
        <v>7602</v>
      </c>
      <c r="V312" s="882">
        <f t="shared" si="23"/>
        <v>20970</v>
      </c>
      <c r="W312" s="95"/>
      <c r="X312" s="95"/>
      <c r="Y312" s="95"/>
      <c r="Z312" s="95"/>
      <c r="AA312" s="95"/>
    </row>
    <row r="313" ht="33.75" hidden="1" customHeight="1" outlineLevel="1">
      <c r="B313" s="883" t="s">
        <v>129</v>
      </c>
      <c r="C313" s="98"/>
      <c r="D313" s="909">
        <v>1.116421999E9</v>
      </c>
      <c r="E313" s="648" t="s">
        <v>242</v>
      </c>
      <c r="F313" s="885">
        <f t="shared" si="20"/>
        <v>0</v>
      </c>
      <c r="G313" s="945"/>
      <c r="H313" s="945"/>
      <c r="I313" s="945"/>
      <c r="J313" s="888">
        <v>0.0</v>
      </c>
      <c r="K313" s="888">
        <v>0.0</v>
      </c>
      <c r="L313" s="888">
        <v>0.0</v>
      </c>
      <c r="M313" s="888">
        <v>0.0</v>
      </c>
      <c r="N313" s="888">
        <v>0.0</v>
      </c>
      <c r="O313" s="888">
        <v>0.0</v>
      </c>
      <c r="P313" s="888">
        <v>0.0</v>
      </c>
      <c r="Q313" s="889">
        <v>0.0</v>
      </c>
      <c r="R313" s="890">
        <v>6990.0</v>
      </c>
      <c r="S313" s="890">
        <v>2534.0</v>
      </c>
      <c r="T313" s="891">
        <f t="shared" si="21"/>
        <v>2.758484609</v>
      </c>
      <c r="U313" s="892">
        <f t="shared" si="22"/>
        <v>0</v>
      </c>
      <c r="V313" s="893">
        <f t="shared" si="23"/>
        <v>0</v>
      </c>
      <c r="W313" s="95"/>
      <c r="X313" s="95"/>
      <c r="Y313" s="95"/>
      <c r="Z313" s="95"/>
      <c r="AA313" s="95"/>
    </row>
    <row r="314" collapsed="1">
      <c r="B314" s="822" t="s">
        <v>130</v>
      </c>
      <c r="V314" s="80"/>
      <c r="W314" s="95"/>
      <c r="X314" s="95"/>
      <c r="Y314" s="95"/>
      <c r="Z314" s="95"/>
      <c r="AA314" s="95"/>
    </row>
    <row r="315" hidden="1" outlineLevel="1">
      <c r="B315" s="300"/>
      <c r="C315" s="758"/>
      <c r="D315" s="981"/>
      <c r="E315" s="760"/>
      <c r="F315" s="761">
        <f>SUM(F316:F351)</f>
        <v>1785</v>
      </c>
      <c r="G315" s="875"/>
      <c r="H315" s="875"/>
      <c r="I315" s="875"/>
      <c r="J315" s="875"/>
      <c r="K315" s="958"/>
      <c r="L315" s="958"/>
      <c r="M315" s="958"/>
      <c r="N315" s="958"/>
      <c r="O315" s="958"/>
      <c r="P315" s="958"/>
      <c r="Q315" s="982"/>
      <c r="R315" s="897"/>
      <c r="S315" s="897"/>
      <c r="T315" s="880"/>
      <c r="U315" s="897">
        <f t="shared" ref="U315:V315" si="24">SUM(U316:U327)</f>
        <v>285533</v>
      </c>
      <c r="V315" s="897">
        <f t="shared" si="24"/>
        <v>742450</v>
      </c>
      <c r="W315" s="95"/>
      <c r="X315" s="95"/>
      <c r="Y315" s="95"/>
      <c r="Z315" s="95"/>
      <c r="AA315" s="95"/>
    </row>
    <row r="316" hidden="1" outlineLevel="1">
      <c r="B316" s="915" t="s">
        <v>131</v>
      </c>
      <c r="C316" s="407"/>
      <c r="D316" s="983">
        <v>1.3351219913E10</v>
      </c>
      <c r="E316" s="499" t="s">
        <v>34</v>
      </c>
      <c r="F316" s="984">
        <f t="shared" ref="F316:F327" si="25">SUM(J316:P316)</f>
        <v>5</v>
      </c>
      <c r="G316" s="917"/>
      <c r="H316" s="917"/>
      <c r="I316" s="917"/>
      <c r="J316" s="917">
        <v>2.0</v>
      </c>
      <c r="K316" s="918">
        <v>3.0</v>
      </c>
      <c r="L316" s="918">
        <v>0.0</v>
      </c>
      <c r="M316" s="918">
        <v>0.0</v>
      </c>
      <c r="N316" s="918">
        <v>0.0</v>
      </c>
      <c r="O316" s="918">
        <v>0.0</v>
      </c>
      <c r="P316" s="918">
        <v>0.0</v>
      </c>
      <c r="Q316" s="985">
        <v>0.0</v>
      </c>
      <c r="R316" s="920">
        <v>8490.0</v>
      </c>
      <c r="S316" s="920">
        <v>3258.0</v>
      </c>
      <c r="T316" s="921">
        <f t="shared" ref="T316:T327" si="26">R316/S316</f>
        <v>2.605893186</v>
      </c>
      <c r="U316" s="922">
        <f t="shared" ref="U316:U327" si="27">F316*S316</f>
        <v>16290</v>
      </c>
      <c r="V316" s="871">
        <f t="shared" ref="V316:V327" si="28">R316*F316</f>
        <v>42450</v>
      </c>
      <c r="W316" s="95"/>
      <c r="X316" s="95"/>
      <c r="Y316" s="95"/>
      <c r="Z316" s="95"/>
      <c r="AA316" s="95"/>
    </row>
    <row r="317" hidden="1" outlineLevel="1">
      <c r="B317" s="923" t="s">
        <v>131</v>
      </c>
      <c r="D317" s="924"/>
      <c r="E317" s="506" t="s">
        <v>35</v>
      </c>
      <c r="F317" s="986">
        <f t="shared" si="25"/>
        <v>8</v>
      </c>
      <c r="G317" s="925"/>
      <c r="H317" s="925"/>
      <c r="I317" s="925"/>
      <c r="J317" s="925">
        <v>6.0</v>
      </c>
      <c r="K317" s="926">
        <v>2.0</v>
      </c>
      <c r="L317" s="926">
        <v>0.0</v>
      </c>
      <c r="M317" s="926">
        <v>0.0</v>
      </c>
      <c r="N317" s="926">
        <v>0.0</v>
      </c>
      <c r="O317" s="926">
        <v>0.0</v>
      </c>
      <c r="P317" s="926">
        <v>0.0</v>
      </c>
      <c r="Q317" s="987">
        <v>0.0</v>
      </c>
      <c r="R317" s="927">
        <v>8490.0</v>
      </c>
      <c r="S317" s="927">
        <v>3258.0</v>
      </c>
      <c r="T317" s="928">
        <f t="shared" si="26"/>
        <v>2.605893186</v>
      </c>
      <c r="U317" s="929">
        <f t="shared" si="27"/>
        <v>26064</v>
      </c>
      <c r="V317" s="882">
        <f t="shared" si="28"/>
        <v>67920</v>
      </c>
      <c r="W317" s="95"/>
      <c r="X317" s="95"/>
      <c r="Y317" s="95"/>
      <c r="Z317" s="95"/>
      <c r="AA317" s="95"/>
    </row>
    <row r="318" hidden="1" outlineLevel="1">
      <c r="B318" s="923" t="s">
        <v>131</v>
      </c>
      <c r="D318" s="924"/>
      <c r="E318" s="512" t="s">
        <v>36</v>
      </c>
      <c r="F318" s="986">
        <f t="shared" si="25"/>
        <v>9</v>
      </c>
      <c r="G318" s="925"/>
      <c r="H318" s="925"/>
      <c r="I318" s="925"/>
      <c r="J318" s="925">
        <v>7.0</v>
      </c>
      <c r="K318" s="926">
        <v>2.0</v>
      </c>
      <c r="L318" s="926">
        <v>0.0</v>
      </c>
      <c r="M318" s="926">
        <v>0.0</v>
      </c>
      <c r="N318" s="926">
        <v>0.0</v>
      </c>
      <c r="O318" s="926">
        <v>0.0</v>
      </c>
      <c r="P318" s="926">
        <v>0.0</v>
      </c>
      <c r="Q318" s="987">
        <v>0.0</v>
      </c>
      <c r="R318" s="927">
        <v>8490.0</v>
      </c>
      <c r="S318" s="927">
        <v>3258.0</v>
      </c>
      <c r="T318" s="928">
        <f t="shared" si="26"/>
        <v>2.605893186</v>
      </c>
      <c r="U318" s="929">
        <f t="shared" si="27"/>
        <v>29322</v>
      </c>
      <c r="V318" s="882">
        <f t="shared" si="28"/>
        <v>76410</v>
      </c>
      <c r="W318" s="95"/>
      <c r="X318" s="95"/>
      <c r="Y318" s="95"/>
      <c r="Z318" s="95"/>
      <c r="AA318" s="95"/>
    </row>
    <row r="319" hidden="1" outlineLevel="1">
      <c r="B319" s="923" t="s">
        <v>131</v>
      </c>
      <c r="D319" s="924"/>
      <c r="E319" s="506" t="s">
        <v>37</v>
      </c>
      <c r="F319" s="986">
        <f t="shared" si="25"/>
        <v>1</v>
      </c>
      <c r="G319" s="925"/>
      <c r="H319" s="925"/>
      <c r="I319" s="925"/>
      <c r="J319" s="925">
        <v>0.0</v>
      </c>
      <c r="K319" s="926">
        <v>1.0</v>
      </c>
      <c r="L319" s="926">
        <v>0.0</v>
      </c>
      <c r="M319" s="926">
        <v>0.0</v>
      </c>
      <c r="N319" s="926">
        <v>0.0</v>
      </c>
      <c r="O319" s="926">
        <v>0.0</v>
      </c>
      <c r="P319" s="926">
        <v>0.0</v>
      </c>
      <c r="Q319" s="987">
        <v>0.0</v>
      </c>
      <c r="R319" s="927">
        <v>8490.0</v>
      </c>
      <c r="S319" s="927">
        <v>3258.0</v>
      </c>
      <c r="T319" s="928">
        <f t="shared" si="26"/>
        <v>2.605893186</v>
      </c>
      <c r="U319" s="929">
        <f t="shared" si="27"/>
        <v>3258</v>
      </c>
      <c r="V319" s="882">
        <f t="shared" si="28"/>
        <v>8490</v>
      </c>
      <c r="W319" s="95"/>
      <c r="X319" s="95"/>
      <c r="Y319" s="95"/>
      <c r="Z319" s="95"/>
      <c r="AA319" s="95"/>
    </row>
    <row r="320" hidden="1" outlineLevel="1">
      <c r="B320" s="923" t="s">
        <v>131</v>
      </c>
      <c r="D320" s="924"/>
      <c r="E320" s="506" t="s">
        <v>132</v>
      </c>
      <c r="F320" s="986">
        <f t="shared" si="25"/>
        <v>1</v>
      </c>
      <c r="G320" s="925"/>
      <c r="H320" s="925"/>
      <c r="I320" s="925"/>
      <c r="J320" s="925">
        <v>1.0</v>
      </c>
      <c r="K320" s="926">
        <v>0.0</v>
      </c>
      <c r="L320" s="926">
        <v>0.0</v>
      </c>
      <c r="M320" s="926">
        <v>0.0</v>
      </c>
      <c r="N320" s="926">
        <v>0.0</v>
      </c>
      <c r="O320" s="926">
        <v>0.0</v>
      </c>
      <c r="P320" s="930">
        <v>0.0</v>
      </c>
      <c r="Q320" s="987">
        <v>0.0</v>
      </c>
      <c r="R320" s="927">
        <v>8490.0</v>
      </c>
      <c r="S320" s="927">
        <v>3258.0</v>
      </c>
      <c r="T320" s="928">
        <f t="shared" si="26"/>
        <v>2.605893186</v>
      </c>
      <c r="U320" s="929">
        <f t="shared" si="27"/>
        <v>3258</v>
      </c>
      <c r="V320" s="882">
        <f t="shared" si="28"/>
        <v>8490</v>
      </c>
      <c r="W320" s="95"/>
      <c r="X320" s="95"/>
      <c r="Y320" s="95"/>
      <c r="Z320" s="95"/>
      <c r="AA320" s="95"/>
    </row>
    <row r="321" hidden="1" outlineLevel="1">
      <c r="B321" s="931" t="s">
        <v>131</v>
      </c>
      <c r="C321" s="429"/>
      <c r="D321" s="932"/>
      <c r="E321" s="518" t="s">
        <v>133</v>
      </c>
      <c r="F321" s="988">
        <f t="shared" si="25"/>
        <v>2</v>
      </c>
      <c r="G321" s="933"/>
      <c r="H321" s="933"/>
      <c r="I321" s="933"/>
      <c r="J321" s="933">
        <v>2.0</v>
      </c>
      <c r="K321" s="934">
        <v>0.0</v>
      </c>
      <c r="L321" s="934">
        <v>0.0</v>
      </c>
      <c r="M321" s="934">
        <v>0.0</v>
      </c>
      <c r="N321" s="934">
        <v>0.0</v>
      </c>
      <c r="O321" s="934">
        <v>0.0</v>
      </c>
      <c r="P321" s="934">
        <v>0.0</v>
      </c>
      <c r="Q321" s="987">
        <v>0.0</v>
      </c>
      <c r="R321" s="936">
        <v>8490.0</v>
      </c>
      <c r="S321" s="936">
        <v>3258.0</v>
      </c>
      <c r="T321" s="937">
        <f t="shared" si="26"/>
        <v>2.605893186</v>
      </c>
      <c r="U321" s="938">
        <f t="shared" si="27"/>
        <v>6516</v>
      </c>
      <c r="V321" s="893">
        <f t="shared" si="28"/>
        <v>16980</v>
      </c>
      <c r="W321" s="95"/>
      <c r="X321" s="95"/>
      <c r="Y321" s="95"/>
      <c r="Z321" s="95"/>
      <c r="AA321" s="95"/>
    </row>
    <row r="322" hidden="1" outlineLevel="1">
      <c r="B322" s="989" t="s">
        <v>134</v>
      </c>
      <c r="C322" s="407"/>
      <c r="D322" s="983">
        <v>1.3351219913E10</v>
      </c>
      <c r="E322" s="499" t="s">
        <v>34</v>
      </c>
      <c r="F322" s="984">
        <f t="shared" si="25"/>
        <v>2</v>
      </c>
      <c r="G322" s="917"/>
      <c r="H322" s="917"/>
      <c r="I322" s="917"/>
      <c r="J322" s="917">
        <v>2.0</v>
      </c>
      <c r="K322" s="918">
        <v>0.0</v>
      </c>
      <c r="L322" s="918">
        <v>0.0</v>
      </c>
      <c r="M322" s="918">
        <v>0.0</v>
      </c>
      <c r="N322" s="918">
        <v>0.0</v>
      </c>
      <c r="O322" s="918">
        <v>0.0</v>
      </c>
      <c r="P322" s="919">
        <v>0.0</v>
      </c>
      <c r="Q322" s="987">
        <v>0.0</v>
      </c>
      <c r="R322" s="920">
        <v>17990.0</v>
      </c>
      <c r="S322" s="920">
        <v>6925.0</v>
      </c>
      <c r="T322" s="921">
        <f t="shared" si="26"/>
        <v>2.597833935</v>
      </c>
      <c r="U322" s="922">
        <f t="shared" si="27"/>
        <v>13850</v>
      </c>
      <c r="V322" s="871">
        <f t="shared" si="28"/>
        <v>35980</v>
      </c>
      <c r="W322" s="95"/>
      <c r="X322" s="95"/>
      <c r="Y322" s="95"/>
      <c r="Z322" s="95"/>
      <c r="AA322" s="95"/>
    </row>
    <row r="323" hidden="1" outlineLevel="1">
      <c r="B323" s="990" t="s">
        <v>134</v>
      </c>
      <c r="D323" s="924"/>
      <c r="E323" s="506" t="s">
        <v>35</v>
      </c>
      <c r="F323" s="986">
        <f t="shared" si="25"/>
        <v>7</v>
      </c>
      <c r="G323" s="925"/>
      <c r="H323" s="925"/>
      <c r="I323" s="925"/>
      <c r="J323" s="925">
        <v>7.0</v>
      </c>
      <c r="K323" s="926">
        <v>0.0</v>
      </c>
      <c r="L323" s="926">
        <v>0.0</v>
      </c>
      <c r="M323" s="926">
        <v>0.0</v>
      </c>
      <c r="N323" s="926">
        <v>0.0</v>
      </c>
      <c r="O323" s="926">
        <v>0.0</v>
      </c>
      <c r="P323" s="930">
        <v>0.0</v>
      </c>
      <c r="Q323" s="987">
        <v>0.0</v>
      </c>
      <c r="R323" s="927">
        <v>17990.0</v>
      </c>
      <c r="S323" s="927">
        <v>6925.0</v>
      </c>
      <c r="T323" s="928">
        <f t="shared" si="26"/>
        <v>2.597833935</v>
      </c>
      <c r="U323" s="929">
        <f t="shared" si="27"/>
        <v>48475</v>
      </c>
      <c r="V323" s="882">
        <f t="shared" si="28"/>
        <v>125930</v>
      </c>
      <c r="W323" s="95"/>
      <c r="X323" s="95"/>
      <c r="Y323" s="95"/>
      <c r="Z323" s="95"/>
      <c r="AA323" s="95"/>
    </row>
    <row r="324" hidden="1" outlineLevel="1">
      <c r="B324" s="990" t="s">
        <v>134</v>
      </c>
      <c r="D324" s="924"/>
      <c r="E324" s="512" t="s">
        <v>36</v>
      </c>
      <c r="F324" s="986">
        <f t="shared" si="25"/>
        <v>4</v>
      </c>
      <c r="G324" s="925"/>
      <c r="H324" s="925"/>
      <c r="I324" s="925"/>
      <c r="J324" s="925">
        <v>4.0</v>
      </c>
      <c r="K324" s="926">
        <v>0.0</v>
      </c>
      <c r="L324" s="926">
        <v>0.0</v>
      </c>
      <c r="M324" s="926">
        <v>0.0</v>
      </c>
      <c r="N324" s="926">
        <v>0.0</v>
      </c>
      <c r="O324" s="926">
        <v>0.0</v>
      </c>
      <c r="P324" s="930">
        <v>0.0</v>
      </c>
      <c r="Q324" s="987">
        <v>0.0</v>
      </c>
      <c r="R324" s="927">
        <v>17990.0</v>
      </c>
      <c r="S324" s="927">
        <v>6925.0</v>
      </c>
      <c r="T324" s="928">
        <f t="shared" si="26"/>
        <v>2.597833935</v>
      </c>
      <c r="U324" s="929">
        <f t="shared" si="27"/>
        <v>27700</v>
      </c>
      <c r="V324" s="882">
        <f t="shared" si="28"/>
        <v>71960</v>
      </c>
      <c r="W324" s="95"/>
      <c r="X324" s="95"/>
      <c r="Y324" s="95"/>
      <c r="Z324" s="95"/>
      <c r="AA324" s="95"/>
    </row>
    <row r="325" hidden="1" outlineLevel="1">
      <c r="B325" s="990" t="s">
        <v>134</v>
      </c>
      <c r="D325" s="924"/>
      <c r="E325" s="506" t="s">
        <v>37</v>
      </c>
      <c r="F325" s="986">
        <f t="shared" si="25"/>
        <v>6</v>
      </c>
      <c r="G325" s="925"/>
      <c r="H325" s="925"/>
      <c r="I325" s="925"/>
      <c r="J325" s="925">
        <v>6.0</v>
      </c>
      <c r="K325" s="926">
        <v>0.0</v>
      </c>
      <c r="L325" s="926">
        <v>0.0</v>
      </c>
      <c r="M325" s="926">
        <v>0.0</v>
      </c>
      <c r="N325" s="926">
        <v>0.0</v>
      </c>
      <c r="O325" s="926">
        <v>0.0</v>
      </c>
      <c r="P325" s="930">
        <v>0.0</v>
      </c>
      <c r="Q325" s="987">
        <v>0.0</v>
      </c>
      <c r="R325" s="927">
        <v>17990.0</v>
      </c>
      <c r="S325" s="927">
        <v>6925.0</v>
      </c>
      <c r="T325" s="928">
        <f t="shared" si="26"/>
        <v>2.597833935</v>
      </c>
      <c r="U325" s="929">
        <f t="shared" si="27"/>
        <v>41550</v>
      </c>
      <c r="V325" s="882">
        <f t="shared" si="28"/>
        <v>107940</v>
      </c>
      <c r="W325" s="95"/>
      <c r="X325" s="95"/>
      <c r="Y325" s="95"/>
      <c r="Z325" s="95"/>
      <c r="AA325" s="95"/>
    </row>
    <row r="326" hidden="1" outlineLevel="1">
      <c r="B326" s="990" t="s">
        <v>134</v>
      </c>
      <c r="D326" s="924"/>
      <c r="E326" s="506" t="s">
        <v>132</v>
      </c>
      <c r="F326" s="986">
        <f t="shared" si="25"/>
        <v>6</v>
      </c>
      <c r="G326" s="925"/>
      <c r="H326" s="925"/>
      <c r="I326" s="925"/>
      <c r="J326" s="925">
        <v>6.0</v>
      </c>
      <c r="K326" s="926">
        <v>0.0</v>
      </c>
      <c r="L326" s="926">
        <v>0.0</v>
      </c>
      <c r="M326" s="926">
        <v>0.0</v>
      </c>
      <c r="N326" s="926">
        <v>0.0</v>
      </c>
      <c r="O326" s="926">
        <v>0.0</v>
      </c>
      <c r="P326" s="930">
        <v>0.0</v>
      </c>
      <c r="Q326" s="987">
        <v>0.0</v>
      </c>
      <c r="R326" s="927">
        <v>17990.0</v>
      </c>
      <c r="S326" s="927">
        <v>6925.0</v>
      </c>
      <c r="T326" s="928">
        <f t="shared" si="26"/>
        <v>2.597833935</v>
      </c>
      <c r="U326" s="929">
        <f t="shared" si="27"/>
        <v>41550</v>
      </c>
      <c r="V326" s="882">
        <f t="shared" si="28"/>
        <v>107940</v>
      </c>
      <c r="W326" s="95"/>
      <c r="X326" s="95"/>
      <c r="Y326" s="95"/>
      <c r="Z326" s="95"/>
      <c r="AA326" s="95"/>
    </row>
    <row r="327" hidden="1" outlineLevel="1">
      <c r="B327" s="991" t="s">
        <v>134</v>
      </c>
      <c r="C327" s="429"/>
      <c r="D327" s="932"/>
      <c r="E327" s="518" t="s">
        <v>133</v>
      </c>
      <c r="F327" s="988">
        <f t="shared" si="25"/>
        <v>4</v>
      </c>
      <c r="G327" s="933"/>
      <c r="H327" s="933"/>
      <c r="I327" s="933"/>
      <c r="J327" s="933">
        <v>4.0</v>
      </c>
      <c r="K327" s="934">
        <v>0.0</v>
      </c>
      <c r="L327" s="934">
        <v>0.0</v>
      </c>
      <c r="M327" s="934">
        <v>0.0</v>
      </c>
      <c r="N327" s="934">
        <v>0.0</v>
      </c>
      <c r="O327" s="934">
        <v>0.0</v>
      </c>
      <c r="P327" s="935">
        <v>0.0</v>
      </c>
      <c r="Q327" s="987">
        <v>0.0</v>
      </c>
      <c r="R327" s="936">
        <v>17990.0</v>
      </c>
      <c r="S327" s="936">
        <v>6925.0</v>
      </c>
      <c r="T327" s="937">
        <f t="shared" si="26"/>
        <v>2.597833935</v>
      </c>
      <c r="U327" s="938">
        <f t="shared" si="27"/>
        <v>27700</v>
      </c>
      <c r="V327" s="893">
        <f t="shared" si="28"/>
        <v>71960</v>
      </c>
      <c r="W327" s="95"/>
      <c r="X327" s="95"/>
      <c r="Y327" s="95"/>
      <c r="Z327" s="95"/>
      <c r="AA327" s="95"/>
    </row>
    <row r="328" collapsed="1">
      <c r="B328" s="46" t="s">
        <v>135</v>
      </c>
      <c r="W328" s="95"/>
      <c r="X328" s="95"/>
      <c r="Y328" s="95"/>
      <c r="Z328" s="95"/>
      <c r="AA328" s="95"/>
    </row>
    <row r="329" hidden="1" outlineLevel="1">
      <c r="B329" s="300"/>
      <c r="C329" s="758"/>
      <c r="D329" s="992"/>
      <c r="E329" s="760"/>
      <c r="F329" s="980">
        <f>SUM(F330:F556)</f>
        <v>1611</v>
      </c>
      <c r="G329" s="875"/>
      <c r="H329" s="875"/>
      <c r="I329" s="875"/>
      <c r="J329" s="875"/>
      <c r="K329" s="958"/>
      <c r="L329" s="958"/>
      <c r="M329" s="958"/>
      <c r="N329" s="958"/>
      <c r="O329" s="958"/>
      <c r="P329" s="958"/>
      <c r="Q329" s="993"/>
      <c r="R329" s="980"/>
      <c r="S329" s="897"/>
      <c r="T329" s="880"/>
      <c r="U329" s="980">
        <f t="shared" ref="U329:V329" si="29">SUM(U330:U556)</f>
        <v>1727835</v>
      </c>
      <c r="V329" s="980">
        <f t="shared" si="29"/>
        <v>6416622</v>
      </c>
      <c r="W329" s="95"/>
      <c r="X329" s="95"/>
      <c r="Y329" s="95"/>
      <c r="Z329" s="95"/>
      <c r="AA329" s="95"/>
    </row>
    <row r="330" hidden="1" outlineLevel="1">
      <c r="B330" s="898" t="s">
        <v>136</v>
      </c>
      <c r="C330" s="692"/>
      <c r="D330" s="899">
        <v>1.214131993E9</v>
      </c>
      <c r="E330" s="64" t="s">
        <v>34</v>
      </c>
      <c r="F330" s="863">
        <f t="shared" ref="F330:F556" si="30">SUM(J330:P330)</f>
        <v>10</v>
      </c>
      <c r="G330" s="910"/>
      <c r="H330" s="910"/>
      <c r="I330" s="910"/>
      <c r="J330" s="911">
        <v>7.0</v>
      </c>
      <c r="K330" s="900">
        <v>3.0</v>
      </c>
      <c r="L330" s="900">
        <v>0.0</v>
      </c>
      <c r="M330" s="900">
        <v>0.0</v>
      </c>
      <c r="N330" s="900">
        <v>0.0</v>
      </c>
      <c r="O330" s="900">
        <v>0.0</v>
      </c>
      <c r="P330" s="900">
        <v>0.0</v>
      </c>
      <c r="Q330" s="901">
        <v>0.0</v>
      </c>
      <c r="R330" s="902">
        <v>6990.0</v>
      </c>
      <c r="S330" s="902">
        <v>2187.0</v>
      </c>
      <c r="T330" s="903">
        <f t="shared" ref="T330:T479" si="31">R330/S330</f>
        <v>3.196159122</v>
      </c>
      <c r="U330" s="870">
        <f t="shared" ref="U330:U479" si="32">F330*S330</f>
        <v>21870</v>
      </c>
      <c r="V330" s="871">
        <f t="shared" ref="V330:V479" si="33">R330*F330</f>
        <v>69900</v>
      </c>
      <c r="W330" s="95"/>
      <c r="X330" s="95"/>
      <c r="Y330" s="95"/>
      <c r="Z330" s="95"/>
      <c r="AA330" s="95"/>
    </row>
    <row r="331" hidden="1" outlineLevel="1">
      <c r="B331" s="904" t="s">
        <v>136</v>
      </c>
      <c r="C331" s="80"/>
      <c r="D331" s="905">
        <v>1.214131993E9</v>
      </c>
      <c r="E331" s="82" t="s">
        <v>35</v>
      </c>
      <c r="F331" s="874">
        <f t="shared" si="30"/>
        <v>10</v>
      </c>
      <c r="G331" s="912"/>
      <c r="H331" s="912"/>
      <c r="I331" s="912"/>
      <c r="J331" s="913">
        <v>7.0</v>
      </c>
      <c r="K331" s="914">
        <v>3.0</v>
      </c>
      <c r="L331" s="914">
        <v>0.0</v>
      </c>
      <c r="M331" s="914">
        <v>0.0</v>
      </c>
      <c r="N331" s="914">
        <v>0.0</v>
      </c>
      <c r="O331" s="914">
        <v>0.0</v>
      </c>
      <c r="P331" s="914">
        <v>0.0</v>
      </c>
      <c r="Q331" s="906">
        <v>0.0</v>
      </c>
      <c r="R331" s="907">
        <v>6990.0</v>
      </c>
      <c r="S331" s="907">
        <v>2187.0</v>
      </c>
      <c r="T331" s="908">
        <f t="shared" si="31"/>
        <v>3.196159122</v>
      </c>
      <c r="U331" s="881">
        <f t="shared" si="32"/>
        <v>21870</v>
      </c>
      <c r="V331" s="882">
        <f t="shared" si="33"/>
        <v>69900</v>
      </c>
      <c r="W331" s="95"/>
      <c r="X331" s="95"/>
      <c r="Y331" s="95"/>
      <c r="Z331" s="95"/>
      <c r="AA331" s="95"/>
    </row>
    <row r="332" hidden="1" outlineLevel="1">
      <c r="B332" s="904" t="s">
        <v>136</v>
      </c>
      <c r="C332" s="80"/>
      <c r="D332" s="905">
        <v>1.214131993E9</v>
      </c>
      <c r="E332" s="96" t="s">
        <v>36</v>
      </c>
      <c r="F332" s="874">
        <f t="shared" si="30"/>
        <v>4</v>
      </c>
      <c r="G332" s="912"/>
      <c r="H332" s="912"/>
      <c r="I332" s="912"/>
      <c r="J332" s="913">
        <v>1.0</v>
      </c>
      <c r="K332" s="914">
        <v>3.0</v>
      </c>
      <c r="L332" s="914">
        <v>0.0</v>
      </c>
      <c r="M332" s="914">
        <v>0.0</v>
      </c>
      <c r="N332" s="914">
        <v>0.0</v>
      </c>
      <c r="O332" s="914">
        <v>0.0</v>
      </c>
      <c r="P332" s="914">
        <v>0.0</v>
      </c>
      <c r="Q332" s="901">
        <v>0.0</v>
      </c>
      <c r="R332" s="907">
        <v>6990.0</v>
      </c>
      <c r="S332" s="907">
        <v>2187.0</v>
      </c>
      <c r="T332" s="908">
        <f t="shared" si="31"/>
        <v>3.196159122</v>
      </c>
      <c r="U332" s="881">
        <f t="shared" si="32"/>
        <v>8748</v>
      </c>
      <c r="V332" s="882">
        <f t="shared" si="33"/>
        <v>27960</v>
      </c>
      <c r="W332" s="95"/>
      <c r="X332" s="95"/>
      <c r="Y332" s="95"/>
      <c r="Z332" s="95"/>
      <c r="AA332" s="95"/>
    </row>
    <row r="333" hidden="1" outlineLevel="1">
      <c r="B333" s="904" t="s">
        <v>136</v>
      </c>
      <c r="C333" s="80"/>
      <c r="D333" s="905">
        <v>1.214131993E9</v>
      </c>
      <c r="E333" s="82" t="s">
        <v>37</v>
      </c>
      <c r="F333" s="874">
        <f t="shared" si="30"/>
        <v>0</v>
      </c>
      <c r="G333" s="912"/>
      <c r="H333" s="912"/>
      <c r="I333" s="912"/>
      <c r="J333" s="913">
        <v>0.0</v>
      </c>
      <c r="K333" s="914">
        <v>0.0</v>
      </c>
      <c r="L333" s="914">
        <v>0.0</v>
      </c>
      <c r="M333" s="914">
        <v>0.0</v>
      </c>
      <c r="N333" s="914">
        <v>0.0</v>
      </c>
      <c r="O333" s="914">
        <v>0.0</v>
      </c>
      <c r="P333" s="914">
        <v>0.0</v>
      </c>
      <c r="Q333" s="906">
        <v>0.0</v>
      </c>
      <c r="R333" s="907">
        <v>6990.0</v>
      </c>
      <c r="S333" s="907">
        <v>2187.0</v>
      </c>
      <c r="T333" s="908">
        <f t="shared" si="31"/>
        <v>3.196159122</v>
      </c>
      <c r="U333" s="881">
        <f t="shared" si="32"/>
        <v>0</v>
      </c>
      <c r="V333" s="882">
        <f t="shared" si="33"/>
        <v>0</v>
      </c>
      <c r="W333" s="95"/>
      <c r="X333" s="95"/>
      <c r="Y333" s="95"/>
      <c r="Z333" s="95"/>
      <c r="AA333" s="95"/>
    </row>
    <row r="334" hidden="1" outlineLevel="1">
      <c r="B334" s="904" t="s">
        <v>136</v>
      </c>
      <c r="C334" s="80"/>
      <c r="D334" s="905">
        <v>1.214131993E9</v>
      </c>
      <c r="E334" s="82" t="s">
        <v>132</v>
      </c>
      <c r="F334" s="874">
        <f t="shared" si="30"/>
        <v>5</v>
      </c>
      <c r="G334" s="912"/>
      <c r="H334" s="912"/>
      <c r="I334" s="912"/>
      <c r="J334" s="913">
        <v>3.0</v>
      </c>
      <c r="K334" s="914">
        <v>2.0</v>
      </c>
      <c r="L334" s="914">
        <v>0.0</v>
      </c>
      <c r="M334" s="914">
        <v>0.0</v>
      </c>
      <c r="N334" s="914">
        <v>0.0</v>
      </c>
      <c r="O334" s="914">
        <v>0.0</v>
      </c>
      <c r="P334" s="914">
        <v>0.0</v>
      </c>
      <c r="Q334" s="901">
        <v>0.0</v>
      </c>
      <c r="R334" s="907">
        <v>6990.0</v>
      </c>
      <c r="S334" s="907">
        <v>2187.0</v>
      </c>
      <c r="T334" s="908">
        <f t="shared" si="31"/>
        <v>3.196159122</v>
      </c>
      <c r="U334" s="881">
        <f t="shared" si="32"/>
        <v>10935</v>
      </c>
      <c r="V334" s="882">
        <f t="shared" si="33"/>
        <v>34950</v>
      </c>
      <c r="W334" s="216"/>
      <c r="X334" s="216"/>
      <c r="Y334" s="216"/>
      <c r="Z334" s="216"/>
      <c r="AA334" s="216"/>
    </row>
    <row r="335" hidden="1" outlineLevel="1">
      <c r="B335" s="904" t="s">
        <v>136</v>
      </c>
      <c r="C335" s="80"/>
      <c r="D335" s="905">
        <v>1.214131993E9</v>
      </c>
      <c r="E335" s="82" t="s">
        <v>133</v>
      </c>
      <c r="F335" s="874">
        <f t="shared" si="30"/>
        <v>4</v>
      </c>
      <c r="G335" s="912"/>
      <c r="H335" s="912"/>
      <c r="I335" s="912"/>
      <c r="J335" s="913">
        <v>1.0</v>
      </c>
      <c r="K335" s="914">
        <v>3.0</v>
      </c>
      <c r="L335" s="914">
        <v>0.0</v>
      </c>
      <c r="M335" s="914">
        <v>0.0</v>
      </c>
      <c r="N335" s="914">
        <v>0.0</v>
      </c>
      <c r="O335" s="914">
        <v>0.0</v>
      </c>
      <c r="P335" s="914">
        <v>0.0</v>
      </c>
      <c r="Q335" s="906">
        <v>0.0</v>
      </c>
      <c r="R335" s="907">
        <v>6990.0</v>
      </c>
      <c r="S335" s="907">
        <v>2187.0</v>
      </c>
      <c r="T335" s="908">
        <f t="shared" si="31"/>
        <v>3.196159122</v>
      </c>
      <c r="U335" s="881">
        <f t="shared" si="32"/>
        <v>8748</v>
      </c>
      <c r="V335" s="882">
        <f t="shared" si="33"/>
        <v>27960</v>
      </c>
      <c r="W335" s="95"/>
      <c r="X335" s="95"/>
      <c r="Y335" s="95"/>
      <c r="Z335" s="95"/>
      <c r="AA335" s="95"/>
    </row>
    <row r="336" hidden="1" outlineLevel="1">
      <c r="B336" s="883" t="s">
        <v>136</v>
      </c>
      <c r="C336" s="98"/>
      <c r="D336" s="909">
        <v>1.214131993E9</v>
      </c>
      <c r="E336" s="648" t="s">
        <v>242</v>
      </c>
      <c r="F336" s="885">
        <f t="shared" si="30"/>
        <v>0</v>
      </c>
      <c r="G336" s="886"/>
      <c r="H336" s="886"/>
      <c r="I336" s="886"/>
      <c r="J336" s="887">
        <v>0.0</v>
      </c>
      <c r="K336" s="888">
        <v>0.0</v>
      </c>
      <c r="L336" s="888">
        <v>0.0</v>
      </c>
      <c r="M336" s="888">
        <v>0.0</v>
      </c>
      <c r="N336" s="888">
        <v>0.0</v>
      </c>
      <c r="O336" s="888">
        <v>0.0</v>
      </c>
      <c r="P336" s="888">
        <v>0.0</v>
      </c>
      <c r="Q336" s="901">
        <v>0.0</v>
      </c>
      <c r="R336" s="890">
        <v>6990.0</v>
      </c>
      <c r="S336" s="890">
        <v>2187.0</v>
      </c>
      <c r="T336" s="891">
        <f t="shared" si="31"/>
        <v>3.196159122</v>
      </c>
      <c r="U336" s="892">
        <f t="shared" si="32"/>
        <v>0</v>
      </c>
      <c r="V336" s="893">
        <f t="shared" si="33"/>
        <v>0</v>
      </c>
      <c r="W336" s="95"/>
      <c r="X336" s="95"/>
      <c r="Y336" s="95"/>
      <c r="Z336" s="95"/>
      <c r="AA336" s="95"/>
    </row>
    <row r="337" hidden="1" outlineLevel="1">
      <c r="B337" s="898" t="s">
        <v>137</v>
      </c>
      <c r="C337" s="692"/>
      <c r="D337" s="899">
        <v>1.214131803E9</v>
      </c>
      <c r="E337" s="64" t="s">
        <v>34</v>
      </c>
      <c r="F337" s="863">
        <f t="shared" si="30"/>
        <v>5</v>
      </c>
      <c r="G337" s="910"/>
      <c r="H337" s="910"/>
      <c r="I337" s="910"/>
      <c r="J337" s="911">
        <v>2.0</v>
      </c>
      <c r="K337" s="900">
        <v>3.0</v>
      </c>
      <c r="L337" s="900">
        <v>0.0</v>
      </c>
      <c r="M337" s="900">
        <v>0.0</v>
      </c>
      <c r="N337" s="900">
        <v>0.0</v>
      </c>
      <c r="O337" s="900">
        <v>0.0</v>
      </c>
      <c r="P337" s="900">
        <v>0.0</v>
      </c>
      <c r="Q337" s="906">
        <v>0.0</v>
      </c>
      <c r="R337" s="902">
        <v>6990.0</v>
      </c>
      <c r="S337" s="902">
        <v>2179.0</v>
      </c>
      <c r="T337" s="903">
        <f t="shared" si="31"/>
        <v>3.207893529</v>
      </c>
      <c r="U337" s="870">
        <f t="shared" si="32"/>
        <v>10895</v>
      </c>
      <c r="V337" s="871">
        <f t="shared" si="33"/>
        <v>34950</v>
      </c>
      <c r="W337" s="95"/>
      <c r="X337" s="95"/>
      <c r="Y337" s="95"/>
      <c r="Z337" s="95"/>
      <c r="AA337" s="95"/>
    </row>
    <row r="338" hidden="1" outlineLevel="1">
      <c r="B338" s="904" t="s">
        <v>137</v>
      </c>
      <c r="C338" s="80"/>
      <c r="D338" s="905">
        <v>1.214131803E9</v>
      </c>
      <c r="E338" s="82" t="s">
        <v>35</v>
      </c>
      <c r="F338" s="874">
        <f t="shared" si="30"/>
        <v>12</v>
      </c>
      <c r="G338" s="912"/>
      <c r="H338" s="912"/>
      <c r="I338" s="912"/>
      <c r="J338" s="913">
        <v>9.0</v>
      </c>
      <c r="K338" s="914">
        <v>3.0</v>
      </c>
      <c r="L338" s="914">
        <v>0.0</v>
      </c>
      <c r="M338" s="914">
        <v>0.0</v>
      </c>
      <c r="N338" s="914">
        <v>0.0</v>
      </c>
      <c r="O338" s="914">
        <v>0.0</v>
      </c>
      <c r="P338" s="914">
        <v>0.0</v>
      </c>
      <c r="Q338" s="901">
        <v>0.0</v>
      </c>
      <c r="R338" s="907">
        <v>6990.0</v>
      </c>
      <c r="S338" s="907">
        <v>2179.0</v>
      </c>
      <c r="T338" s="908">
        <f t="shared" si="31"/>
        <v>3.207893529</v>
      </c>
      <c r="U338" s="881">
        <f t="shared" si="32"/>
        <v>26148</v>
      </c>
      <c r="V338" s="882">
        <f t="shared" si="33"/>
        <v>83880</v>
      </c>
      <c r="W338" s="95"/>
      <c r="X338" s="95"/>
      <c r="Y338" s="95"/>
      <c r="Z338" s="95"/>
      <c r="AA338" s="95"/>
    </row>
    <row r="339" hidden="1" outlineLevel="1">
      <c r="B339" s="904" t="s">
        <v>137</v>
      </c>
      <c r="C339" s="80"/>
      <c r="D339" s="905">
        <v>1.214131803E9</v>
      </c>
      <c r="E339" s="96" t="s">
        <v>36</v>
      </c>
      <c r="F339" s="874">
        <f t="shared" si="30"/>
        <v>11</v>
      </c>
      <c r="G339" s="912"/>
      <c r="H339" s="912"/>
      <c r="I339" s="912"/>
      <c r="J339" s="913">
        <v>7.0</v>
      </c>
      <c r="K339" s="914">
        <v>4.0</v>
      </c>
      <c r="L339" s="914">
        <v>0.0</v>
      </c>
      <c r="M339" s="914">
        <v>0.0</v>
      </c>
      <c r="N339" s="914">
        <v>0.0</v>
      </c>
      <c r="O339" s="914">
        <v>0.0</v>
      </c>
      <c r="P339" s="914">
        <v>0.0</v>
      </c>
      <c r="Q339" s="906">
        <v>0.0</v>
      </c>
      <c r="R339" s="907">
        <v>6990.0</v>
      </c>
      <c r="S339" s="907">
        <v>2179.0</v>
      </c>
      <c r="T339" s="908">
        <f t="shared" si="31"/>
        <v>3.207893529</v>
      </c>
      <c r="U339" s="881">
        <f t="shared" si="32"/>
        <v>23969</v>
      </c>
      <c r="V339" s="882">
        <f t="shared" si="33"/>
        <v>76890</v>
      </c>
      <c r="W339" s="95"/>
      <c r="X339" s="95"/>
      <c r="Y339" s="95"/>
      <c r="Z339" s="95"/>
      <c r="AA339" s="95"/>
    </row>
    <row r="340" hidden="1" outlineLevel="1">
      <c r="B340" s="904" t="s">
        <v>137</v>
      </c>
      <c r="C340" s="80"/>
      <c r="D340" s="905">
        <v>1.214131803E9</v>
      </c>
      <c r="E340" s="82" t="s">
        <v>37</v>
      </c>
      <c r="F340" s="874">
        <f t="shared" si="30"/>
        <v>3</v>
      </c>
      <c r="G340" s="912"/>
      <c r="H340" s="912"/>
      <c r="I340" s="912"/>
      <c r="J340" s="913">
        <v>0.0</v>
      </c>
      <c r="K340" s="914">
        <v>3.0</v>
      </c>
      <c r="L340" s="914">
        <v>0.0</v>
      </c>
      <c r="M340" s="914">
        <v>0.0</v>
      </c>
      <c r="N340" s="914">
        <v>0.0</v>
      </c>
      <c r="O340" s="914">
        <v>0.0</v>
      </c>
      <c r="P340" s="914">
        <v>0.0</v>
      </c>
      <c r="Q340" s="901">
        <v>0.0</v>
      </c>
      <c r="R340" s="907">
        <v>6990.0</v>
      </c>
      <c r="S340" s="907">
        <v>2179.0</v>
      </c>
      <c r="T340" s="908">
        <f t="shared" si="31"/>
        <v>3.207893529</v>
      </c>
      <c r="U340" s="881">
        <f t="shared" si="32"/>
        <v>6537</v>
      </c>
      <c r="V340" s="882">
        <f t="shared" si="33"/>
        <v>20970</v>
      </c>
      <c r="W340" s="217"/>
      <c r="X340" s="217"/>
      <c r="Y340" s="217"/>
      <c r="Z340" s="217"/>
      <c r="AA340" s="217"/>
    </row>
    <row r="341" hidden="1" outlineLevel="1">
      <c r="B341" s="904" t="s">
        <v>137</v>
      </c>
      <c r="C341" s="80"/>
      <c r="D341" s="905">
        <v>1.214131803E9</v>
      </c>
      <c r="E341" s="82" t="s">
        <v>132</v>
      </c>
      <c r="F341" s="874">
        <f t="shared" si="30"/>
        <v>0</v>
      </c>
      <c r="G341" s="912"/>
      <c r="H341" s="912"/>
      <c r="I341" s="912"/>
      <c r="J341" s="913">
        <v>0.0</v>
      </c>
      <c r="K341" s="914">
        <v>0.0</v>
      </c>
      <c r="L341" s="914">
        <v>0.0</v>
      </c>
      <c r="M341" s="914">
        <v>0.0</v>
      </c>
      <c r="N341" s="914">
        <v>0.0</v>
      </c>
      <c r="O341" s="914">
        <v>0.0</v>
      </c>
      <c r="P341" s="914">
        <v>0.0</v>
      </c>
      <c r="Q341" s="906">
        <v>0.0</v>
      </c>
      <c r="R341" s="907">
        <v>6990.0</v>
      </c>
      <c r="S341" s="907">
        <v>2179.0</v>
      </c>
      <c r="T341" s="908">
        <f t="shared" si="31"/>
        <v>3.207893529</v>
      </c>
      <c r="U341" s="881">
        <f t="shared" si="32"/>
        <v>0</v>
      </c>
      <c r="V341" s="882">
        <f t="shared" si="33"/>
        <v>0</v>
      </c>
      <c r="W341" s="95"/>
      <c r="X341" s="95"/>
      <c r="Y341" s="95"/>
      <c r="Z341" s="95"/>
      <c r="AA341" s="95"/>
    </row>
    <row r="342" hidden="1" outlineLevel="1">
      <c r="B342" s="904" t="s">
        <v>137</v>
      </c>
      <c r="C342" s="80"/>
      <c r="D342" s="905">
        <v>1.214131803E9</v>
      </c>
      <c r="E342" s="82" t="s">
        <v>133</v>
      </c>
      <c r="F342" s="874">
        <f t="shared" si="30"/>
        <v>0</v>
      </c>
      <c r="G342" s="912"/>
      <c r="H342" s="912"/>
      <c r="I342" s="912"/>
      <c r="J342" s="913">
        <v>0.0</v>
      </c>
      <c r="K342" s="914">
        <v>0.0</v>
      </c>
      <c r="L342" s="914">
        <v>0.0</v>
      </c>
      <c r="M342" s="914">
        <v>0.0</v>
      </c>
      <c r="N342" s="914">
        <v>0.0</v>
      </c>
      <c r="O342" s="914">
        <v>0.0</v>
      </c>
      <c r="P342" s="914">
        <v>0.0</v>
      </c>
      <c r="Q342" s="901">
        <v>0.0</v>
      </c>
      <c r="R342" s="907">
        <v>6990.0</v>
      </c>
      <c r="S342" s="907">
        <v>2179.0</v>
      </c>
      <c r="T342" s="908">
        <f t="shared" si="31"/>
        <v>3.207893529</v>
      </c>
      <c r="U342" s="881">
        <f t="shared" si="32"/>
        <v>0</v>
      </c>
      <c r="V342" s="882">
        <f t="shared" si="33"/>
        <v>0</v>
      </c>
      <c r="W342" s="95"/>
      <c r="X342" s="95"/>
      <c r="Y342" s="95"/>
      <c r="Z342" s="95"/>
      <c r="AA342" s="95"/>
    </row>
    <row r="343" hidden="1" outlineLevel="1">
      <c r="B343" s="883" t="s">
        <v>137</v>
      </c>
      <c r="C343" s="98"/>
      <c r="D343" s="909">
        <v>1.214131803E9</v>
      </c>
      <c r="E343" s="648" t="s">
        <v>242</v>
      </c>
      <c r="F343" s="885">
        <f t="shared" si="30"/>
        <v>0</v>
      </c>
      <c r="G343" s="886"/>
      <c r="H343" s="886"/>
      <c r="I343" s="886"/>
      <c r="J343" s="887">
        <v>0.0</v>
      </c>
      <c r="K343" s="888">
        <v>0.0</v>
      </c>
      <c r="L343" s="888">
        <v>0.0</v>
      </c>
      <c r="M343" s="888">
        <v>0.0</v>
      </c>
      <c r="N343" s="888">
        <v>0.0</v>
      </c>
      <c r="O343" s="888">
        <v>0.0</v>
      </c>
      <c r="P343" s="888">
        <v>0.0</v>
      </c>
      <c r="Q343" s="906">
        <v>0.0</v>
      </c>
      <c r="R343" s="890">
        <v>6990.0</v>
      </c>
      <c r="S343" s="890">
        <v>2179.0</v>
      </c>
      <c r="T343" s="891">
        <f t="shared" si="31"/>
        <v>3.207893529</v>
      </c>
      <c r="U343" s="892">
        <f t="shared" si="32"/>
        <v>0</v>
      </c>
      <c r="V343" s="893">
        <f t="shared" si="33"/>
        <v>0</v>
      </c>
      <c r="W343" s="95"/>
      <c r="X343" s="95"/>
      <c r="Y343" s="95"/>
      <c r="Z343" s="95"/>
      <c r="AA343" s="95"/>
    </row>
    <row r="344" hidden="1" outlineLevel="1">
      <c r="B344" s="898" t="s">
        <v>138</v>
      </c>
      <c r="C344" s="692"/>
      <c r="D344" s="899">
        <v>1.214131023E9</v>
      </c>
      <c r="E344" s="64" t="s">
        <v>34</v>
      </c>
      <c r="F344" s="863">
        <f t="shared" si="30"/>
        <v>6</v>
      </c>
      <c r="G344" s="910"/>
      <c r="H344" s="910"/>
      <c r="I344" s="910"/>
      <c r="J344" s="911">
        <v>4.0</v>
      </c>
      <c r="K344" s="900">
        <v>2.0</v>
      </c>
      <c r="L344" s="900">
        <v>0.0</v>
      </c>
      <c r="M344" s="900">
        <v>0.0</v>
      </c>
      <c r="N344" s="900">
        <v>0.0</v>
      </c>
      <c r="O344" s="900">
        <v>0.0</v>
      </c>
      <c r="P344" s="900">
        <v>0.0</v>
      </c>
      <c r="Q344" s="901">
        <v>0.0</v>
      </c>
      <c r="R344" s="902">
        <v>6990.0</v>
      </c>
      <c r="S344" s="902">
        <v>2367.0</v>
      </c>
      <c r="T344" s="903">
        <f t="shared" si="31"/>
        <v>2.953105196</v>
      </c>
      <c r="U344" s="870">
        <f t="shared" si="32"/>
        <v>14202</v>
      </c>
      <c r="V344" s="871">
        <f t="shared" si="33"/>
        <v>41940</v>
      </c>
      <c r="W344" s="95"/>
      <c r="X344" s="95"/>
      <c r="Y344" s="95"/>
      <c r="Z344" s="95"/>
      <c r="AA344" s="95"/>
    </row>
    <row r="345" hidden="1" outlineLevel="1">
      <c r="B345" s="904" t="s">
        <v>138</v>
      </c>
      <c r="C345" s="80"/>
      <c r="D345" s="905">
        <v>1.214131024E9</v>
      </c>
      <c r="E345" s="82" t="s">
        <v>35</v>
      </c>
      <c r="F345" s="874">
        <f t="shared" si="30"/>
        <v>3</v>
      </c>
      <c r="G345" s="912"/>
      <c r="H345" s="912"/>
      <c r="I345" s="912"/>
      <c r="J345" s="913"/>
      <c r="K345" s="914">
        <v>3.0</v>
      </c>
      <c r="L345" s="914">
        <v>0.0</v>
      </c>
      <c r="M345" s="914">
        <v>0.0</v>
      </c>
      <c r="N345" s="914">
        <v>0.0</v>
      </c>
      <c r="O345" s="914">
        <v>0.0</v>
      </c>
      <c r="P345" s="914">
        <v>0.0</v>
      </c>
      <c r="Q345" s="906">
        <v>0.0</v>
      </c>
      <c r="R345" s="907">
        <v>6990.0</v>
      </c>
      <c r="S345" s="907">
        <v>2367.0</v>
      </c>
      <c r="T345" s="908">
        <f t="shared" si="31"/>
        <v>2.953105196</v>
      </c>
      <c r="U345" s="881">
        <f t="shared" si="32"/>
        <v>7101</v>
      </c>
      <c r="V345" s="882">
        <f t="shared" si="33"/>
        <v>20970</v>
      </c>
      <c r="W345" s="95"/>
      <c r="X345" s="95"/>
      <c r="Y345" s="95"/>
      <c r="Z345" s="95"/>
      <c r="AA345" s="95"/>
    </row>
    <row r="346" hidden="1" outlineLevel="1">
      <c r="B346" s="904" t="s">
        <v>138</v>
      </c>
      <c r="C346" s="80"/>
      <c r="D346" s="905">
        <v>1.214131025E9</v>
      </c>
      <c r="E346" s="96" t="s">
        <v>36</v>
      </c>
      <c r="F346" s="874">
        <f t="shared" si="30"/>
        <v>14</v>
      </c>
      <c r="G346" s="912"/>
      <c r="H346" s="912"/>
      <c r="I346" s="912"/>
      <c r="J346" s="913">
        <v>11.0</v>
      </c>
      <c r="K346" s="914">
        <v>3.0</v>
      </c>
      <c r="L346" s="914">
        <v>0.0</v>
      </c>
      <c r="M346" s="914">
        <v>0.0</v>
      </c>
      <c r="N346" s="914">
        <v>0.0</v>
      </c>
      <c r="O346" s="914">
        <v>0.0</v>
      </c>
      <c r="P346" s="914">
        <v>0.0</v>
      </c>
      <c r="Q346" s="901">
        <v>0.0</v>
      </c>
      <c r="R346" s="907">
        <v>6990.0</v>
      </c>
      <c r="S346" s="907">
        <v>2367.0</v>
      </c>
      <c r="T346" s="908">
        <f t="shared" si="31"/>
        <v>2.953105196</v>
      </c>
      <c r="U346" s="881">
        <f t="shared" si="32"/>
        <v>33138</v>
      </c>
      <c r="V346" s="882">
        <f t="shared" si="33"/>
        <v>97860</v>
      </c>
      <c r="W346" s="95"/>
      <c r="X346" s="95"/>
      <c r="Y346" s="95"/>
      <c r="Z346" s="95"/>
      <c r="AA346" s="95"/>
    </row>
    <row r="347" hidden="1" outlineLevel="1">
      <c r="B347" s="904" t="s">
        <v>138</v>
      </c>
      <c r="C347" s="80"/>
      <c r="D347" s="905">
        <v>1.214131026E9</v>
      </c>
      <c r="E347" s="82" t="s">
        <v>37</v>
      </c>
      <c r="F347" s="874">
        <f t="shared" si="30"/>
        <v>15</v>
      </c>
      <c r="G347" s="912"/>
      <c r="H347" s="912"/>
      <c r="I347" s="912"/>
      <c r="J347" s="913">
        <v>12.0</v>
      </c>
      <c r="K347" s="914">
        <v>3.0</v>
      </c>
      <c r="L347" s="914">
        <v>0.0</v>
      </c>
      <c r="M347" s="914">
        <v>0.0</v>
      </c>
      <c r="N347" s="914">
        <v>0.0</v>
      </c>
      <c r="O347" s="914">
        <v>0.0</v>
      </c>
      <c r="P347" s="914">
        <v>0.0</v>
      </c>
      <c r="Q347" s="906">
        <v>0.0</v>
      </c>
      <c r="R347" s="907">
        <v>6990.0</v>
      </c>
      <c r="S347" s="907">
        <v>2367.0</v>
      </c>
      <c r="T347" s="908">
        <f t="shared" si="31"/>
        <v>2.953105196</v>
      </c>
      <c r="U347" s="881">
        <f t="shared" si="32"/>
        <v>35505</v>
      </c>
      <c r="V347" s="882">
        <f t="shared" si="33"/>
        <v>104850</v>
      </c>
      <c r="W347" s="95"/>
      <c r="X347" s="95"/>
      <c r="Y347" s="95"/>
      <c r="Z347" s="95"/>
      <c r="AA347" s="95"/>
    </row>
    <row r="348" hidden="1" outlineLevel="1">
      <c r="B348" s="904" t="s">
        <v>138</v>
      </c>
      <c r="C348" s="80"/>
      <c r="D348" s="905">
        <v>1.214131027E9</v>
      </c>
      <c r="E348" s="82" t="s">
        <v>132</v>
      </c>
      <c r="F348" s="874">
        <f t="shared" si="30"/>
        <v>10</v>
      </c>
      <c r="G348" s="912"/>
      <c r="H348" s="912"/>
      <c r="I348" s="912"/>
      <c r="J348" s="913">
        <v>7.0</v>
      </c>
      <c r="K348" s="914">
        <v>3.0</v>
      </c>
      <c r="L348" s="914">
        <v>0.0</v>
      </c>
      <c r="M348" s="914">
        <v>0.0</v>
      </c>
      <c r="N348" s="914">
        <v>0.0</v>
      </c>
      <c r="O348" s="914">
        <v>0.0</v>
      </c>
      <c r="P348" s="914">
        <v>0.0</v>
      </c>
      <c r="Q348" s="901">
        <v>0.0</v>
      </c>
      <c r="R348" s="907">
        <v>6990.0</v>
      </c>
      <c r="S348" s="907">
        <v>2367.0</v>
      </c>
      <c r="T348" s="908">
        <f t="shared" si="31"/>
        <v>2.953105196</v>
      </c>
      <c r="U348" s="881">
        <f t="shared" si="32"/>
        <v>23670</v>
      </c>
      <c r="V348" s="882">
        <f t="shared" si="33"/>
        <v>69900</v>
      </c>
      <c r="W348" s="95"/>
      <c r="X348" s="95"/>
      <c r="Y348" s="95"/>
      <c r="Z348" s="95"/>
      <c r="AA348" s="95"/>
    </row>
    <row r="349" hidden="1" outlineLevel="1">
      <c r="B349" s="904" t="s">
        <v>138</v>
      </c>
      <c r="C349" s="80"/>
      <c r="D349" s="905">
        <v>1.214131028E9</v>
      </c>
      <c r="E349" s="82" t="s">
        <v>133</v>
      </c>
      <c r="F349" s="874">
        <f t="shared" si="30"/>
        <v>2</v>
      </c>
      <c r="G349" s="912"/>
      <c r="H349" s="912"/>
      <c r="I349" s="912"/>
      <c r="J349" s="913">
        <v>1.0</v>
      </c>
      <c r="K349" s="914">
        <v>1.0</v>
      </c>
      <c r="L349" s="914">
        <v>0.0</v>
      </c>
      <c r="M349" s="914">
        <v>0.0</v>
      </c>
      <c r="N349" s="914">
        <v>0.0</v>
      </c>
      <c r="O349" s="914">
        <v>0.0</v>
      </c>
      <c r="P349" s="914">
        <v>0.0</v>
      </c>
      <c r="Q349" s="906">
        <v>0.0</v>
      </c>
      <c r="R349" s="907">
        <v>6990.0</v>
      </c>
      <c r="S349" s="907">
        <v>2367.0</v>
      </c>
      <c r="T349" s="908">
        <f t="shared" si="31"/>
        <v>2.953105196</v>
      </c>
      <c r="U349" s="881">
        <f t="shared" si="32"/>
        <v>4734</v>
      </c>
      <c r="V349" s="882">
        <f t="shared" si="33"/>
        <v>13980</v>
      </c>
      <c r="W349" s="95"/>
      <c r="X349" s="95"/>
      <c r="Y349" s="95"/>
      <c r="Z349" s="95"/>
      <c r="AA349" s="95"/>
    </row>
    <row r="350" hidden="1" outlineLevel="1">
      <c r="B350" s="883" t="s">
        <v>138</v>
      </c>
      <c r="C350" s="98"/>
      <c r="D350" s="909">
        <v>1.214131029E9</v>
      </c>
      <c r="E350" s="648" t="s">
        <v>242</v>
      </c>
      <c r="F350" s="885">
        <f t="shared" si="30"/>
        <v>0</v>
      </c>
      <c r="G350" s="886"/>
      <c r="H350" s="886"/>
      <c r="I350" s="886"/>
      <c r="J350" s="887">
        <v>0.0</v>
      </c>
      <c r="K350" s="888">
        <v>0.0</v>
      </c>
      <c r="L350" s="888">
        <v>0.0</v>
      </c>
      <c r="M350" s="888">
        <v>0.0</v>
      </c>
      <c r="N350" s="888">
        <v>0.0</v>
      </c>
      <c r="O350" s="888">
        <v>0.0</v>
      </c>
      <c r="P350" s="888">
        <v>0.0</v>
      </c>
      <c r="Q350" s="901">
        <v>0.0</v>
      </c>
      <c r="R350" s="890">
        <v>6990.0</v>
      </c>
      <c r="S350" s="890">
        <v>2367.0</v>
      </c>
      <c r="T350" s="891">
        <f t="shared" si="31"/>
        <v>2.953105196</v>
      </c>
      <c r="U350" s="892">
        <f t="shared" si="32"/>
        <v>0</v>
      </c>
      <c r="V350" s="893">
        <f t="shared" si="33"/>
        <v>0</v>
      </c>
      <c r="W350" s="95"/>
      <c r="X350" s="95"/>
      <c r="Y350" s="95"/>
      <c r="Z350" s="95"/>
      <c r="AA350" s="95"/>
    </row>
    <row r="351" hidden="1" outlineLevel="1">
      <c r="B351" s="898" t="s">
        <v>139</v>
      </c>
      <c r="C351" s="692"/>
      <c r="D351" s="899">
        <v>1.214131703E9</v>
      </c>
      <c r="E351" s="64" t="s">
        <v>34</v>
      </c>
      <c r="F351" s="863">
        <f t="shared" si="30"/>
        <v>5</v>
      </c>
      <c r="G351" s="910"/>
      <c r="H351" s="910"/>
      <c r="I351" s="910"/>
      <c r="J351" s="911">
        <v>2.0</v>
      </c>
      <c r="K351" s="900">
        <v>3.0</v>
      </c>
      <c r="L351" s="900">
        <v>0.0</v>
      </c>
      <c r="M351" s="900">
        <v>0.0</v>
      </c>
      <c r="N351" s="900">
        <v>0.0</v>
      </c>
      <c r="O351" s="900">
        <v>0.0</v>
      </c>
      <c r="P351" s="900">
        <v>0.0</v>
      </c>
      <c r="Q351" s="906">
        <v>0.0</v>
      </c>
      <c r="R351" s="902">
        <v>6990.0</v>
      </c>
      <c r="S351" s="902">
        <v>2441.0</v>
      </c>
      <c r="T351" s="903">
        <f t="shared" si="31"/>
        <v>2.8635805</v>
      </c>
      <c r="U351" s="870">
        <f t="shared" si="32"/>
        <v>12205</v>
      </c>
      <c r="V351" s="871">
        <f t="shared" si="33"/>
        <v>34950</v>
      </c>
      <c r="W351" s="95"/>
      <c r="X351" s="95"/>
      <c r="Y351" s="95"/>
      <c r="Z351" s="95"/>
      <c r="AA351" s="95"/>
    </row>
    <row r="352" hidden="1" outlineLevel="1">
      <c r="B352" s="904" t="s">
        <v>139</v>
      </c>
      <c r="C352" s="80"/>
      <c r="D352" s="905">
        <v>1.214131704E9</v>
      </c>
      <c r="E352" s="82" t="s">
        <v>35</v>
      </c>
      <c r="F352" s="874">
        <f t="shared" si="30"/>
        <v>4</v>
      </c>
      <c r="G352" s="912"/>
      <c r="H352" s="912"/>
      <c r="I352" s="912"/>
      <c r="J352" s="913">
        <v>2.0</v>
      </c>
      <c r="K352" s="914">
        <v>2.0</v>
      </c>
      <c r="L352" s="914">
        <v>0.0</v>
      </c>
      <c r="M352" s="914">
        <v>0.0</v>
      </c>
      <c r="N352" s="914">
        <v>0.0</v>
      </c>
      <c r="O352" s="914">
        <v>0.0</v>
      </c>
      <c r="P352" s="914">
        <v>0.0</v>
      </c>
      <c r="Q352" s="901">
        <v>0.0</v>
      </c>
      <c r="R352" s="907">
        <v>6990.0</v>
      </c>
      <c r="S352" s="907">
        <v>2441.0</v>
      </c>
      <c r="T352" s="908">
        <f t="shared" si="31"/>
        <v>2.8635805</v>
      </c>
      <c r="U352" s="881">
        <f t="shared" si="32"/>
        <v>9764</v>
      </c>
      <c r="V352" s="882">
        <f t="shared" si="33"/>
        <v>27960</v>
      </c>
      <c r="W352" s="95"/>
      <c r="X352" s="95"/>
      <c r="Y352" s="95"/>
      <c r="Z352" s="95"/>
      <c r="AA352" s="95"/>
    </row>
    <row r="353" hidden="1" outlineLevel="1">
      <c r="B353" s="904" t="s">
        <v>139</v>
      </c>
      <c r="C353" s="80"/>
      <c r="D353" s="905">
        <v>1.214131705E9</v>
      </c>
      <c r="E353" s="96" t="s">
        <v>36</v>
      </c>
      <c r="F353" s="874">
        <f t="shared" si="30"/>
        <v>4</v>
      </c>
      <c r="G353" s="912"/>
      <c r="H353" s="912"/>
      <c r="I353" s="912"/>
      <c r="J353" s="913">
        <v>2.0</v>
      </c>
      <c r="K353" s="914">
        <v>2.0</v>
      </c>
      <c r="L353" s="914">
        <v>0.0</v>
      </c>
      <c r="M353" s="914">
        <v>0.0</v>
      </c>
      <c r="N353" s="914">
        <v>0.0</v>
      </c>
      <c r="O353" s="914">
        <v>0.0</v>
      </c>
      <c r="P353" s="914">
        <v>0.0</v>
      </c>
      <c r="Q353" s="906">
        <v>0.0</v>
      </c>
      <c r="R353" s="907">
        <v>6990.0</v>
      </c>
      <c r="S353" s="907">
        <v>2441.0</v>
      </c>
      <c r="T353" s="908">
        <f t="shared" si="31"/>
        <v>2.8635805</v>
      </c>
      <c r="U353" s="881">
        <f t="shared" si="32"/>
        <v>9764</v>
      </c>
      <c r="V353" s="882">
        <f t="shared" si="33"/>
        <v>27960</v>
      </c>
      <c r="W353" s="95"/>
      <c r="X353" s="95"/>
      <c r="Y353" s="95"/>
      <c r="Z353" s="95"/>
      <c r="AA353" s="95"/>
    </row>
    <row r="354" hidden="1" outlineLevel="1">
      <c r="B354" s="904" t="s">
        <v>139</v>
      </c>
      <c r="C354" s="80"/>
      <c r="D354" s="905">
        <v>1.214131706E9</v>
      </c>
      <c r="E354" s="82" t="s">
        <v>37</v>
      </c>
      <c r="F354" s="874">
        <f t="shared" si="30"/>
        <v>10</v>
      </c>
      <c r="G354" s="912"/>
      <c r="H354" s="912"/>
      <c r="I354" s="912"/>
      <c r="J354" s="913">
        <v>7.0</v>
      </c>
      <c r="K354" s="914">
        <v>3.0</v>
      </c>
      <c r="L354" s="914">
        <v>0.0</v>
      </c>
      <c r="M354" s="914">
        <v>0.0</v>
      </c>
      <c r="N354" s="914">
        <v>0.0</v>
      </c>
      <c r="O354" s="914">
        <v>0.0</v>
      </c>
      <c r="P354" s="914">
        <v>0.0</v>
      </c>
      <c r="Q354" s="901">
        <v>0.0</v>
      </c>
      <c r="R354" s="907">
        <v>6990.0</v>
      </c>
      <c r="S354" s="907">
        <v>2441.0</v>
      </c>
      <c r="T354" s="908">
        <f t="shared" si="31"/>
        <v>2.8635805</v>
      </c>
      <c r="U354" s="881">
        <f t="shared" si="32"/>
        <v>24410</v>
      </c>
      <c r="V354" s="882">
        <f t="shared" si="33"/>
        <v>69900</v>
      </c>
      <c r="W354" s="95"/>
      <c r="X354" s="95"/>
      <c r="Y354" s="95"/>
      <c r="Z354" s="95"/>
      <c r="AA354" s="95"/>
    </row>
    <row r="355" hidden="1" outlineLevel="1">
      <c r="B355" s="904" t="s">
        <v>139</v>
      </c>
      <c r="C355" s="80"/>
      <c r="D355" s="905">
        <v>1.214131707E9</v>
      </c>
      <c r="E355" s="82" t="s">
        <v>132</v>
      </c>
      <c r="F355" s="874">
        <f t="shared" si="30"/>
        <v>5</v>
      </c>
      <c r="G355" s="912"/>
      <c r="H355" s="912"/>
      <c r="I355" s="912"/>
      <c r="J355" s="913">
        <v>2.0</v>
      </c>
      <c r="K355" s="914">
        <v>3.0</v>
      </c>
      <c r="L355" s="914">
        <v>0.0</v>
      </c>
      <c r="M355" s="914">
        <v>0.0</v>
      </c>
      <c r="N355" s="914">
        <v>0.0</v>
      </c>
      <c r="O355" s="914">
        <v>0.0</v>
      </c>
      <c r="P355" s="914">
        <v>0.0</v>
      </c>
      <c r="Q355" s="906">
        <v>0.0</v>
      </c>
      <c r="R355" s="907">
        <v>6990.0</v>
      </c>
      <c r="S355" s="907">
        <v>2441.0</v>
      </c>
      <c r="T355" s="908">
        <f t="shared" si="31"/>
        <v>2.8635805</v>
      </c>
      <c r="U355" s="881">
        <f t="shared" si="32"/>
        <v>12205</v>
      </c>
      <c r="V355" s="882">
        <f t="shared" si="33"/>
        <v>34950</v>
      </c>
      <c r="W355" s="95"/>
      <c r="X355" s="95"/>
      <c r="Y355" s="95"/>
      <c r="Z355" s="95"/>
      <c r="AA355" s="95"/>
    </row>
    <row r="356" hidden="1" outlineLevel="1">
      <c r="B356" s="904" t="s">
        <v>139</v>
      </c>
      <c r="C356" s="80"/>
      <c r="D356" s="905">
        <v>1.214131708E9</v>
      </c>
      <c r="E356" s="82" t="s">
        <v>133</v>
      </c>
      <c r="F356" s="874">
        <f t="shared" si="30"/>
        <v>4</v>
      </c>
      <c r="G356" s="912"/>
      <c r="H356" s="912"/>
      <c r="I356" s="912"/>
      <c r="J356" s="913">
        <v>2.0</v>
      </c>
      <c r="K356" s="914">
        <v>2.0</v>
      </c>
      <c r="L356" s="914">
        <v>0.0</v>
      </c>
      <c r="M356" s="914">
        <v>0.0</v>
      </c>
      <c r="N356" s="914">
        <v>0.0</v>
      </c>
      <c r="O356" s="914">
        <v>0.0</v>
      </c>
      <c r="P356" s="914">
        <v>0.0</v>
      </c>
      <c r="Q356" s="901">
        <v>0.0</v>
      </c>
      <c r="R356" s="907">
        <v>6990.0</v>
      </c>
      <c r="S356" s="907">
        <v>2441.0</v>
      </c>
      <c r="T356" s="908">
        <f t="shared" si="31"/>
        <v>2.8635805</v>
      </c>
      <c r="U356" s="881">
        <f t="shared" si="32"/>
        <v>9764</v>
      </c>
      <c r="V356" s="882">
        <f t="shared" si="33"/>
        <v>27960</v>
      </c>
      <c r="W356" s="95"/>
      <c r="X356" s="95"/>
      <c r="Y356" s="95"/>
      <c r="Z356" s="95"/>
      <c r="AA356" s="95"/>
    </row>
    <row r="357" hidden="1" outlineLevel="1">
      <c r="B357" s="883" t="s">
        <v>139</v>
      </c>
      <c r="C357" s="98"/>
      <c r="D357" s="909">
        <v>1.214131709E9</v>
      </c>
      <c r="E357" s="648" t="s">
        <v>242</v>
      </c>
      <c r="F357" s="885">
        <f t="shared" si="30"/>
        <v>0</v>
      </c>
      <c r="G357" s="886"/>
      <c r="H357" s="886"/>
      <c r="I357" s="886"/>
      <c r="J357" s="887">
        <v>0.0</v>
      </c>
      <c r="K357" s="888">
        <v>0.0</v>
      </c>
      <c r="L357" s="888">
        <v>0.0</v>
      </c>
      <c r="M357" s="888">
        <v>0.0</v>
      </c>
      <c r="N357" s="888">
        <v>0.0</v>
      </c>
      <c r="O357" s="888">
        <v>0.0</v>
      </c>
      <c r="P357" s="888">
        <v>0.0</v>
      </c>
      <c r="Q357" s="906">
        <v>0.0</v>
      </c>
      <c r="R357" s="890">
        <v>6990.0</v>
      </c>
      <c r="S357" s="890">
        <v>2441.0</v>
      </c>
      <c r="T357" s="891">
        <f t="shared" si="31"/>
        <v>2.8635805</v>
      </c>
      <c r="U357" s="892">
        <f t="shared" si="32"/>
        <v>0</v>
      </c>
      <c r="V357" s="893">
        <f t="shared" si="33"/>
        <v>0</v>
      </c>
      <c r="W357" s="95"/>
      <c r="X357" s="95"/>
      <c r="Y357" s="95"/>
      <c r="Z357" s="95"/>
      <c r="AA357" s="95"/>
    </row>
    <row r="358" hidden="1" outlineLevel="1">
      <c r="B358" s="989" t="s">
        <v>140</v>
      </c>
      <c r="C358" s="407"/>
      <c r="D358" s="994">
        <v>1.3351219913E10</v>
      </c>
      <c r="E358" s="64" t="s">
        <v>34</v>
      </c>
      <c r="F358" s="984">
        <f t="shared" si="30"/>
        <v>9</v>
      </c>
      <c r="G358" s="864"/>
      <c r="H358" s="864"/>
      <c r="I358" s="864"/>
      <c r="J358" s="911">
        <v>6.0</v>
      </c>
      <c r="K358" s="900">
        <v>3.0</v>
      </c>
      <c r="L358" s="900">
        <v>0.0</v>
      </c>
      <c r="M358" s="900">
        <v>0.0</v>
      </c>
      <c r="N358" s="900">
        <v>0.0</v>
      </c>
      <c r="O358" s="900">
        <v>0.0</v>
      </c>
      <c r="P358" s="900">
        <v>0.0</v>
      </c>
      <c r="Q358" s="995">
        <v>0.0</v>
      </c>
      <c r="R358" s="920">
        <v>3990.0</v>
      </c>
      <c r="S358" s="920">
        <v>690.0</v>
      </c>
      <c r="T358" s="903">
        <f t="shared" si="31"/>
        <v>5.782608696</v>
      </c>
      <c r="U358" s="922">
        <f t="shared" si="32"/>
        <v>6210</v>
      </c>
      <c r="V358" s="871">
        <f t="shared" si="33"/>
        <v>35910</v>
      </c>
      <c r="W358" s="95"/>
      <c r="X358" s="95"/>
      <c r="Y358" s="95"/>
      <c r="Z358" s="95"/>
      <c r="AA358" s="95"/>
    </row>
    <row r="359" hidden="1" outlineLevel="1">
      <c r="B359" s="990" t="s">
        <v>140</v>
      </c>
      <c r="D359" s="996">
        <v>1.3351219913E10</v>
      </c>
      <c r="E359" s="82" t="s">
        <v>35</v>
      </c>
      <c r="F359" s="986">
        <f t="shared" si="30"/>
        <v>16</v>
      </c>
      <c r="G359" s="875"/>
      <c r="H359" s="875"/>
      <c r="I359" s="875"/>
      <c r="J359" s="913">
        <v>13.0</v>
      </c>
      <c r="K359" s="914">
        <v>3.0</v>
      </c>
      <c r="L359" s="914">
        <v>0.0</v>
      </c>
      <c r="M359" s="914">
        <v>0.0</v>
      </c>
      <c r="N359" s="914">
        <v>0.0</v>
      </c>
      <c r="O359" s="914">
        <v>0.0</v>
      </c>
      <c r="P359" s="914">
        <v>0.0</v>
      </c>
      <c r="Q359" s="97">
        <v>1.0</v>
      </c>
      <c r="R359" s="927">
        <v>3990.0</v>
      </c>
      <c r="S359" s="927">
        <v>690.0</v>
      </c>
      <c r="T359" s="908">
        <f t="shared" si="31"/>
        <v>5.782608696</v>
      </c>
      <c r="U359" s="929">
        <f t="shared" si="32"/>
        <v>11040</v>
      </c>
      <c r="V359" s="882">
        <f t="shared" si="33"/>
        <v>63840</v>
      </c>
      <c r="W359" s="95"/>
      <c r="X359" s="95"/>
      <c r="Y359" s="95"/>
      <c r="Z359" s="95"/>
      <c r="AA359" s="95"/>
    </row>
    <row r="360" hidden="1" outlineLevel="1">
      <c r="B360" s="990" t="s">
        <v>140</v>
      </c>
      <c r="D360" s="996">
        <v>1.3351219913E10</v>
      </c>
      <c r="E360" s="96" t="s">
        <v>36</v>
      </c>
      <c r="F360" s="986">
        <f t="shared" si="30"/>
        <v>12</v>
      </c>
      <c r="G360" s="875"/>
      <c r="H360" s="875"/>
      <c r="I360" s="875"/>
      <c r="J360" s="913">
        <v>9.0</v>
      </c>
      <c r="K360" s="914">
        <v>3.0</v>
      </c>
      <c r="L360" s="914">
        <v>0.0</v>
      </c>
      <c r="M360" s="914">
        <v>0.0</v>
      </c>
      <c r="N360" s="914">
        <v>0.0</v>
      </c>
      <c r="O360" s="914">
        <v>0.0</v>
      </c>
      <c r="P360" s="914">
        <v>0.0</v>
      </c>
      <c r="Q360" s="97">
        <v>2.0</v>
      </c>
      <c r="R360" s="927">
        <v>3990.0</v>
      </c>
      <c r="S360" s="927">
        <v>690.0</v>
      </c>
      <c r="T360" s="908">
        <f t="shared" si="31"/>
        <v>5.782608696</v>
      </c>
      <c r="U360" s="929">
        <f t="shared" si="32"/>
        <v>8280</v>
      </c>
      <c r="V360" s="882">
        <f t="shared" si="33"/>
        <v>47880</v>
      </c>
      <c r="W360" s="95"/>
      <c r="X360" s="95"/>
      <c r="Y360" s="95"/>
      <c r="Z360" s="95"/>
      <c r="AA360" s="95"/>
    </row>
    <row r="361" hidden="1" outlineLevel="1">
      <c r="B361" s="990" t="s">
        <v>140</v>
      </c>
      <c r="D361" s="996">
        <v>1.3351219913E10</v>
      </c>
      <c r="E361" s="82" t="s">
        <v>37</v>
      </c>
      <c r="F361" s="986">
        <f t="shared" si="30"/>
        <v>7</v>
      </c>
      <c r="G361" s="875"/>
      <c r="H361" s="875"/>
      <c r="I361" s="875"/>
      <c r="J361" s="913">
        <v>4.0</v>
      </c>
      <c r="K361" s="914">
        <v>3.0</v>
      </c>
      <c r="L361" s="914">
        <v>0.0</v>
      </c>
      <c r="M361" s="914">
        <v>0.0</v>
      </c>
      <c r="N361" s="914">
        <v>0.0</v>
      </c>
      <c r="O361" s="914">
        <v>0.0</v>
      </c>
      <c r="P361" s="914">
        <v>0.0</v>
      </c>
      <c r="Q361" s="97">
        <v>1.0</v>
      </c>
      <c r="R361" s="927">
        <v>3990.0</v>
      </c>
      <c r="S361" s="927">
        <v>690.0</v>
      </c>
      <c r="T361" s="908">
        <f t="shared" si="31"/>
        <v>5.782608696</v>
      </c>
      <c r="U361" s="929">
        <f t="shared" si="32"/>
        <v>4830</v>
      </c>
      <c r="V361" s="882">
        <f t="shared" si="33"/>
        <v>27930</v>
      </c>
      <c r="W361" s="95"/>
      <c r="X361" s="95"/>
      <c r="Y361" s="95"/>
      <c r="Z361" s="95"/>
      <c r="AA361" s="95"/>
    </row>
    <row r="362" hidden="1" outlineLevel="1">
      <c r="B362" s="990" t="s">
        <v>140</v>
      </c>
      <c r="D362" s="996">
        <v>1.3351219913E10</v>
      </c>
      <c r="E362" s="82" t="s">
        <v>132</v>
      </c>
      <c r="F362" s="997">
        <f t="shared" si="30"/>
        <v>0</v>
      </c>
      <c r="G362" s="875"/>
      <c r="H362" s="875"/>
      <c r="I362" s="875"/>
      <c r="J362" s="913">
        <v>0.0</v>
      </c>
      <c r="K362" s="914">
        <v>0.0</v>
      </c>
      <c r="L362" s="914">
        <v>0.0</v>
      </c>
      <c r="M362" s="914">
        <v>0.0</v>
      </c>
      <c r="N362" s="914">
        <v>0.0</v>
      </c>
      <c r="O362" s="914">
        <v>0.0</v>
      </c>
      <c r="P362" s="914">
        <v>0.0</v>
      </c>
      <c r="Q362" s="97">
        <v>0.0</v>
      </c>
      <c r="R362" s="998">
        <v>3990.0</v>
      </c>
      <c r="S362" s="998">
        <v>690.0</v>
      </c>
      <c r="T362" s="908">
        <f t="shared" si="31"/>
        <v>5.782608696</v>
      </c>
      <c r="U362" s="999">
        <f t="shared" si="32"/>
        <v>0</v>
      </c>
      <c r="V362" s="882">
        <f t="shared" si="33"/>
        <v>0</v>
      </c>
      <c r="W362" s="95"/>
      <c r="X362" s="95"/>
      <c r="Y362" s="95"/>
      <c r="Z362" s="95"/>
      <c r="AA362" s="95"/>
    </row>
    <row r="363" hidden="1" outlineLevel="1">
      <c r="B363" s="991" t="s">
        <v>140</v>
      </c>
      <c r="C363" s="429"/>
      <c r="D363" s="1000">
        <v>1.3351219913E10</v>
      </c>
      <c r="E363" s="648" t="s">
        <v>133</v>
      </c>
      <c r="F363" s="1001">
        <f t="shared" si="30"/>
        <v>4</v>
      </c>
      <c r="G363" s="886"/>
      <c r="H363" s="886"/>
      <c r="I363" s="886"/>
      <c r="J363" s="887">
        <v>2.0</v>
      </c>
      <c r="K363" s="888">
        <v>2.0</v>
      </c>
      <c r="L363" s="888">
        <v>0.0</v>
      </c>
      <c r="M363" s="888">
        <v>0.0</v>
      </c>
      <c r="N363" s="888">
        <v>0.0</v>
      </c>
      <c r="O363" s="888">
        <v>0.0</v>
      </c>
      <c r="P363" s="888">
        <v>0.0</v>
      </c>
      <c r="Q363" s="1002">
        <v>0.0</v>
      </c>
      <c r="R363" s="1003">
        <v>3990.0</v>
      </c>
      <c r="S363" s="1003">
        <v>690.0</v>
      </c>
      <c r="T363" s="891">
        <f t="shared" si="31"/>
        <v>5.782608696</v>
      </c>
      <c r="U363" s="1004">
        <f t="shared" si="32"/>
        <v>2760</v>
      </c>
      <c r="V363" s="893">
        <f t="shared" si="33"/>
        <v>15960</v>
      </c>
      <c r="W363" s="95"/>
      <c r="X363" s="95"/>
      <c r="Y363" s="95"/>
      <c r="Z363" s="95"/>
      <c r="AA363" s="95"/>
    </row>
    <row r="364" hidden="1" outlineLevel="1">
      <c r="B364" s="989" t="s">
        <v>141</v>
      </c>
      <c r="C364" s="407"/>
      <c r="D364" s="994">
        <v>1.3351219913E10</v>
      </c>
      <c r="E364" s="64" t="s">
        <v>34</v>
      </c>
      <c r="F364" s="1005">
        <f t="shared" si="30"/>
        <v>13</v>
      </c>
      <c r="G364" s="864"/>
      <c r="H364" s="864"/>
      <c r="I364" s="864"/>
      <c r="J364" s="911">
        <v>10.0</v>
      </c>
      <c r="K364" s="900">
        <v>3.0</v>
      </c>
      <c r="L364" s="900">
        <v>0.0</v>
      </c>
      <c r="M364" s="900">
        <v>0.0</v>
      </c>
      <c r="N364" s="900">
        <v>0.0</v>
      </c>
      <c r="O364" s="900">
        <v>0.0</v>
      </c>
      <c r="P364" s="900">
        <v>0.0</v>
      </c>
      <c r="Q364" s="995">
        <v>0.0</v>
      </c>
      <c r="R364" s="1006">
        <v>3990.0</v>
      </c>
      <c r="S364" s="1006">
        <v>690.0</v>
      </c>
      <c r="T364" s="903">
        <f t="shared" si="31"/>
        <v>5.782608696</v>
      </c>
      <c r="U364" s="1007">
        <f t="shared" si="32"/>
        <v>8970</v>
      </c>
      <c r="V364" s="871">
        <f t="shared" si="33"/>
        <v>51870</v>
      </c>
      <c r="W364" s="95"/>
      <c r="X364" s="95"/>
      <c r="Y364" s="95"/>
      <c r="Z364" s="95"/>
      <c r="AA364" s="95"/>
    </row>
    <row r="365" hidden="1" outlineLevel="1">
      <c r="B365" s="990" t="s">
        <v>141</v>
      </c>
      <c r="D365" s="996">
        <v>1.3351219913E10</v>
      </c>
      <c r="E365" s="82" t="s">
        <v>35</v>
      </c>
      <c r="F365" s="1008">
        <f t="shared" si="30"/>
        <v>23</v>
      </c>
      <c r="G365" s="875"/>
      <c r="H365" s="875"/>
      <c r="I365" s="875"/>
      <c r="J365" s="913">
        <v>20.0</v>
      </c>
      <c r="K365" s="914">
        <v>3.0</v>
      </c>
      <c r="L365" s="914">
        <v>0.0</v>
      </c>
      <c r="M365" s="914">
        <v>0.0</v>
      </c>
      <c r="N365" s="914">
        <v>0.0</v>
      </c>
      <c r="O365" s="914">
        <v>0.0</v>
      </c>
      <c r="P365" s="914">
        <v>0.0</v>
      </c>
      <c r="Q365" s="97">
        <v>3.0</v>
      </c>
      <c r="R365" s="1009">
        <v>3990.0</v>
      </c>
      <c r="S365" s="1009">
        <v>690.0</v>
      </c>
      <c r="T365" s="908">
        <f t="shared" si="31"/>
        <v>5.782608696</v>
      </c>
      <c r="U365" s="1010">
        <f t="shared" si="32"/>
        <v>15870</v>
      </c>
      <c r="V365" s="882">
        <f t="shared" si="33"/>
        <v>91770</v>
      </c>
      <c r="W365" s="95"/>
      <c r="X365" s="95"/>
      <c r="Y365" s="95"/>
      <c r="Z365" s="95"/>
      <c r="AA365" s="95"/>
    </row>
    <row r="366" hidden="1" outlineLevel="1">
      <c r="B366" s="990" t="s">
        <v>141</v>
      </c>
      <c r="D366" s="996">
        <v>1.3351219913E10</v>
      </c>
      <c r="E366" s="96" t="s">
        <v>36</v>
      </c>
      <c r="F366" s="1008">
        <f t="shared" si="30"/>
        <v>23</v>
      </c>
      <c r="G366" s="875"/>
      <c r="H366" s="875"/>
      <c r="I366" s="875"/>
      <c r="J366" s="913">
        <v>21.0</v>
      </c>
      <c r="K366" s="914">
        <v>2.0</v>
      </c>
      <c r="L366" s="914">
        <v>0.0</v>
      </c>
      <c r="M366" s="914">
        <v>0.0</v>
      </c>
      <c r="N366" s="914">
        <v>0.0</v>
      </c>
      <c r="O366" s="914">
        <v>0.0</v>
      </c>
      <c r="P366" s="914">
        <v>0.0</v>
      </c>
      <c r="Q366" s="97">
        <v>2.0</v>
      </c>
      <c r="R366" s="1009">
        <v>3990.0</v>
      </c>
      <c r="S366" s="1009">
        <v>690.0</v>
      </c>
      <c r="T366" s="908">
        <f t="shared" si="31"/>
        <v>5.782608696</v>
      </c>
      <c r="U366" s="1010">
        <f t="shared" si="32"/>
        <v>15870</v>
      </c>
      <c r="V366" s="882">
        <f t="shared" si="33"/>
        <v>91770</v>
      </c>
    </row>
    <row r="367" hidden="1" outlineLevel="1">
      <c r="B367" s="990" t="s">
        <v>141</v>
      </c>
      <c r="D367" s="996">
        <v>1.3351219913E10</v>
      </c>
      <c r="E367" s="82" t="s">
        <v>37</v>
      </c>
      <c r="F367" s="1008">
        <f t="shared" si="30"/>
        <v>25</v>
      </c>
      <c r="G367" s="875"/>
      <c r="H367" s="875"/>
      <c r="I367" s="875"/>
      <c r="J367" s="913">
        <v>22.0</v>
      </c>
      <c r="K367" s="914">
        <v>3.0</v>
      </c>
      <c r="L367" s="914">
        <v>0.0</v>
      </c>
      <c r="M367" s="914">
        <v>0.0</v>
      </c>
      <c r="N367" s="914">
        <v>0.0</v>
      </c>
      <c r="O367" s="914">
        <v>0.0</v>
      </c>
      <c r="P367" s="914">
        <v>0.0</v>
      </c>
      <c r="Q367" s="97">
        <v>3.0</v>
      </c>
      <c r="R367" s="1009">
        <v>3990.0</v>
      </c>
      <c r="S367" s="1009">
        <v>690.0</v>
      </c>
      <c r="T367" s="908">
        <f t="shared" si="31"/>
        <v>5.782608696</v>
      </c>
      <c r="U367" s="1010">
        <f t="shared" si="32"/>
        <v>17250</v>
      </c>
      <c r="V367" s="882">
        <f t="shared" si="33"/>
        <v>99750</v>
      </c>
    </row>
    <row r="368" hidden="1" outlineLevel="1">
      <c r="B368" s="990" t="s">
        <v>141</v>
      </c>
      <c r="D368" s="996">
        <v>1.3351219913E10</v>
      </c>
      <c r="E368" s="82" t="s">
        <v>132</v>
      </c>
      <c r="F368" s="1008">
        <f t="shared" si="30"/>
        <v>5</v>
      </c>
      <c r="G368" s="875"/>
      <c r="H368" s="875"/>
      <c r="I368" s="875"/>
      <c r="J368" s="913">
        <v>2.0</v>
      </c>
      <c r="K368" s="914">
        <v>3.0</v>
      </c>
      <c r="L368" s="914">
        <v>0.0</v>
      </c>
      <c r="M368" s="914">
        <v>0.0</v>
      </c>
      <c r="N368" s="914">
        <v>0.0</v>
      </c>
      <c r="O368" s="914">
        <v>0.0</v>
      </c>
      <c r="P368" s="914">
        <v>0.0</v>
      </c>
      <c r="Q368" s="97">
        <v>0.0</v>
      </c>
      <c r="R368" s="1009">
        <v>3990.0</v>
      </c>
      <c r="S368" s="1009">
        <v>690.0</v>
      </c>
      <c r="T368" s="908">
        <f t="shared" si="31"/>
        <v>5.782608696</v>
      </c>
      <c r="U368" s="1010">
        <f t="shared" si="32"/>
        <v>3450</v>
      </c>
      <c r="V368" s="882">
        <f t="shared" si="33"/>
        <v>19950</v>
      </c>
    </row>
    <row r="369" hidden="1" outlineLevel="1">
      <c r="B369" s="991" t="s">
        <v>141</v>
      </c>
      <c r="C369" s="429"/>
      <c r="D369" s="1000">
        <v>1.3351219913E10</v>
      </c>
      <c r="E369" s="648" t="s">
        <v>133</v>
      </c>
      <c r="F369" s="1001">
        <f t="shared" si="30"/>
        <v>8</v>
      </c>
      <c r="G369" s="886"/>
      <c r="H369" s="886"/>
      <c r="I369" s="886"/>
      <c r="J369" s="887">
        <v>6.0</v>
      </c>
      <c r="K369" s="888">
        <v>2.0</v>
      </c>
      <c r="L369" s="888">
        <v>0.0</v>
      </c>
      <c r="M369" s="888">
        <v>0.0</v>
      </c>
      <c r="N369" s="888">
        <v>0.0</v>
      </c>
      <c r="O369" s="888">
        <v>0.0</v>
      </c>
      <c r="P369" s="888">
        <v>0.0</v>
      </c>
      <c r="Q369" s="1002">
        <v>0.0</v>
      </c>
      <c r="R369" s="1003">
        <v>3990.0</v>
      </c>
      <c r="S369" s="1003">
        <v>690.0</v>
      </c>
      <c r="T369" s="891">
        <f t="shared" si="31"/>
        <v>5.782608696</v>
      </c>
      <c r="U369" s="1004">
        <f t="shared" si="32"/>
        <v>5520</v>
      </c>
      <c r="V369" s="893">
        <f t="shared" si="33"/>
        <v>31920</v>
      </c>
    </row>
    <row r="370" hidden="1" outlineLevel="1">
      <c r="B370" s="989" t="s">
        <v>142</v>
      </c>
      <c r="C370" s="407"/>
      <c r="D370" s="994">
        <v>1.3351219913E10</v>
      </c>
      <c r="E370" s="64" t="s">
        <v>34</v>
      </c>
      <c r="F370" s="1005">
        <f t="shared" si="30"/>
        <v>16</v>
      </c>
      <c r="G370" s="864"/>
      <c r="H370" s="864"/>
      <c r="I370" s="864"/>
      <c r="J370" s="911">
        <v>13.0</v>
      </c>
      <c r="K370" s="900">
        <v>3.0</v>
      </c>
      <c r="L370" s="900">
        <v>0.0</v>
      </c>
      <c r="M370" s="900">
        <v>0.0</v>
      </c>
      <c r="N370" s="900">
        <v>0.0</v>
      </c>
      <c r="O370" s="900">
        <v>0.0</v>
      </c>
      <c r="P370" s="900">
        <v>0.0</v>
      </c>
      <c r="Q370" s="995">
        <v>0.0</v>
      </c>
      <c r="R370" s="1006">
        <v>3990.0</v>
      </c>
      <c r="S370" s="1006">
        <v>690.0</v>
      </c>
      <c r="T370" s="903">
        <f t="shared" si="31"/>
        <v>5.782608696</v>
      </c>
      <c r="U370" s="1007">
        <f t="shared" si="32"/>
        <v>11040</v>
      </c>
      <c r="V370" s="871">
        <f t="shared" si="33"/>
        <v>63840</v>
      </c>
    </row>
    <row r="371" hidden="1" outlineLevel="1">
      <c r="B371" s="990" t="s">
        <v>142</v>
      </c>
      <c r="D371" s="996">
        <v>1.3351219913E10</v>
      </c>
      <c r="E371" s="82" t="s">
        <v>35</v>
      </c>
      <c r="F371" s="1008">
        <f t="shared" si="30"/>
        <v>10</v>
      </c>
      <c r="G371" s="875"/>
      <c r="H371" s="875"/>
      <c r="I371" s="875"/>
      <c r="J371" s="913">
        <v>7.0</v>
      </c>
      <c r="K371" s="914">
        <v>3.0</v>
      </c>
      <c r="L371" s="914">
        <v>0.0</v>
      </c>
      <c r="M371" s="914">
        <v>0.0</v>
      </c>
      <c r="N371" s="914">
        <v>0.0</v>
      </c>
      <c r="O371" s="914">
        <v>0.0</v>
      </c>
      <c r="P371" s="914">
        <v>0.0</v>
      </c>
      <c r="Q371" s="97">
        <v>0.0</v>
      </c>
      <c r="R371" s="1009">
        <v>3990.0</v>
      </c>
      <c r="S371" s="1009">
        <v>690.0</v>
      </c>
      <c r="T371" s="908">
        <f t="shared" si="31"/>
        <v>5.782608696</v>
      </c>
      <c r="U371" s="1010">
        <f t="shared" si="32"/>
        <v>6900</v>
      </c>
      <c r="V371" s="882">
        <f t="shared" si="33"/>
        <v>39900</v>
      </c>
    </row>
    <row r="372" hidden="1" outlineLevel="1">
      <c r="B372" s="990" t="s">
        <v>142</v>
      </c>
      <c r="D372" s="996">
        <v>1.3351219913E10</v>
      </c>
      <c r="E372" s="96" t="s">
        <v>36</v>
      </c>
      <c r="F372" s="1008">
        <f t="shared" si="30"/>
        <v>16</v>
      </c>
      <c r="G372" s="875"/>
      <c r="H372" s="875"/>
      <c r="I372" s="875"/>
      <c r="J372" s="913">
        <v>13.0</v>
      </c>
      <c r="K372" s="914">
        <v>3.0</v>
      </c>
      <c r="L372" s="914">
        <v>0.0</v>
      </c>
      <c r="M372" s="914">
        <v>0.0</v>
      </c>
      <c r="N372" s="914">
        <v>0.0</v>
      </c>
      <c r="O372" s="914">
        <v>0.0</v>
      </c>
      <c r="P372" s="914">
        <v>0.0</v>
      </c>
      <c r="Q372" s="97">
        <v>0.0</v>
      </c>
      <c r="R372" s="1009">
        <v>3990.0</v>
      </c>
      <c r="S372" s="1009">
        <v>690.0</v>
      </c>
      <c r="T372" s="908">
        <f t="shared" si="31"/>
        <v>5.782608696</v>
      </c>
      <c r="U372" s="1010">
        <f t="shared" si="32"/>
        <v>11040</v>
      </c>
      <c r="V372" s="882">
        <f t="shared" si="33"/>
        <v>63840</v>
      </c>
    </row>
    <row r="373" hidden="1" outlineLevel="1">
      <c r="B373" s="990" t="s">
        <v>142</v>
      </c>
      <c r="D373" s="996">
        <v>1.3351219913E10</v>
      </c>
      <c r="E373" s="82" t="s">
        <v>37</v>
      </c>
      <c r="F373" s="1008">
        <f t="shared" si="30"/>
        <v>19</v>
      </c>
      <c r="G373" s="875"/>
      <c r="H373" s="875"/>
      <c r="I373" s="875"/>
      <c r="J373" s="913">
        <v>16.0</v>
      </c>
      <c r="K373" s="914">
        <v>3.0</v>
      </c>
      <c r="L373" s="914">
        <v>0.0</v>
      </c>
      <c r="M373" s="914">
        <v>0.0</v>
      </c>
      <c r="N373" s="914">
        <v>0.0</v>
      </c>
      <c r="O373" s="914">
        <v>0.0</v>
      </c>
      <c r="P373" s="914">
        <v>0.0</v>
      </c>
      <c r="Q373" s="97">
        <v>0.0</v>
      </c>
      <c r="R373" s="1009">
        <v>3990.0</v>
      </c>
      <c r="S373" s="1009">
        <v>690.0</v>
      </c>
      <c r="T373" s="908">
        <f t="shared" si="31"/>
        <v>5.782608696</v>
      </c>
      <c r="U373" s="1010">
        <f t="shared" si="32"/>
        <v>13110</v>
      </c>
      <c r="V373" s="882">
        <f t="shared" si="33"/>
        <v>75810</v>
      </c>
    </row>
    <row r="374" hidden="1" outlineLevel="1">
      <c r="B374" s="990" t="s">
        <v>142</v>
      </c>
      <c r="D374" s="996">
        <v>1.3351219913E10</v>
      </c>
      <c r="E374" s="82" t="s">
        <v>132</v>
      </c>
      <c r="F374" s="1008">
        <f t="shared" si="30"/>
        <v>3</v>
      </c>
      <c r="G374" s="875"/>
      <c r="H374" s="875"/>
      <c r="I374" s="875"/>
      <c r="J374" s="913">
        <v>0.0</v>
      </c>
      <c r="K374" s="914">
        <v>3.0</v>
      </c>
      <c r="L374" s="914">
        <v>0.0</v>
      </c>
      <c r="M374" s="914">
        <v>0.0</v>
      </c>
      <c r="N374" s="914">
        <v>0.0</v>
      </c>
      <c r="O374" s="914">
        <v>0.0</v>
      </c>
      <c r="P374" s="914">
        <v>0.0</v>
      </c>
      <c r="Q374" s="97">
        <v>0.0</v>
      </c>
      <c r="R374" s="1009">
        <v>3990.0</v>
      </c>
      <c r="S374" s="1009">
        <v>690.0</v>
      </c>
      <c r="T374" s="908">
        <f t="shared" si="31"/>
        <v>5.782608696</v>
      </c>
      <c r="U374" s="1010">
        <f t="shared" si="32"/>
        <v>2070</v>
      </c>
      <c r="V374" s="882">
        <f t="shared" si="33"/>
        <v>11970</v>
      </c>
    </row>
    <row r="375" hidden="1" outlineLevel="1">
      <c r="B375" s="991" t="s">
        <v>142</v>
      </c>
      <c r="C375" s="429"/>
      <c r="D375" s="1000">
        <v>1.3351219913E10</v>
      </c>
      <c r="E375" s="648" t="s">
        <v>133</v>
      </c>
      <c r="F375" s="1001">
        <f t="shared" si="30"/>
        <v>1</v>
      </c>
      <c r="G375" s="886"/>
      <c r="H375" s="886"/>
      <c r="I375" s="886"/>
      <c r="J375" s="887">
        <v>0.0</v>
      </c>
      <c r="K375" s="888">
        <v>1.0</v>
      </c>
      <c r="L375" s="888">
        <v>0.0</v>
      </c>
      <c r="M375" s="888">
        <v>0.0</v>
      </c>
      <c r="N375" s="888">
        <v>0.0</v>
      </c>
      <c r="O375" s="888">
        <v>0.0</v>
      </c>
      <c r="P375" s="888">
        <v>0.0</v>
      </c>
      <c r="Q375" s="1002">
        <v>0.0</v>
      </c>
      <c r="R375" s="1003">
        <v>3990.0</v>
      </c>
      <c r="S375" s="1003">
        <v>690.0</v>
      </c>
      <c r="T375" s="891">
        <f t="shared" si="31"/>
        <v>5.782608696</v>
      </c>
      <c r="U375" s="1004">
        <f t="shared" si="32"/>
        <v>690</v>
      </c>
      <c r="V375" s="893">
        <f t="shared" si="33"/>
        <v>3990</v>
      </c>
    </row>
    <row r="376" hidden="1" outlineLevel="1">
      <c r="B376" s="989" t="s">
        <v>143</v>
      </c>
      <c r="C376" s="1011"/>
      <c r="D376" s="994">
        <v>1.3351219913E10</v>
      </c>
      <c r="E376" s="64" t="s">
        <v>34</v>
      </c>
      <c r="F376" s="1005">
        <f t="shared" si="30"/>
        <v>16</v>
      </c>
      <c r="G376" s="864"/>
      <c r="H376" s="864"/>
      <c r="I376" s="864"/>
      <c r="J376" s="911">
        <v>13.0</v>
      </c>
      <c r="K376" s="900">
        <v>3.0</v>
      </c>
      <c r="L376" s="900">
        <v>0.0</v>
      </c>
      <c r="M376" s="900">
        <v>0.0</v>
      </c>
      <c r="N376" s="900">
        <v>0.0</v>
      </c>
      <c r="O376" s="900">
        <v>0.0</v>
      </c>
      <c r="P376" s="900">
        <v>0.0</v>
      </c>
      <c r="Q376" s="995">
        <v>0.0</v>
      </c>
      <c r="R376" s="1006">
        <v>3990.0</v>
      </c>
      <c r="S376" s="1006">
        <v>690.0</v>
      </c>
      <c r="T376" s="903">
        <f t="shared" si="31"/>
        <v>5.782608696</v>
      </c>
      <c r="U376" s="1007">
        <f t="shared" si="32"/>
        <v>11040</v>
      </c>
      <c r="V376" s="871">
        <f t="shared" si="33"/>
        <v>63840</v>
      </c>
    </row>
    <row r="377" hidden="1" outlineLevel="1">
      <c r="B377" s="990" t="s">
        <v>143</v>
      </c>
      <c r="D377" s="996">
        <v>1.3351219913E10</v>
      </c>
      <c r="E377" s="82" t="s">
        <v>35</v>
      </c>
      <c r="F377" s="1008">
        <f t="shared" si="30"/>
        <v>22</v>
      </c>
      <c r="G377" s="875"/>
      <c r="H377" s="875"/>
      <c r="I377" s="875"/>
      <c r="J377" s="913">
        <v>19.0</v>
      </c>
      <c r="K377" s="914">
        <v>3.0</v>
      </c>
      <c r="L377" s="914">
        <v>0.0</v>
      </c>
      <c r="M377" s="914">
        <v>0.0</v>
      </c>
      <c r="N377" s="914">
        <v>0.0</v>
      </c>
      <c r="O377" s="914">
        <v>0.0</v>
      </c>
      <c r="P377" s="914">
        <v>0.0</v>
      </c>
      <c r="Q377" s="97">
        <v>0.0</v>
      </c>
      <c r="R377" s="1009">
        <v>3990.0</v>
      </c>
      <c r="S377" s="1009">
        <v>690.0</v>
      </c>
      <c r="T377" s="908">
        <f t="shared" si="31"/>
        <v>5.782608696</v>
      </c>
      <c r="U377" s="1010">
        <f t="shared" si="32"/>
        <v>15180</v>
      </c>
      <c r="V377" s="882">
        <f t="shared" si="33"/>
        <v>87780</v>
      </c>
    </row>
    <row r="378" hidden="1" outlineLevel="1">
      <c r="B378" s="990" t="s">
        <v>143</v>
      </c>
      <c r="D378" s="996">
        <v>1.3351219913E10</v>
      </c>
      <c r="E378" s="96" t="s">
        <v>36</v>
      </c>
      <c r="F378" s="1008">
        <f t="shared" si="30"/>
        <v>21</v>
      </c>
      <c r="G378" s="875"/>
      <c r="H378" s="875"/>
      <c r="I378" s="875"/>
      <c r="J378" s="913">
        <v>18.0</v>
      </c>
      <c r="K378" s="914">
        <v>3.0</v>
      </c>
      <c r="L378" s="914">
        <v>0.0</v>
      </c>
      <c r="M378" s="914">
        <v>0.0</v>
      </c>
      <c r="N378" s="914">
        <v>0.0</v>
      </c>
      <c r="O378" s="914">
        <v>0.0</v>
      </c>
      <c r="P378" s="914">
        <v>0.0</v>
      </c>
      <c r="Q378" s="97">
        <v>0.0</v>
      </c>
      <c r="R378" s="1009">
        <v>3990.0</v>
      </c>
      <c r="S378" s="1009">
        <v>690.0</v>
      </c>
      <c r="T378" s="908">
        <f t="shared" si="31"/>
        <v>5.782608696</v>
      </c>
      <c r="U378" s="1010">
        <f t="shared" si="32"/>
        <v>14490</v>
      </c>
      <c r="V378" s="882">
        <f t="shared" si="33"/>
        <v>83790</v>
      </c>
    </row>
    <row r="379" hidden="1" outlineLevel="1">
      <c r="B379" s="990" t="s">
        <v>143</v>
      </c>
      <c r="D379" s="996">
        <v>1.3351219913E10</v>
      </c>
      <c r="E379" s="82" t="s">
        <v>37</v>
      </c>
      <c r="F379" s="1008">
        <f t="shared" si="30"/>
        <v>22</v>
      </c>
      <c r="G379" s="875"/>
      <c r="H379" s="875"/>
      <c r="I379" s="875"/>
      <c r="J379" s="913">
        <v>19.0</v>
      </c>
      <c r="K379" s="914">
        <v>3.0</v>
      </c>
      <c r="L379" s="914">
        <v>0.0</v>
      </c>
      <c r="M379" s="914">
        <v>0.0</v>
      </c>
      <c r="N379" s="914">
        <v>0.0</v>
      </c>
      <c r="O379" s="914">
        <v>0.0</v>
      </c>
      <c r="P379" s="914">
        <v>0.0</v>
      </c>
      <c r="Q379" s="97">
        <v>0.0</v>
      </c>
      <c r="R379" s="1009">
        <v>3990.0</v>
      </c>
      <c r="S379" s="1009">
        <v>690.0</v>
      </c>
      <c r="T379" s="908">
        <f t="shared" si="31"/>
        <v>5.782608696</v>
      </c>
      <c r="U379" s="1010">
        <f t="shared" si="32"/>
        <v>15180</v>
      </c>
      <c r="V379" s="882">
        <f t="shared" si="33"/>
        <v>87780</v>
      </c>
    </row>
    <row r="380" hidden="1" outlineLevel="1">
      <c r="B380" s="990" t="s">
        <v>143</v>
      </c>
      <c r="D380" s="996">
        <v>1.3351219913E10</v>
      </c>
      <c r="E380" s="82" t="s">
        <v>132</v>
      </c>
      <c r="F380" s="1008">
        <f t="shared" si="30"/>
        <v>5</v>
      </c>
      <c r="G380" s="875"/>
      <c r="H380" s="875"/>
      <c r="I380" s="875"/>
      <c r="J380" s="913">
        <v>2.0</v>
      </c>
      <c r="K380" s="914">
        <v>3.0</v>
      </c>
      <c r="L380" s="914">
        <v>0.0</v>
      </c>
      <c r="M380" s="914">
        <v>0.0</v>
      </c>
      <c r="N380" s="914">
        <v>0.0</v>
      </c>
      <c r="O380" s="914">
        <v>0.0</v>
      </c>
      <c r="P380" s="914">
        <v>0.0</v>
      </c>
      <c r="Q380" s="97">
        <v>0.0</v>
      </c>
      <c r="R380" s="1009">
        <v>3990.0</v>
      </c>
      <c r="S380" s="1009">
        <v>690.0</v>
      </c>
      <c r="T380" s="908">
        <f t="shared" si="31"/>
        <v>5.782608696</v>
      </c>
      <c r="U380" s="1010">
        <f t="shared" si="32"/>
        <v>3450</v>
      </c>
      <c r="V380" s="882">
        <f t="shared" si="33"/>
        <v>19950</v>
      </c>
    </row>
    <row r="381" hidden="1" outlineLevel="1">
      <c r="B381" s="991" t="s">
        <v>143</v>
      </c>
      <c r="C381" s="429"/>
      <c r="D381" s="1000">
        <v>1.3351219913E10</v>
      </c>
      <c r="E381" s="648" t="s">
        <v>133</v>
      </c>
      <c r="F381" s="1001">
        <f t="shared" si="30"/>
        <v>3</v>
      </c>
      <c r="G381" s="886"/>
      <c r="H381" s="886"/>
      <c r="I381" s="886"/>
      <c r="J381" s="887">
        <v>1.0</v>
      </c>
      <c r="K381" s="888">
        <v>2.0</v>
      </c>
      <c r="L381" s="888">
        <v>0.0</v>
      </c>
      <c r="M381" s="888">
        <v>0.0</v>
      </c>
      <c r="N381" s="888">
        <v>0.0</v>
      </c>
      <c r="O381" s="888">
        <v>0.0</v>
      </c>
      <c r="P381" s="888">
        <v>0.0</v>
      </c>
      <c r="Q381" s="1002">
        <v>0.0</v>
      </c>
      <c r="R381" s="1003">
        <v>3990.0</v>
      </c>
      <c r="S381" s="1003">
        <v>690.0</v>
      </c>
      <c r="T381" s="891">
        <f t="shared" si="31"/>
        <v>5.782608696</v>
      </c>
      <c r="U381" s="1004">
        <f t="shared" si="32"/>
        <v>2070</v>
      </c>
      <c r="V381" s="893">
        <f t="shared" si="33"/>
        <v>11970</v>
      </c>
    </row>
    <row r="382" hidden="1" outlineLevel="1">
      <c r="B382" s="898" t="s">
        <v>144</v>
      </c>
      <c r="C382" s="692"/>
      <c r="D382" s="899">
        <v>1.25111993E8</v>
      </c>
      <c r="E382" s="64" t="s">
        <v>34</v>
      </c>
      <c r="F382" s="863">
        <f t="shared" si="30"/>
        <v>13</v>
      </c>
      <c r="G382" s="910"/>
      <c r="H382" s="910"/>
      <c r="I382" s="910"/>
      <c r="J382" s="911">
        <v>13.0</v>
      </c>
      <c r="K382" s="900">
        <v>0.0</v>
      </c>
      <c r="L382" s="900">
        <v>0.0</v>
      </c>
      <c r="M382" s="900">
        <v>0.0</v>
      </c>
      <c r="N382" s="900">
        <v>0.0</v>
      </c>
      <c r="O382" s="900">
        <v>0.0</v>
      </c>
      <c r="P382" s="900">
        <v>0.0</v>
      </c>
      <c r="Q382" s="901">
        <v>2.0</v>
      </c>
      <c r="R382" s="902">
        <v>2590.0</v>
      </c>
      <c r="S382" s="902">
        <v>634.0</v>
      </c>
      <c r="T382" s="903">
        <f t="shared" si="31"/>
        <v>4.085173502</v>
      </c>
      <c r="U382" s="870">
        <f t="shared" si="32"/>
        <v>8242</v>
      </c>
      <c r="V382" s="871">
        <f t="shared" si="33"/>
        <v>33670</v>
      </c>
    </row>
    <row r="383" hidden="1" outlineLevel="1">
      <c r="B383" s="904" t="s">
        <v>144</v>
      </c>
      <c r="C383" s="80"/>
      <c r="D383" s="905">
        <v>1.25111994E8</v>
      </c>
      <c r="E383" s="82" t="s">
        <v>35</v>
      </c>
      <c r="F383" s="874">
        <f t="shared" si="30"/>
        <v>22</v>
      </c>
      <c r="G383" s="912"/>
      <c r="H383" s="912"/>
      <c r="I383" s="912"/>
      <c r="J383" s="913">
        <v>22.0</v>
      </c>
      <c r="K383" s="914">
        <v>0.0</v>
      </c>
      <c r="L383" s="914">
        <v>0.0</v>
      </c>
      <c r="M383" s="914">
        <v>0.0</v>
      </c>
      <c r="N383" s="914">
        <v>0.0</v>
      </c>
      <c r="O383" s="914">
        <v>0.0</v>
      </c>
      <c r="P383" s="914">
        <v>0.0</v>
      </c>
      <c r="Q383" s="906">
        <v>3.0</v>
      </c>
      <c r="R383" s="907">
        <v>2590.0</v>
      </c>
      <c r="S383" s="907">
        <v>634.0</v>
      </c>
      <c r="T383" s="908">
        <f t="shared" si="31"/>
        <v>4.085173502</v>
      </c>
      <c r="U383" s="881">
        <f t="shared" si="32"/>
        <v>13948</v>
      </c>
      <c r="V383" s="882">
        <f t="shared" si="33"/>
        <v>56980</v>
      </c>
    </row>
    <row r="384" hidden="1" outlineLevel="1">
      <c r="B384" s="904" t="s">
        <v>144</v>
      </c>
      <c r="C384" s="80"/>
      <c r="D384" s="905">
        <v>1.25111995E8</v>
      </c>
      <c r="E384" s="96" t="s">
        <v>36</v>
      </c>
      <c r="F384" s="874">
        <f t="shared" si="30"/>
        <v>14</v>
      </c>
      <c r="G384" s="912"/>
      <c r="H384" s="912"/>
      <c r="I384" s="912"/>
      <c r="J384" s="913">
        <v>14.0</v>
      </c>
      <c r="K384" s="914">
        <v>0.0</v>
      </c>
      <c r="L384" s="914">
        <v>0.0</v>
      </c>
      <c r="M384" s="914">
        <v>0.0</v>
      </c>
      <c r="N384" s="914">
        <v>0.0</v>
      </c>
      <c r="O384" s="914">
        <v>0.0</v>
      </c>
      <c r="P384" s="914">
        <v>0.0</v>
      </c>
      <c r="Q384" s="906">
        <v>1.0</v>
      </c>
      <c r="R384" s="907">
        <v>2590.0</v>
      </c>
      <c r="S384" s="907">
        <v>634.0</v>
      </c>
      <c r="T384" s="908">
        <f t="shared" si="31"/>
        <v>4.085173502</v>
      </c>
      <c r="U384" s="881">
        <f t="shared" si="32"/>
        <v>8876</v>
      </c>
      <c r="V384" s="882">
        <f t="shared" si="33"/>
        <v>36260</v>
      </c>
    </row>
    <row r="385" hidden="1" outlineLevel="1">
      <c r="B385" s="904" t="s">
        <v>144</v>
      </c>
      <c r="C385" s="80"/>
      <c r="D385" s="905">
        <v>1.25111996E8</v>
      </c>
      <c r="E385" s="82" t="s">
        <v>37</v>
      </c>
      <c r="F385" s="874">
        <f t="shared" si="30"/>
        <v>36</v>
      </c>
      <c r="G385" s="912"/>
      <c r="H385" s="912"/>
      <c r="I385" s="912"/>
      <c r="J385" s="913">
        <v>36.0</v>
      </c>
      <c r="K385" s="914">
        <v>0.0</v>
      </c>
      <c r="L385" s="914">
        <v>0.0</v>
      </c>
      <c r="M385" s="914">
        <v>0.0</v>
      </c>
      <c r="N385" s="914">
        <v>0.0</v>
      </c>
      <c r="O385" s="914">
        <v>0.0</v>
      </c>
      <c r="P385" s="914">
        <v>0.0</v>
      </c>
      <c r="Q385" s="906">
        <v>3.0</v>
      </c>
      <c r="R385" s="907">
        <v>2590.0</v>
      </c>
      <c r="S385" s="907">
        <v>634.0</v>
      </c>
      <c r="T385" s="908">
        <f t="shared" si="31"/>
        <v>4.085173502</v>
      </c>
      <c r="U385" s="881">
        <f t="shared" si="32"/>
        <v>22824</v>
      </c>
      <c r="V385" s="882">
        <f t="shared" si="33"/>
        <v>93240</v>
      </c>
    </row>
    <row r="386" hidden="1" outlineLevel="1">
      <c r="B386" s="904" t="s">
        <v>144</v>
      </c>
      <c r="C386" s="80"/>
      <c r="D386" s="905">
        <v>1.25111997E8</v>
      </c>
      <c r="E386" s="82" t="s">
        <v>132</v>
      </c>
      <c r="F386" s="874">
        <f t="shared" si="30"/>
        <v>27</v>
      </c>
      <c r="G386" s="912"/>
      <c r="H386" s="912"/>
      <c r="I386" s="912"/>
      <c r="J386" s="913">
        <v>27.0</v>
      </c>
      <c r="K386" s="914">
        <v>0.0</v>
      </c>
      <c r="L386" s="914">
        <v>0.0</v>
      </c>
      <c r="M386" s="914">
        <v>0.0</v>
      </c>
      <c r="N386" s="914">
        <v>0.0</v>
      </c>
      <c r="O386" s="914">
        <v>0.0</v>
      </c>
      <c r="P386" s="914">
        <v>0.0</v>
      </c>
      <c r="Q386" s="906">
        <v>0.0</v>
      </c>
      <c r="R386" s="907">
        <v>2590.0</v>
      </c>
      <c r="S386" s="907">
        <v>634.0</v>
      </c>
      <c r="T386" s="908">
        <f t="shared" si="31"/>
        <v>4.085173502</v>
      </c>
      <c r="U386" s="881">
        <f t="shared" si="32"/>
        <v>17118</v>
      </c>
      <c r="V386" s="882">
        <f t="shared" si="33"/>
        <v>69930</v>
      </c>
    </row>
    <row r="387" hidden="1" outlineLevel="1">
      <c r="B387" s="904" t="s">
        <v>144</v>
      </c>
      <c r="C387" s="80"/>
      <c r="D387" s="905">
        <v>1.25111998E8</v>
      </c>
      <c r="E387" s="82" t="s">
        <v>133</v>
      </c>
      <c r="F387" s="874">
        <f t="shared" si="30"/>
        <v>16</v>
      </c>
      <c r="G387" s="912"/>
      <c r="H387" s="912"/>
      <c r="I387" s="912"/>
      <c r="J387" s="913">
        <v>16.0</v>
      </c>
      <c r="K387" s="914">
        <v>0.0</v>
      </c>
      <c r="L387" s="914">
        <v>0.0</v>
      </c>
      <c r="M387" s="914">
        <v>0.0</v>
      </c>
      <c r="N387" s="914">
        <v>0.0</v>
      </c>
      <c r="O387" s="914">
        <v>0.0</v>
      </c>
      <c r="P387" s="914">
        <v>0.0</v>
      </c>
      <c r="Q387" s="906">
        <v>0.0</v>
      </c>
      <c r="R387" s="907">
        <v>2590.0</v>
      </c>
      <c r="S387" s="907">
        <v>634.0</v>
      </c>
      <c r="T387" s="908">
        <f t="shared" si="31"/>
        <v>4.085173502</v>
      </c>
      <c r="U387" s="881">
        <f t="shared" si="32"/>
        <v>10144</v>
      </c>
      <c r="V387" s="882">
        <f t="shared" si="33"/>
        <v>41440</v>
      </c>
    </row>
    <row r="388" hidden="1" outlineLevel="1">
      <c r="B388" s="883" t="s">
        <v>144</v>
      </c>
      <c r="C388" s="98"/>
      <c r="D388" s="909">
        <v>1.25111999E8</v>
      </c>
      <c r="E388" s="648" t="s">
        <v>242</v>
      </c>
      <c r="F388" s="885">
        <f t="shared" si="30"/>
        <v>10</v>
      </c>
      <c r="G388" s="886"/>
      <c r="H388" s="886"/>
      <c r="I388" s="886"/>
      <c r="J388" s="887">
        <v>10.0</v>
      </c>
      <c r="K388" s="888">
        <v>0.0</v>
      </c>
      <c r="L388" s="888">
        <v>0.0</v>
      </c>
      <c r="M388" s="888">
        <v>0.0</v>
      </c>
      <c r="N388" s="888">
        <v>0.0</v>
      </c>
      <c r="O388" s="888">
        <v>0.0</v>
      </c>
      <c r="P388" s="888">
        <v>0.0</v>
      </c>
      <c r="Q388" s="889">
        <v>0.0</v>
      </c>
      <c r="R388" s="890">
        <v>2590.0</v>
      </c>
      <c r="S388" s="890">
        <v>634.0</v>
      </c>
      <c r="T388" s="891">
        <f t="shared" si="31"/>
        <v>4.085173502</v>
      </c>
      <c r="U388" s="892">
        <f t="shared" si="32"/>
        <v>6340</v>
      </c>
      <c r="V388" s="893">
        <f t="shared" si="33"/>
        <v>25900</v>
      </c>
    </row>
    <row r="389" hidden="1" outlineLevel="1">
      <c r="B389" s="898" t="s">
        <v>145</v>
      </c>
      <c r="C389" s="692"/>
      <c r="D389" s="899">
        <v>1.25111013E8</v>
      </c>
      <c r="E389" s="64" t="s">
        <v>34</v>
      </c>
      <c r="F389" s="863">
        <f t="shared" si="30"/>
        <v>2</v>
      </c>
      <c r="G389" s="910"/>
      <c r="H389" s="910"/>
      <c r="I389" s="910"/>
      <c r="J389" s="911">
        <v>2.0</v>
      </c>
      <c r="K389" s="900">
        <v>0.0</v>
      </c>
      <c r="L389" s="900">
        <v>0.0</v>
      </c>
      <c r="M389" s="900">
        <v>0.0</v>
      </c>
      <c r="N389" s="900">
        <v>0.0</v>
      </c>
      <c r="O389" s="900">
        <v>0.0</v>
      </c>
      <c r="P389" s="900">
        <v>0.0</v>
      </c>
      <c r="Q389" s="901">
        <v>0.0</v>
      </c>
      <c r="R389" s="902">
        <v>2590.0</v>
      </c>
      <c r="S389" s="902">
        <v>634.0</v>
      </c>
      <c r="T389" s="903">
        <f t="shared" si="31"/>
        <v>4.085173502</v>
      </c>
      <c r="U389" s="870">
        <f t="shared" si="32"/>
        <v>1268</v>
      </c>
      <c r="V389" s="871">
        <f t="shared" si="33"/>
        <v>5180</v>
      </c>
    </row>
    <row r="390" hidden="1" outlineLevel="1">
      <c r="B390" s="904" t="s">
        <v>145</v>
      </c>
      <c r="C390" s="80"/>
      <c r="D390" s="905">
        <v>1.25111014E8</v>
      </c>
      <c r="E390" s="82" t="s">
        <v>35</v>
      </c>
      <c r="F390" s="874">
        <f t="shared" si="30"/>
        <v>6</v>
      </c>
      <c r="G390" s="912"/>
      <c r="H390" s="912"/>
      <c r="I390" s="912"/>
      <c r="J390" s="913">
        <v>6.0</v>
      </c>
      <c r="K390" s="914">
        <v>0.0</v>
      </c>
      <c r="L390" s="914">
        <v>0.0</v>
      </c>
      <c r="M390" s="914">
        <v>0.0</v>
      </c>
      <c r="N390" s="914">
        <v>0.0</v>
      </c>
      <c r="O390" s="914">
        <v>0.0</v>
      </c>
      <c r="P390" s="914">
        <v>0.0</v>
      </c>
      <c r="Q390" s="906">
        <v>2.0</v>
      </c>
      <c r="R390" s="907">
        <v>2590.0</v>
      </c>
      <c r="S390" s="907">
        <v>634.0</v>
      </c>
      <c r="T390" s="908">
        <f t="shared" si="31"/>
        <v>4.085173502</v>
      </c>
      <c r="U390" s="881">
        <f t="shared" si="32"/>
        <v>3804</v>
      </c>
      <c r="V390" s="882">
        <f t="shared" si="33"/>
        <v>15540</v>
      </c>
    </row>
    <row r="391" hidden="1" outlineLevel="1">
      <c r="B391" s="904" t="s">
        <v>145</v>
      </c>
      <c r="C391" s="80"/>
      <c r="D391" s="905">
        <v>1.25111015E8</v>
      </c>
      <c r="E391" s="96" t="s">
        <v>36</v>
      </c>
      <c r="F391" s="874">
        <f t="shared" si="30"/>
        <v>3</v>
      </c>
      <c r="G391" s="912"/>
      <c r="H391" s="912"/>
      <c r="I391" s="912"/>
      <c r="J391" s="913">
        <v>3.0</v>
      </c>
      <c r="K391" s="914">
        <v>0.0</v>
      </c>
      <c r="L391" s="914">
        <v>0.0</v>
      </c>
      <c r="M391" s="914">
        <v>0.0</v>
      </c>
      <c r="N391" s="914">
        <v>0.0</v>
      </c>
      <c r="O391" s="914">
        <v>0.0</v>
      </c>
      <c r="P391" s="914">
        <v>0.0</v>
      </c>
      <c r="Q391" s="906">
        <v>2.0</v>
      </c>
      <c r="R391" s="907">
        <v>2590.0</v>
      </c>
      <c r="S391" s="907">
        <v>634.0</v>
      </c>
      <c r="T391" s="908">
        <f t="shared" si="31"/>
        <v>4.085173502</v>
      </c>
      <c r="U391" s="881">
        <f t="shared" si="32"/>
        <v>1902</v>
      </c>
      <c r="V391" s="882">
        <f t="shared" si="33"/>
        <v>7770</v>
      </c>
    </row>
    <row r="392" hidden="1" outlineLevel="1">
      <c r="B392" s="904" t="s">
        <v>145</v>
      </c>
      <c r="C392" s="80"/>
      <c r="D392" s="905">
        <v>1.25111016E8</v>
      </c>
      <c r="E392" s="82" t="s">
        <v>37</v>
      </c>
      <c r="F392" s="874">
        <f t="shared" si="30"/>
        <v>5</v>
      </c>
      <c r="G392" s="912"/>
      <c r="H392" s="912"/>
      <c r="I392" s="912"/>
      <c r="J392" s="913">
        <v>5.0</v>
      </c>
      <c r="K392" s="914">
        <v>0.0</v>
      </c>
      <c r="L392" s="914">
        <v>0.0</v>
      </c>
      <c r="M392" s="914">
        <v>0.0</v>
      </c>
      <c r="N392" s="914">
        <v>0.0</v>
      </c>
      <c r="O392" s="914">
        <v>0.0</v>
      </c>
      <c r="P392" s="914">
        <v>0.0</v>
      </c>
      <c r="Q392" s="906">
        <v>0.0</v>
      </c>
      <c r="R392" s="907">
        <v>2590.0</v>
      </c>
      <c r="S392" s="907">
        <v>634.0</v>
      </c>
      <c r="T392" s="908">
        <f t="shared" si="31"/>
        <v>4.085173502</v>
      </c>
      <c r="U392" s="881">
        <f t="shared" si="32"/>
        <v>3170</v>
      </c>
      <c r="V392" s="882">
        <f t="shared" si="33"/>
        <v>12950</v>
      </c>
    </row>
    <row r="393" hidden="1" outlineLevel="1">
      <c r="B393" s="904" t="s">
        <v>145</v>
      </c>
      <c r="C393" s="80"/>
      <c r="D393" s="905">
        <v>1.25111017E8</v>
      </c>
      <c r="E393" s="82" t="s">
        <v>132</v>
      </c>
      <c r="F393" s="874">
        <f t="shared" si="30"/>
        <v>14</v>
      </c>
      <c r="G393" s="912"/>
      <c r="H393" s="912"/>
      <c r="I393" s="912"/>
      <c r="J393" s="913">
        <v>14.0</v>
      </c>
      <c r="K393" s="914">
        <v>0.0</v>
      </c>
      <c r="L393" s="914">
        <v>0.0</v>
      </c>
      <c r="M393" s="914">
        <v>0.0</v>
      </c>
      <c r="N393" s="914">
        <v>0.0</v>
      </c>
      <c r="O393" s="914">
        <v>0.0</v>
      </c>
      <c r="P393" s="914">
        <v>0.0</v>
      </c>
      <c r="Q393" s="906">
        <v>0.0</v>
      </c>
      <c r="R393" s="907">
        <v>2590.0</v>
      </c>
      <c r="S393" s="907">
        <v>634.0</v>
      </c>
      <c r="T393" s="908">
        <f t="shared" si="31"/>
        <v>4.085173502</v>
      </c>
      <c r="U393" s="881">
        <f t="shared" si="32"/>
        <v>8876</v>
      </c>
      <c r="V393" s="882">
        <f t="shared" si="33"/>
        <v>36260</v>
      </c>
    </row>
    <row r="394" hidden="1" outlineLevel="1">
      <c r="B394" s="904" t="s">
        <v>145</v>
      </c>
      <c r="C394" s="80"/>
      <c r="D394" s="905">
        <v>1.25111018E8</v>
      </c>
      <c r="E394" s="82" t="s">
        <v>133</v>
      </c>
      <c r="F394" s="874">
        <f t="shared" si="30"/>
        <v>15</v>
      </c>
      <c r="G394" s="912"/>
      <c r="H394" s="912"/>
      <c r="I394" s="912"/>
      <c r="J394" s="913">
        <v>15.0</v>
      </c>
      <c r="K394" s="914">
        <v>0.0</v>
      </c>
      <c r="L394" s="914">
        <v>0.0</v>
      </c>
      <c r="M394" s="914">
        <v>0.0</v>
      </c>
      <c r="N394" s="914">
        <v>0.0</v>
      </c>
      <c r="O394" s="914">
        <v>0.0</v>
      </c>
      <c r="P394" s="914">
        <v>0.0</v>
      </c>
      <c r="Q394" s="906">
        <v>0.0</v>
      </c>
      <c r="R394" s="907">
        <v>2590.0</v>
      </c>
      <c r="S394" s="907">
        <v>634.0</v>
      </c>
      <c r="T394" s="908">
        <f t="shared" si="31"/>
        <v>4.085173502</v>
      </c>
      <c r="U394" s="881">
        <f t="shared" si="32"/>
        <v>9510</v>
      </c>
      <c r="V394" s="882">
        <f t="shared" si="33"/>
        <v>38850</v>
      </c>
      <c r="W394" s="95"/>
      <c r="X394" s="95"/>
      <c r="Y394" s="95"/>
      <c r="Z394" s="95"/>
      <c r="AA394" s="95"/>
    </row>
    <row r="395" hidden="1" outlineLevel="1">
      <c r="B395" s="883" t="s">
        <v>145</v>
      </c>
      <c r="C395" s="98"/>
      <c r="D395" s="909">
        <v>1.25111019E8</v>
      </c>
      <c r="E395" s="648" t="s">
        <v>242</v>
      </c>
      <c r="F395" s="885">
        <f t="shared" si="30"/>
        <v>1</v>
      </c>
      <c r="G395" s="886"/>
      <c r="H395" s="886"/>
      <c r="I395" s="886"/>
      <c r="J395" s="887">
        <v>1.0</v>
      </c>
      <c r="K395" s="888">
        <v>0.0</v>
      </c>
      <c r="L395" s="888">
        <v>0.0</v>
      </c>
      <c r="M395" s="888">
        <v>0.0</v>
      </c>
      <c r="N395" s="888">
        <v>0.0</v>
      </c>
      <c r="O395" s="888">
        <v>0.0</v>
      </c>
      <c r="P395" s="888">
        <v>0.0</v>
      </c>
      <c r="Q395" s="889">
        <v>0.0</v>
      </c>
      <c r="R395" s="890">
        <v>2590.0</v>
      </c>
      <c r="S395" s="890">
        <v>634.0</v>
      </c>
      <c r="T395" s="891">
        <f t="shared" si="31"/>
        <v>4.085173502</v>
      </c>
      <c r="U395" s="892">
        <f t="shared" si="32"/>
        <v>634</v>
      </c>
      <c r="V395" s="893">
        <f t="shared" si="33"/>
        <v>2590</v>
      </c>
      <c r="W395" s="95"/>
      <c r="X395" s="95"/>
      <c r="Y395" s="95"/>
      <c r="Z395" s="95"/>
      <c r="AA395" s="95"/>
    </row>
    <row r="396" hidden="1" outlineLevel="1">
      <c r="B396" s="898" t="s">
        <v>146</v>
      </c>
      <c r="C396" s="692"/>
      <c r="D396" s="899">
        <v>1.25111603E8</v>
      </c>
      <c r="E396" s="64" t="s">
        <v>34</v>
      </c>
      <c r="F396" s="863">
        <f t="shared" si="30"/>
        <v>11</v>
      </c>
      <c r="G396" s="910"/>
      <c r="H396" s="910"/>
      <c r="I396" s="910"/>
      <c r="J396" s="911">
        <v>11.0</v>
      </c>
      <c r="K396" s="900">
        <v>0.0</v>
      </c>
      <c r="L396" s="900">
        <v>0.0</v>
      </c>
      <c r="M396" s="900">
        <v>0.0</v>
      </c>
      <c r="N396" s="900">
        <v>0.0</v>
      </c>
      <c r="O396" s="900">
        <v>0.0</v>
      </c>
      <c r="P396" s="900">
        <v>0.0</v>
      </c>
      <c r="Q396" s="901">
        <v>0.0</v>
      </c>
      <c r="R396" s="902">
        <v>2590.0</v>
      </c>
      <c r="S396" s="902">
        <v>634.0</v>
      </c>
      <c r="T396" s="903">
        <f t="shared" si="31"/>
        <v>4.085173502</v>
      </c>
      <c r="U396" s="870">
        <f t="shared" si="32"/>
        <v>6974</v>
      </c>
      <c r="V396" s="871">
        <f t="shared" si="33"/>
        <v>28490</v>
      </c>
      <c r="W396" s="95"/>
      <c r="X396" s="95"/>
      <c r="Y396" s="95"/>
      <c r="Z396" s="95"/>
      <c r="AA396" s="95"/>
    </row>
    <row r="397" hidden="1" outlineLevel="1">
      <c r="B397" s="904" t="s">
        <v>146</v>
      </c>
      <c r="C397" s="80"/>
      <c r="D397" s="905">
        <v>1.25111604E8</v>
      </c>
      <c r="E397" s="82" t="s">
        <v>35</v>
      </c>
      <c r="F397" s="874">
        <f t="shared" si="30"/>
        <v>1</v>
      </c>
      <c r="G397" s="912"/>
      <c r="H397" s="912"/>
      <c r="I397" s="912"/>
      <c r="J397" s="913">
        <v>1.0</v>
      </c>
      <c r="K397" s="914">
        <v>0.0</v>
      </c>
      <c r="L397" s="914">
        <v>0.0</v>
      </c>
      <c r="M397" s="914">
        <v>0.0</v>
      </c>
      <c r="N397" s="914">
        <v>0.0</v>
      </c>
      <c r="O397" s="914">
        <v>0.0</v>
      </c>
      <c r="P397" s="914">
        <v>0.0</v>
      </c>
      <c r="Q397" s="906">
        <v>0.0</v>
      </c>
      <c r="R397" s="907">
        <v>2590.0</v>
      </c>
      <c r="S397" s="907">
        <v>634.0</v>
      </c>
      <c r="T397" s="908">
        <f t="shared" si="31"/>
        <v>4.085173502</v>
      </c>
      <c r="U397" s="881">
        <f t="shared" si="32"/>
        <v>634</v>
      </c>
      <c r="V397" s="882">
        <f t="shared" si="33"/>
        <v>2590</v>
      </c>
      <c r="W397" s="95"/>
      <c r="X397" s="95"/>
      <c r="Y397" s="95"/>
      <c r="Z397" s="95"/>
      <c r="AA397" s="95"/>
    </row>
    <row r="398" hidden="1" outlineLevel="1">
      <c r="B398" s="904" t="s">
        <v>146</v>
      </c>
      <c r="C398" s="80"/>
      <c r="D398" s="905">
        <v>1.25111605E8</v>
      </c>
      <c r="E398" s="96" t="s">
        <v>36</v>
      </c>
      <c r="F398" s="874">
        <f t="shared" si="30"/>
        <v>9</v>
      </c>
      <c r="G398" s="912"/>
      <c r="H398" s="912"/>
      <c r="I398" s="912"/>
      <c r="J398" s="913">
        <v>9.0</v>
      </c>
      <c r="K398" s="914">
        <v>0.0</v>
      </c>
      <c r="L398" s="914">
        <v>0.0</v>
      </c>
      <c r="M398" s="914">
        <v>0.0</v>
      </c>
      <c r="N398" s="914">
        <v>0.0</v>
      </c>
      <c r="O398" s="914">
        <v>0.0</v>
      </c>
      <c r="P398" s="914">
        <v>0.0</v>
      </c>
      <c r="Q398" s="906">
        <v>0.0</v>
      </c>
      <c r="R398" s="907">
        <v>2590.0</v>
      </c>
      <c r="S398" s="907">
        <v>634.0</v>
      </c>
      <c r="T398" s="908">
        <f t="shared" si="31"/>
        <v>4.085173502</v>
      </c>
      <c r="U398" s="881">
        <f t="shared" si="32"/>
        <v>5706</v>
      </c>
      <c r="V398" s="882">
        <f t="shared" si="33"/>
        <v>23310</v>
      </c>
      <c r="W398" s="95"/>
      <c r="X398" s="95"/>
      <c r="Y398" s="95"/>
      <c r="Z398" s="95"/>
      <c r="AA398" s="95"/>
    </row>
    <row r="399" hidden="1" outlineLevel="1">
      <c r="B399" s="904" t="s">
        <v>146</v>
      </c>
      <c r="C399" s="80"/>
      <c r="D399" s="905">
        <v>1.25111606E8</v>
      </c>
      <c r="E399" s="82" t="s">
        <v>37</v>
      </c>
      <c r="F399" s="874">
        <f t="shared" si="30"/>
        <v>13</v>
      </c>
      <c r="G399" s="912"/>
      <c r="H399" s="912"/>
      <c r="I399" s="912"/>
      <c r="J399" s="913">
        <v>13.0</v>
      </c>
      <c r="K399" s="914">
        <v>0.0</v>
      </c>
      <c r="L399" s="914">
        <v>0.0</v>
      </c>
      <c r="M399" s="914">
        <v>0.0</v>
      </c>
      <c r="N399" s="914">
        <v>0.0</v>
      </c>
      <c r="O399" s="914">
        <v>0.0</v>
      </c>
      <c r="P399" s="914">
        <v>0.0</v>
      </c>
      <c r="Q399" s="906">
        <v>0.0</v>
      </c>
      <c r="R399" s="907">
        <v>2590.0</v>
      </c>
      <c r="S399" s="907">
        <v>634.0</v>
      </c>
      <c r="T399" s="908">
        <f t="shared" si="31"/>
        <v>4.085173502</v>
      </c>
      <c r="U399" s="881">
        <f t="shared" si="32"/>
        <v>8242</v>
      </c>
      <c r="V399" s="882">
        <f t="shared" si="33"/>
        <v>33670</v>
      </c>
      <c r="W399" s="95"/>
      <c r="X399" s="95"/>
      <c r="Y399" s="95"/>
      <c r="Z399" s="95"/>
      <c r="AA399" s="95"/>
    </row>
    <row r="400" hidden="1" outlineLevel="1">
      <c r="B400" s="904" t="s">
        <v>146</v>
      </c>
      <c r="C400" s="80"/>
      <c r="D400" s="905">
        <v>1.25111607E8</v>
      </c>
      <c r="E400" s="82" t="s">
        <v>132</v>
      </c>
      <c r="F400" s="874">
        <f t="shared" si="30"/>
        <v>6</v>
      </c>
      <c r="G400" s="912"/>
      <c r="H400" s="912"/>
      <c r="I400" s="912"/>
      <c r="J400" s="913">
        <v>6.0</v>
      </c>
      <c r="K400" s="914">
        <v>0.0</v>
      </c>
      <c r="L400" s="914">
        <v>0.0</v>
      </c>
      <c r="M400" s="914">
        <v>0.0</v>
      </c>
      <c r="N400" s="914">
        <v>0.0</v>
      </c>
      <c r="O400" s="914">
        <v>0.0</v>
      </c>
      <c r="P400" s="914">
        <v>0.0</v>
      </c>
      <c r="Q400" s="906">
        <v>0.0</v>
      </c>
      <c r="R400" s="907">
        <v>2590.0</v>
      </c>
      <c r="S400" s="907">
        <v>634.0</v>
      </c>
      <c r="T400" s="908">
        <f t="shared" si="31"/>
        <v>4.085173502</v>
      </c>
      <c r="U400" s="881">
        <f t="shared" si="32"/>
        <v>3804</v>
      </c>
      <c r="V400" s="882">
        <f t="shared" si="33"/>
        <v>15540</v>
      </c>
      <c r="W400" s="95"/>
      <c r="X400" s="95"/>
      <c r="Y400" s="95"/>
      <c r="Z400" s="95"/>
      <c r="AA400" s="95"/>
    </row>
    <row r="401" hidden="1" outlineLevel="1">
      <c r="B401" s="904" t="s">
        <v>146</v>
      </c>
      <c r="C401" s="80"/>
      <c r="D401" s="905">
        <v>1.25111608E8</v>
      </c>
      <c r="E401" s="82" t="s">
        <v>133</v>
      </c>
      <c r="F401" s="874">
        <f t="shared" si="30"/>
        <v>10</v>
      </c>
      <c r="G401" s="912"/>
      <c r="H401" s="912"/>
      <c r="I401" s="912"/>
      <c r="J401" s="913">
        <v>10.0</v>
      </c>
      <c r="K401" s="914">
        <v>0.0</v>
      </c>
      <c r="L401" s="914">
        <v>0.0</v>
      </c>
      <c r="M401" s="914">
        <v>0.0</v>
      </c>
      <c r="N401" s="914">
        <v>0.0</v>
      </c>
      <c r="O401" s="914">
        <v>0.0</v>
      </c>
      <c r="P401" s="914">
        <v>0.0</v>
      </c>
      <c r="Q401" s="906">
        <v>0.0</v>
      </c>
      <c r="R401" s="907">
        <v>2590.0</v>
      </c>
      <c r="S401" s="907">
        <v>634.0</v>
      </c>
      <c r="T401" s="908">
        <f t="shared" si="31"/>
        <v>4.085173502</v>
      </c>
      <c r="U401" s="881">
        <f t="shared" si="32"/>
        <v>6340</v>
      </c>
      <c r="V401" s="882">
        <f t="shared" si="33"/>
        <v>25900</v>
      </c>
      <c r="W401" s="95"/>
      <c r="X401" s="95"/>
      <c r="Y401" s="95"/>
      <c r="Z401" s="95"/>
      <c r="AA401" s="95"/>
    </row>
    <row r="402" hidden="1" outlineLevel="1">
      <c r="B402" s="883" t="s">
        <v>146</v>
      </c>
      <c r="C402" s="98"/>
      <c r="D402" s="909">
        <v>1.25111609E8</v>
      </c>
      <c r="E402" s="648" t="s">
        <v>242</v>
      </c>
      <c r="F402" s="885">
        <f t="shared" si="30"/>
        <v>5</v>
      </c>
      <c r="G402" s="886"/>
      <c r="H402" s="886"/>
      <c r="I402" s="886"/>
      <c r="J402" s="887">
        <v>5.0</v>
      </c>
      <c r="K402" s="888">
        <v>0.0</v>
      </c>
      <c r="L402" s="888">
        <v>0.0</v>
      </c>
      <c r="M402" s="888">
        <v>0.0</v>
      </c>
      <c r="N402" s="888">
        <v>0.0</v>
      </c>
      <c r="O402" s="888">
        <v>0.0</v>
      </c>
      <c r="P402" s="888">
        <v>0.0</v>
      </c>
      <c r="Q402" s="889">
        <v>0.0</v>
      </c>
      <c r="R402" s="890">
        <v>2590.0</v>
      </c>
      <c r="S402" s="890">
        <v>634.0</v>
      </c>
      <c r="T402" s="891">
        <f t="shared" si="31"/>
        <v>4.085173502</v>
      </c>
      <c r="U402" s="892">
        <f t="shared" si="32"/>
        <v>3170</v>
      </c>
      <c r="V402" s="893">
        <f t="shared" si="33"/>
        <v>12950</v>
      </c>
      <c r="W402" s="95"/>
      <c r="X402" s="95"/>
      <c r="Y402" s="95"/>
      <c r="Z402" s="95"/>
      <c r="AA402" s="95"/>
    </row>
    <row r="403" hidden="1" outlineLevel="1">
      <c r="B403" s="898" t="s">
        <v>147</v>
      </c>
      <c r="C403" s="692"/>
      <c r="D403" s="899">
        <v>1.25111803E8</v>
      </c>
      <c r="E403" s="64" t="s">
        <v>34</v>
      </c>
      <c r="F403" s="863">
        <f t="shared" si="30"/>
        <v>16</v>
      </c>
      <c r="G403" s="910"/>
      <c r="H403" s="910"/>
      <c r="I403" s="910"/>
      <c r="J403" s="911">
        <v>16.0</v>
      </c>
      <c r="K403" s="900">
        <v>0.0</v>
      </c>
      <c r="L403" s="900">
        <v>0.0</v>
      </c>
      <c r="M403" s="900">
        <v>0.0</v>
      </c>
      <c r="N403" s="900">
        <v>0.0</v>
      </c>
      <c r="O403" s="900">
        <v>0.0</v>
      </c>
      <c r="P403" s="900">
        <v>0.0</v>
      </c>
      <c r="Q403" s="901">
        <v>0.0</v>
      </c>
      <c r="R403" s="902">
        <v>2590.0</v>
      </c>
      <c r="S403" s="902">
        <v>634.0</v>
      </c>
      <c r="T403" s="903">
        <f t="shared" si="31"/>
        <v>4.085173502</v>
      </c>
      <c r="U403" s="870">
        <f t="shared" si="32"/>
        <v>10144</v>
      </c>
      <c r="V403" s="871">
        <f t="shared" si="33"/>
        <v>41440</v>
      </c>
      <c r="W403" s="95"/>
      <c r="X403" s="95"/>
      <c r="Y403" s="95"/>
      <c r="Z403" s="95"/>
      <c r="AA403" s="95"/>
    </row>
    <row r="404" hidden="1" outlineLevel="1">
      <c r="B404" s="904" t="s">
        <v>147</v>
      </c>
      <c r="C404" s="80"/>
      <c r="D404" s="905">
        <v>1.25111804E8</v>
      </c>
      <c r="E404" s="82" t="s">
        <v>35</v>
      </c>
      <c r="F404" s="874">
        <f t="shared" si="30"/>
        <v>14</v>
      </c>
      <c r="G404" s="912"/>
      <c r="H404" s="912"/>
      <c r="I404" s="912"/>
      <c r="J404" s="913">
        <v>14.0</v>
      </c>
      <c r="K404" s="914">
        <v>0.0</v>
      </c>
      <c r="L404" s="914">
        <v>0.0</v>
      </c>
      <c r="M404" s="914">
        <v>0.0</v>
      </c>
      <c r="N404" s="914">
        <v>0.0</v>
      </c>
      <c r="O404" s="914">
        <v>0.0</v>
      </c>
      <c r="P404" s="914">
        <v>0.0</v>
      </c>
      <c r="Q404" s="906">
        <v>0.0</v>
      </c>
      <c r="R404" s="907">
        <v>2590.0</v>
      </c>
      <c r="S404" s="907">
        <v>634.0</v>
      </c>
      <c r="T404" s="908">
        <f t="shared" si="31"/>
        <v>4.085173502</v>
      </c>
      <c r="U404" s="881">
        <f t="shared" si="32"/>
        <v>8876</v>
      </c>
      <c r="V404" s="882">
        <f t="shared" si="33"/>
        <v>36260</v>
      </c>
      <c r="W404" s="95"/>
      <c r="X404" s="95"/>
      <c r="Y404" s="95"/>
      <c r="Z404" s="95"/>
      <c r="AA404" s="95"/>
    </row>
    <row r="405" hidden="1" outlineLevel="1">
      <c r="B405" s="904" t="s">
        <v>147</v>
      </c>
      <c r="C405" s="80"/>
      <c r="D405" s="905">
        <v>1.25111805E8</v>
      </c>
      <c r="E405" s="96" t="s">
        <v>36</v>
      </c>
      <c r="F405" s="874">
        <f t="shared" si="30"/>
        <v>19</v>
      </c>
      <c r="G405" s="912"/>
      <c r="H405" s="912"/>
      <c r="I405" s="912"/>
      <c r="J405" s="913">
        <v>19.0</v>
      </c>
      <c r="K405" s="914">
        <v>0.0</v>
      </c>
      <c r="L405" s="914">
        <v>0.0</v>
      </c>
      <c r="M405" s="914">
        <v>0.0</v>
      </c>
      <c r="N405" s="914">
        <v>0.0</v>
      </c>
      <c r="O405" s="914">
        <v>0.0</v>
      </c>
      <c r="P405" s="914">
        <v>0.0</v>
      </c>
      <c r="Q405" s="906">
        <v>0.0</v>
      </c>
      <c r="R405" s="907">
        <v>2590.0</v>
      </c>
      <c r="S405" s="907">
        <v>634.0</v>
      </c>
      <c r="T405" s="908">
        <f t="shared" si="31"/>
        <v>4.085173502</v>
      </c>
      <c r="U405" s="881">
        <f t="shared" si="32"/>
        <v>12046</v>
      </c>
      <c r="V405" s="882">
        <f t="shared" si="33"/>
        <v>49210</v>
      </c>
      <c r="W405" s="95"/>
      <c r="X405" s="95"/>
      <c r="Y405" s="95"/>
      <c r="Z405" s="95"/>
      <c r="AA405" s="95"/>
    </row>
    <row r="406" hidden="1" outlineLevel="1">
      <c r="B406" s="904" t="s">
        <v>147</v>
      </c>
      <c r="C406" s="80"/>
      <c r="D406" s="905">
        <v>1.25111806E8</v>
      </c>
      <c r="E406" s="82" t="s">
        <v>37</v>
      </c>
      <c r="F406" s="874">
        <f t="shared" si="30"/>
        <v>6</v>
      </c>
      <c r="G406" s="912"/>
      <c r="H406" s="912"/>
      <c r="I406" s="912"/>
      <c r="J406" s="913">
        <v>6.0</v>
      </c>
      <c r="K406" s="914">
        <v>0.0</v>
      </c>
      <c r="L406" s="914">
        <v>0.0</v>
      </c>
      <c r="M406" s="914">
        <v>0.0</v>
      </c>
      <c r="N406" s="914">
        <v>0.0</v>
      </c>
      <c r="O406" s="914">
        <v>0.0</v>
      </c>
      <c r="P406" s="914">
        <v>0.0</v>
      </c>
      <c r="Q406" s="906">
        <v>0.0</v>
      </c>
      <c r="R406" s="907">
        <v>2590.0</v>
      </c>
      <c r="S406" s="907">
        <v>634.0</v>
      </c>
      <c r="T406" s="908">
        <f t="shared" si="31"/>
        <v>4.085173502</v>
      </c>
      <c r="U406" s="881">
        <f t="shared" si="32"/>
        <v>3804</v>
      </c>
      <c r="V406" s="882">
        <f t="shared" si="33"/>
        <v>15540</v>
      </c>
      <c r="W406" s="95"/>
      <c r="X406" s="95"/>
      <c r="Y406" s="95"/>
      <c r="Z406" s="95"/>
      <c r="AA406" s="95"/>
    </row>
    <row r="407" hidden="1" outlineLevel="1">
      <c r="B407" s="904" t="s">
        <v>147</v>
      </c>
      <c r="C407" s="80"/>
      <c r="D407" s="905">
        <v>1.25111807E8</v>
      </c>
      <c r="E407" s="82" t="s">
        <v>132</v>
      </c>
      <c r="F407" s="874">
        <f t="shared" si="30"/>
        <v>5</v>
      </c>
      <c r="G407" s="912"/>
      <c r="H407" s="912"/>
      <c r="I407" s="912"/>
      <c r="J407" s="913">
        <v>5.0</v>
      </c>
      <c r="K407" s="914">
        <v>0.0</v>
      </c>
      <c r="L407" s="914">
        <v>0.0</v>
      </c>
      <c r="M407" s="914">
        <v>0.0</v>
      </c>
      <c r="N407" s="914">
        <v>0.0</v>
      </c>
      <c r="O407" s="914">
        <v>0.0</v>
      </c>
      <c r="P407" s="914">
        <v>0.0</v>
      </c>
      <c r="Q407" s="906">
        <v>0.0</v>
      </c>
      <c r="R407" s="907">
        <v>2590.0</v>
      </c>
      <c r="S407" s="907">
        <v>634.0</v>
      </c>
      <c r="T407" s="908">
        <f t="shared" si="31"/>
        <v>4.085173502</v>
      </c>
      <c r="U407" s="881">
        <f t="shared" si="32"/>
        <v>3170</v>
      </c>
      <c r="V407" s="882">
        <f t="shared" si="33"/>
        <v>12950</v>
      </c>
      <c r="W407" s="95"/>
      <c r="X407" s="95"/>
      <c r="Y407" s="95"/>
      <c r="Z407" s="95"/>
      <c r="AA407" s="95"/>
    </row>
    <row r="408" hidden="1" outlineLevel="1">
      <c r="B408" s="904" t="s">
        <v>147</v>
      </c>
      <c r="C408" s="80"/>
      <c r="D408" s="905">
        <v>1.25111808E8</v>
      </c>
      <c r="E408" s="82" t="s">
        <v>133</v>
      </c>
      <c r="F408" s="874">
        <f t="shared" si="30"/>
        <v>8</v>
      </c>
      <c r="G408" s="912"/>
      <c r="H408" s="912"/>
      <c r="I408" s="912"/>
      <c r="J408" s="913">
        <v>8.0</v>
      </c>
      <c r="K408" s="914">
        <v>0.0</v>
      </c>
      <c r="L408" s="914">
        <v>0.0</v>
      </c>
      <c r="M408" s="914">
        <v>0.0</v>
      </c>
      <c r="N408" s="914">
        <v>0.0</v>
      </c>
      <c r="O408" s="914">
        <v>0.0</v>
      </c>
      <c r="P408" s="914">
        <v>0.0</v>
      </c>
      <c r="Q408" s="906">
        <v>0.0</v>
      </c>
      <c r="R408" s="907">
        <v>2590.0</v>
      </c>
      <c r="S408" s="907">
        <v>634.0</v>
      </c>
      <c r="T408" s="908">
        <f t="shared" si="31"/>
        <v>4.085173502</v>
      </c>
      <c r="U408" s="881">
        <f t="shared" si="32"/>
        <v>5072</v>
      </c>
      <c r="V408" s="882">
        <f t="shared" si="33"/>
        <v>20720</v>
      </c>
      <c r="W408" s="95"/>
      <c r="X408" s="95"/>
      <c r="Y408" s="95"/>
      <c r="Z408" s="95"/>
      <c r="AA408" s="95"/>
    </row>
    <row r="409" hidden="1" outlineLevel="1">
      <c r="B409" s="883" t="s">
        <v>147</v>
      </c>
      <c r="C409" s="98"/>
      <c r="D409" s="909">
        <v>1.25111809E8</v>
      </c>
      <c r="E409" s="648" t="s">
        <v>242</v>
      </c>
      <c r="F409" s="885">
        <f t="shared" si="30"/>
        <v>5</v>
      </c>
      <c r="G409" s="886"/>
      <c r="H409" s="886"/>
      <c r="I409" s="886"/>
      <c r="J409" s="887">
        <v>5.0</v>
      </c>
      <c r="K409" s="888">
        <v>0.0</v>
      </c>
      <c r="L409" s="888">
        <v>0.0</v>
      </c>
      <c r="M409" s="888">
        <v>0.0</v>
      </c>
      <c r="N409" s="888">
        <v>0.0</v>
      </c>
      <c r="O409" s="888">
        <v>0.0</v>
      </c>
      <c r="P409" s="888">
        <v>0.0</v>
      </c>
      <c r="Q409" s="889">
        <v>0.0</v>
      </c>
      <c r="R409" s="890">
        <v>2590.0</v>
      </c>
      <c r="S409" s="890">
        <v>634.0</v>
      </c>
      <c r="T409" s="891">
        <f t="shared" si="31"/>
        <v>4.085173502</v>
      </c>
      <c r="U409" s="892">
        <f t="shared" si="32"/>
        <v>3170</v>
      </c>
      <c r="V409" s="893">
        <f t="shared" si="33"/>
        <v>12950</v>
      </c>
      <c r="W409" s="95"/>
      <c r="X409" s="95"/>
      <c r="Y409" s="95"/>
      <c r="Z409" s="95"/>
      <c r="AA409" s="95"/>
    </row>
    <row r="410" hidden="1" outlineLevel="1">
      <c r="B410" s="898" t="s">
        <v>148</v>
      </c>
      <c r="C410" s="692"/>
      <c r="D410" s="899">
        <v>1.25111503E8</v>
      </c>
      <c r="E410" s="64" t="s">
        <v>34</v>
      </c>
      <c r="F410" s="863">
        <f t="shared" si="30"/>
        <v>7</v>
      </c>
      <c r="G410" s="910"/>
      <c r="H410" s="910"/>
      <c r="I410" s="910"/>
      <c r="J410" s="911">
        <v>7.0</v>
      </c>
      <c r="K410" s="900">
        <v>0.0</v>
      </c>
      <c r="L410" s="900">
        <v>0.0</v>
      </c>
      <c r="M410" s="900">
        <v>0.0</v>
      </c>
      <c r="N410" s="900">
        <v>0.0</v>
      </c>
      <c r="O410" s="900">
        <v>0.0</v>
      </c>
      <c r="P410" s="900">
        <v>0.0</v>
      </c>
      <c r="Q410" s="906">
        <v>0.0</v>
      </c>
      <c r="R410" s="902">
        <v>2590.0</v>
      </c>
      <c r="S410" s="902">
        <v>634.0</v>
      </c>
      <c r="T410" s="903">
        <f t="shared" si="31"/>
        <v>4.085173502</v>
      </c>
      <c r="U410" s="870">
        <f t="shared" si="32"/>
        <v>4438</v>
      </c>
      <c r="V410" s="871">
        <f t="shared" si="33"/>
        <v>18130</v>
      </c>
      <c r="W410" s="95"/>
      <c r="X410" s="95"/>
      <c r="Y410" s="95"/>
      <c r="Z410" s="95"/>
      <c r="AA410" s="95"/>
    </row>
    <row r="411" hidden="1" outlineLevel="1">
      <c r="B411" s="904" t="s">
        <v>148</v>
      </c>
      <c r="C411" s="80"/>
      <c r="D411" s="905">
        <v>1.25111504E8</v>
      </c>
      <c r="E411" s="82" t="s">
        <v>35</v>
      </c>
      <c r="F411" s="874">
        <f t="shared" si="30"/>
        <v>16</v>
      </c>
      <c r="G411" s="912"/>
      <c r="H411" s="912"/>
      <c r="I411" s="912"/>
      <c r="J411" s="913">
        <v>16.0</v>
      </c>
      <c r="K411" s="914">
        <v>0.0</v>
      </c>
      <c r="L411" s="914">
        <v>0.0</v>
      </c>
      <c r="M411" s="914">
        <v>0.0</v>
      </c>
      <c r="N411" s="914">
        <v>0.0</v>
      </c>
      <c r="O411" s="914">
        <v>0.0</v>
      </c>
      <c r="P411" s="914">
        <v>0.0</v>
      </c>
      <c r="Q411" s="889">
        <v>0.0</v>
      </c>
      <c r="R411" s="907">
        <v>2590.0</v>
      </c>
      <c r="S411" s="907">
        <v>634.0</v>
      </c>
      <c r="T411" s="908">
        <f t="shared" si="31"/>
        <v>4.085173502</v>
      </c>
      <c r="U411" s="881">
        <f t="shared" si="32"/>
        <v>10144</v>
      </c>
      <c r="V411" s="882">
        <f t="shared" si="33"/>
        <v>41440</v>
      </c>
      <c r="W411" s="95"/>
      <c r="X411" s="95"/>
      <c r="Y411" s="95"/>
      <c r="Z411" s="95"/>
      <c r="AA411" s="95"/>
    </row>
    <row r="412" hidden="1" outlineLevel="1">
      <c r="B412" s="904" t="s">
        <v>148</v>
      </c>
      <c r="C412" s="80"/>
      <c r="D412" s="905">
        <v>1.25111505E8</v>
      </c>
      <c r="E412" s="96" t="s">
        <v>36</v>
      </c>
      <c r="F412" s="874">
        <f t="shared" si="30"/>
        <v>20</v>
      </c>
      <c r="G412" s="912"/>
      <c r="H412" s="912"/>
      <c r="I412" s="912"/>
      <c r="J412" s="913">
        <v>20.0</v>
      </c>
      <c r="K412" s="914">
        <v>0.0</v>
      </c>
      <c r="L412" s="914">
        <v>0.0</v>
      </c>
      <c r="M412" s="914">
        <v>0.0</v>
      </c>
      <c r="N412" s="914">
        <v>0.0</v>
      </c>
      <c r="O412" s="914">
        <v>0.0</v>
      </c>
      <c r="P412" s="914">
        <v>0.0</v>
      </c>
      <c r="Q412" s="906">
        <v>0.0</v>
      </c>
      <c r="R412" s="907">
        <v>2590.0</v>
      </c>
      <c r="S412" s="907">
        <v>634.0</v>
      </c>
      <c r="T412" s="908">
        <f t="shared" si="31"/>
        <v>4.085173502</v>
      </c>
      <c r="U412" s="881">
        <f t="shared" si="32"/>
        <v>12680</v>
      </c>
      <c r="V412" s="882">
        <f t="shared" si="33"/>
        <v>51800</v>
      </c>
      <c r="W412" s="95"/>
      <c r="X412" s="95"/>
      <c r="Y412" s="95"/>
      <c r="Z412" s="95"/>
      <c r="AA412" s="95"/>
    </row>
    <row r="413" hidden="1" outlineLevel="1">
      <c r="B413" s="904" t="s">
        <v>148</v>
      </c>
      <c r="C413" s="80"/>
      <c r="D413" s="905">
        <v>1.25111506E8</v>
      </c>
      <c r="E413" s="82" t="s">
        <v>37</v>
      </c>
      <c r="F413" s="874">
        <f t="shared" si="30"/>
        <v>21</v>
      </c>
      <c r="G413" s="912"/>
      <c r="H413" s="912"/>
      <c r="I413" s="912"/>
      <c r="J413" s="913">
        <v>21.0</v>
      </c>
      <c r="K413" s="914">
        <v>0.0</v>
      </c>
      <c r="L413" s="914">
        <v>0.0</v>
      </c>
      <c r="M413" s="914">
        <v>0.0</v>
      </c>
      <c r="N413" s="914">
        <v>0.0</v>
      </c>
      <c r="O413" s="914">
        <v>0.0</v>
      </c>
      <c r="P413" s="914">
        <v>0.0</v>
      </c>
      <c r="Q413" s="889">
        <v>0.0</v>
      </c>
      <c r="R413" s="907">
        <v>2590.0</v>
      </c>
      <c r="S413" s="907">
        <v>634.0</v>
      </c>
      <c r="T413" s="908">
        <f t="shared" si="31"/>
        <v>4.085173502</v>
      </c>
      <c r="U413" s="881">
        <f t="shared" si="32"/>
        <v>13314</v>
      </c>
      <c r="V413" s="882">
        <f t="shared" si="33"/>
        <v>54390</v>
      </c>
      <c r="W413" s="95"/>
      <c r="X413" s="95"/>
      <c r="Y413" s="95"/>
      <c r="Z413" s="95"/>
      <c r="AA413" s="95"/>
    </row>
    <row r="414" hidden="1" outlineLevel="1">
      <c r="B414" s="904" t="s">
        <v>148</v>
      </c>
      <c r="C414" s="80"/>
      <c r="D414" s="905">
        <v>1.25111507E8</v>
      </c>
      <c r="E414" s="82" t="s">
        <v>132</v>
      </c>
      <c r="F414" s="874">
        <f t="shared" si="30"/>
        <v>9</v>
      </c>
      <c r="G414" s="912"/>
      <c r="H414" s="912"/>
      <c r="I414" s="912"/>
      <c r="J414" s="913">
        <v>9.0</v>
      </c>
      <c r="K414" s="914">
        <v>0.0</v>
      </c>
      <c r="L414" s="914">
        <v>0.0</v>
      </c>
      <c r="M414" s="914">
        <v>0.0</v>
      </c>
      <c r="N414" s="914">
        <v>0.0</v>
      </c>
      <c r="O414" s="914">
        <v>0.0</v>
      </c>
      <c r="P414" s="914">
        <v>0.0</v>
      </c>
      <c r="Q414" s="906">
        <v>0.0</v>
      </c>
      <c r="R414" s="907">
        <v>2590.0</v>
      </c>
      <c r="S414" s="907">
        <v>634.0</v>
      </c>
      <c r="T414" s="908">
        <f t="shared" si="31"/>
        <v>4.085173502</v>
      </c>
      <c r="U414" s="881">
        <f t="shared" si="32"/>
        <v>5706</v>
      </c>
      <c r="V414" s="882">
        <f t="shared" si="33"/>
        <v>23310</v>
      </c>
      <c r="W414" s="95"/>
      <c r="X414" s="95"/>
      <c r="Y414" s="95"/>
      <c r="Z414" s="95"/>
      <c r="AA414" s="95"/>
    </row>
    <row r="415" hidden="1" outlineLevel="1">
      <c r="B415" s="904" t="s">
        <v>148</v>
      </c>
      <c r="C415" s="80"/>
      <c r="D415" s="905">
        <v>1.25111508E8</v>
      </c>
      <c r="E415" s="82" t="s">
        <v>133</v>
      </c>
      <c r="F415" s="874">
        <f t="shared" si="30"/>
        <v>4</v>
      </c>
      <c r="G415" s="912"/>
      <c r="H415" s="912"/>
      <c r="I415" s="912"/>
      <c r="J415" s="913">
        <v>4.0</v>
      </c>
      <c r="K415" s="914">
        <v>0.0</v>
      </c>
      <c r="L415" s="914">
        <v>0.0</v>
      </c>
      <c r="M415" s="914">
        <v>0.0</v>
      </c>
      <c r="N415" s="914">
        <v>0.0</v>
      </c>
      <c r="O415" s="914">
        <v>0.0</v>
      </c>
      <c r="P415" s="914">
        <v>0.0</v>
      </c>
      <c r="Q415" s="889">
        <v>0.0</v>
      </c>
      <c r="R415" s="907">
        <v>2590.0</v>
      </c>
      <c r="S415" s="907">
        <v>634.0</v>
      </c>
      <c r="T415" s="908">
        <f t="shared" si="31"/>
        <v>4.085173502</v>
      </c>
      <c r="U415" s="881">
        <f t="shared" si="32"/>
        <v>2536</v>
      </c>
      <c r="V415" s="882">
        <f t="shared" si="33"/>
        <v>10360</v>
      </c>
      <c r="W415" s="95"/>
      <c r="X415" s="95"/>
      <c r="Y415" s="95"/>
      <c r="Z415" s="95"/>
      <c r="AA415" s="95"/>
    </row>
    <row r="416" hidden="1" outlineLevel="1">
      <c r="B416" s="883" t="s">
        <v>148</v>
      </c>
      <c r="C416" s="98"/>
      <c r="D416" s="909">
        <v>1.25111509E8</v>
      </c>
      <c r="E416" s="648" t="s">
        <v>242</v>
      </c>
      <c r="F416" s="885">
        <f t="shared" si="30"/>
        <v>5</v>
      </c>
      <c r="G416" s="886"/>
      <c r="H416" s="886"/>
      <c r="I416" s="886"/>
      <c r="J416" s="887">
        <v>5.0</v>
      </c>
      <c r="K416" s="888">
        <v>0.0</v>
      </c>
      <c r="L416" s="888">
        <v>0.0</v>
      </c>
      <c r="M416" s="888">
        <v>0.0</v>
      </c>
      <c r="N416" s="888">
        <v>0.0</v>
      </c>
      <c r="O416" s="888">
        <v>0.0</v>
      </c>
      <c r="P416" s="888">
        <v>0.0</v>
      </c>
      <c r="Q416" s="906">
        <v>0.0</v>
      </c>
      <c r="R416" s="890">
        <v>2590.0</v>
      </c>
      <c r="S416" s="890">
        <v>634.0</v>
      </c>
      <c r="T416" s="891">
        <f t="shared" si="31"/>
        <v>4.085173502</v>
      </c>
      <c r="U416" s="892">
        <f t="shared" si="32"/>
        <v>3170</v>
      </c>
      <c r="V416" s="893">
        <f t="shared" si="33"/>
        <v>12950</v>
      </c>
      <c r="W416" s="95"/>
      <c r="X416" s="95"/>
      <c r="Y416" s="95"/>
      <c r="Z416" s="95"/>
      <c r="AA416" s="95"/>
    </row>
    <row r="417" hidden="1" outlineLevel="1">
      <c r="B417" s="898" t="s">
        <v>149</v>
      </c>
      <c r="C417" s="692"/>
      <c r="D417" s="899">
        <v>1.25111583E8</v>
      </c>
      <c r="E417" s="64" t="s">
        <v>34</v>
      </c>
      <c r="F417" s="863">
        <f t="shared" si="30"/>
        <v>4</v>
      </c>
      <c r="G417" s="910"/>
      <c r="H417" s="910"/>
      <c r="I417" s="910"/>
      <c r="J417" s="911">
        <v>4.0</v>
      </c>
      <c r="K417" s="900">
        <v>0.0</v>
      </c>
      <c r="L417" s="900">
        <v>0.0</v>
      </c>
      <c r="M417" s="900">
        <v>0.0</v>
      </c>
      <c r="N417" s="900">
        <v>0.0</v>
      </c>
      <c r="O417" s="900">
        <v>0.0</v>
      </c>
      <c r="P417" s="900">
        <v>0.0</v>
      </c>
      <c r="Q417" s="889">
        <v>0.0</v>
      </c>
      <c r="R417" s="902">
        <v>2590.0</v>
      </c>
      <c r="S417" s="902">
        <v>634.0</v>
      </c>
      <c r="T417" s="903">
        <f t="shared" si="31"/>
        <v>4.085173502</v>
      </c>
      <c r="U417" s="870">
        <f t="shared" si="32"/>
        <v>2536</v>
      </c>
      <c r="V417" s="871">
        <f t="shared" si="33"/>
        <v>10360</v>
      </c>
      <c r="W417" s="95"/>
      <c r="X417" s="95"/>
      <c r="Y417" s="95"/>
      <c r="Z417" s="95"/>
      <c r="AA417" s="95"/>
    </row>
    <row r="418" hidden="1" outlineLevel="1">
      <c r="B418" s="904" t="s">
        <v>149</v>
      </c>
      <c r="C418" s="80"/>
      <c r="D418" s="905">
        <v>1.25111584E8</v>
      </c>
      <c r="E418" s="82" t="s">
        <v>35</v>
      </c>
      <c r="F418" s="874">
        <f t="shared" si="30"/>
        <v>8</v>
      </c>
      <c r="G418" s="912"/>
      <c r="H418" s="912"/>
      <c r="I418" s="912"/>
      <c r="J418" s="913">
        <v>8.0</v>
      </c>
      <c r="K418" s="914">
        <v>0.0</v>
      </c>
      <c r="L418" s="914">
        <v>0.0</v>
      </c>
      <c r="M418" s="914">
        <v>0.0</v>
      </c>
      <c r="N418" s="914">
        <v>0.0</v>
      </c>
      <c r="O418" s="914">
        <v>0.0</v>
      </c>
      <c r="P418" s="914">
        <v>0.0</v>
      </c>
      <c r="Q418" s="906">
        <v>0.0</v>
      </c>
      <c r="R418" s="907">
        <v>2590.0</v>
      </c>
      <c r="S418" s="907">
        <v>634.0</v>
      </c>
      <c r="T418" s="908">
        <f t="shared" si="31"/>
        <v>4.085173502</v>
      </c>
      <c r="U418" s="881">
        <f t="shared" si="32"/>
        <v>5072</v>
      </c>
      <c r="V418" s="882">
        <f t="shared" si="33"/>
        <v>20720</v>
      </c>
      <c r="W418" s="95"/>
      <c r="X418" s="95"/>
      <c r="Y418" s="95"/>
      <c r="Z418" s="95"/>
      <c r="AA418" s="95"/>
    </row>
    <row r="419" hidden="1" outlineLevel="1">
      <c r="B419" s="904" t="s">
        <v>149</v>
      </c>
      <c r="C419" s="80"/>
      <c r="D419" s="905">
        <v>1.25111585E8</v>
      </c>
      <c r="E419" s="96" t="s">
        <v>36</v>
      </c>
      <c r="F419" s="874">
        <f t="shared" si="30"/>
        <v>15</v>
      </c>
      <c r="G419" s="912"/>
      <c r="H419" s="912"/>
      <c r="I419" s="912"/>
      <c r="J419" s="913">
        <v>15.0</v>
      </c>
      <c r="K419" s="914">
        <v>0.0</v>
      </c>
      <c r="L419" s="914">
        <v>0.0</v>
      </c>
      <c r="M419" s="914">
        <v>0.0</v>
      </c>
      <c r="N419" s="914">
        <v>0.0</v>
      </c>
      <c r="O419" s="914">
        <v>0.0</v>
      </c>
      <c r="P419" s="914">
        <v>0.0</v>
      </c>
      <c r="Q419" s="889">
        <v>0.0</v>
      </c>
      <c r="R419" s="907">
        <v>2590.0</v>
      </c>
      <c r="S419" s="907">
        <v>634.0</v>
      </c>
      <c r="T419" s="908">
        <f t="shared" si="31"/>
        <v>4.085173502</v>
      </c>
      <c r="U419" s="881">
        <f t="shared" si="32"/>
        <v>9510</v>
      </c>
      <c r="V419" s="882">
        <f t="shared" si="33"/>
        <v>38850</v>
      </c>
      <c r="W419" s="95"/>
      <c r="X419" s="95"/>
      <c r="Y419" s="95"/>
      <c r="Z419" s="95"/>
      <c r="AA419" s="95"/>
    </row>
    <row r="420" hidden="1" outlineLevel="1">
      <c r="B420" s="904" t="s">
        <v>149</v>
      </c>
      <c r="C420" s="80"/>
      <c r="D420" s="905">
        <v>1.25111586E8</v>
      </c>
      <c r="E420" s="82" t="s">
        <v>37</v>
      </c>
      <c r="F420" s="874">
        <f t="shared" si="30"/>
        <v>16</v>
      </c>
      <c r="G420" s="912"/>
      <c r="H420" s="912"/>
      <c r="I420" s="912"/>
      <c r="J420" s="913">
        <v>16.0</v>
      </c>
      <c r="K420" s="914">
        <v>0.0</v>
      </c>
      <c r="L420" s="914">
        <v>0.0</v>
      </c>
      <c r="M420" s="914">
        <v>0.0</v>
      </c>
      <c r="N420" s="914">
        <v>0.0</v>
      </c>
      <c r="O420" s="914">
        <v>0.0</v>
      </c>
      <c r="P420" s="914">
        <v>0.0</v>
      </c>
      <c r="Q420" s="906">
        <v>0.0</v>
      </c>
      <c r="R420" s="907">
        <v>2590.0</v>
      </c>
      <c r="S420" s="907">
        <v>634.0</v>
      </c>
      <c r="T420" s="908">
        <f t="shared" si="31"/>
        <v>4.085173502</v>
      </c>
      <c r="U420" s="881">
        <f t="shared" si="32"/>
        <v>10144</v>
      </c>
      <c r="V420" s="882">
        <f t="shared" si="33"/>
        <v>41440</v>
      </c>
      <c r="W420" s="95"/>
      <c r="X420" s="95"/>
      <c r="Y420" s="95"/>
      <c r="Z420" s="95"/>
      <c r="AA420" s="95"/>
    </row>
    <row r="421" hidden="1" outlineLevel="1">
      <c r="B421" s="904" t="s">
        <v>149</v>
      </c>
      <c r="C421" s="80"/>
      <c r="D421" s="905">
        <v>1.25111587E8</v>
      </c>
      <c r="E421" s="82" t="s">
        <v>132</v>
      </c>
      <c r="F421" s="874">
        <f t="shared" si="30"/>
        <v>3</v>
      </c>
      <c r="G421" s="912"/>
      <c r="H421" s="912"/>
      <c r="I421" s="912"/>
      <c r="J421" s="913">
        <v>3.0</v>
      </c>
      <c r="K421" s="914">
        <v>0.0</v>
      </c>
      <c r="L421" s="914">
        <v>0.0</v>
      </c>
      <c r="M421" s="914">
        <v>0.0</v>
      </c>
      <c r="N421" s="914">
        <v>0.0</v>
      </c>
      <c r="O421" s="914">
        <v>0.0</v>
      </c>
      <c r="P421" s="914">
        <v>0.0</v>
      </c>
      <c r="Q421" s="889">
        <v>0.0</v>
      </c>
      <c r="R421" s="907">
        <v>2590.0</v>
      </c>
      <c r="S421" s="907">
        <v>634.0</v>
      </c>
      <c r="T421" s="908">
        <f t="shared" si="31"/>
        <v>4.085173502</v>
      </c>
      <c r="U421" s="881">
        <f t="shared" si="32"/>
        <v>1902</v>
      </c>
      <c r="V421" s="882">
        <f t="shared" si="33"/>
        <v>7770</v>
      </c>
      <c r="W421" s="95"/>
      <c r="X421" s="95"/>
      <c r="Y421" s="95"/>
      <c r="Z421" s="95"/>
      <c r="AA421" s="95"/>
    </row>
    <row r="422" hidden="1" outlineLevel="1">
      <c r="B422" s="904" t="s">
        <v>149</v>
      </c>
      <c r="C422" s="80"/>
      <c r="D422" s="905">
        <v>1.25111588E8</v>
      </c>
      <c r="E422" s="82" t="s">
        <v>133</v>
      </c>
      <c r="F422" s="874">
        <f t="shared" si="30"/>
        <v>9</v>
      </c>
      <c r="G422" s="912"/>
      <c r="H422" s="912"/>
      <c r="I422" s="912"/>
      <c r="J422" s="913">
        <v>9.0</v>
      </c>
      <c r="K422" s="914">
        <v>0.0</v>
      </c>
      <c r="L422" s="914">
        <v>0.0</v>
      </c>
      <c r="M422" s="914">
        <v>0.0</v>
      </c>
      <c r="N422" s="914">
        <v>0.0</v>
      </c>
      <c r="O422" s="914">
        <v>0.0</v>
      </c>
      <c r="P422" s="914">
        <v>0.0</v>
      </c>
      <c r="Q422" s="906">
        <v>0.0</v>
      </c>
      <c r="R422" s="907">
        <v>2590.0</v>
      </c>
      <c r="S422" s="907">
        <v>634.0</v>
      </c>
      <c r="T422" s="908">
        <f t="shared" si="31"/>
        <v>4.085173502</v>
      </c>
      <c r="U422" s="881">
        <f t="shared" si="32"/>
        <v>5706</v>
      </c>
      <c r="V422" s="882">
        <f t="shared" si="33"/>
        <v>23310</v>
      </c>
      <c r="W422" s="95"/>
      <c r="X422" s="95"/>
      <c r="Y422" s="95"/>
      <c r="Z422" s="95"/>
      <c r="AA422" s="95"/>
    </row>
    <row r="423" hidden="1" outlineLevel="1">
      <c r="B423" s="883" t="s">
        <v>149</v>
      </c>
      <c r="C423" s="98"/>
      <c r="D423" s="909">
        <v>1.25111589E8</v>
      </c>
      <c r="E423" s="648" t="s">
        <v>242</v>
      </c>
      <c r="F423" s="885">
        <f t="shared" si="30"/>
        <v>4</v>
      </c>
      <c r="G423" s="886"/>
      <c r="H423" s="886"/>
      <c r="I423" s="886"/>
      <c r="J423" s="887">
        <v>4.0</v>
      </c>
      <c r="K423" s="888">
        <v>0.0</v>
      </c>
      <c r="L423" s="888">
        <v>0.0</v>
      </c>
      <c r="M423" s="888">
        <v>0.0</v>
      </c>
      <c r="N423" s="888">
        <v>0.0</v>
      </c>
      <c r="O423" s="888">
        <v>0.0</v>
      </c>
      <c r="P423" s="888">
        <v>0.0</v>
      </c>
      <c r="Q423" s="889">
        <v>0.0</v>
      </c>
      <c r="R423" s="890">
        <v>2590.0</v>
      </c>
      <c r="S423" s="890">
        <v>634.0</v>
      </c>
      <c r="T423" s="891">
        <f t="shared" si="31"/>
        <v>4.085173502</v>
      </c>
      <c r="U423" s="892">
        <f t="shared" si="32"/>
        <v>2536</v>
      </c>
      <c r="V423" s="893">
        <f t="shared" si="33"/>
        <v>10360</v>
      </c>
      <c r="W423" s="95"/>
      <c r="X423" s="95"/>
      <c r="Y423" s="95"/>
      <c r="Z423" s="95"/>
      <c r="AA423" s="95"/>
    </row>
    <row r="424" ht="33.75" hidden="1" customHeight="1" outlineLevel="1">
      <c r="B424" s="989" t="s">
        <v>150</v>
      </c>
      <c r="C424" s="407"/>
      <c r="D424" s="994">
        <v>1.3351219913E10</v>
      </c>
      <c r="E424" s="64" t="s">
        <v>34</v>
      </c>
      <c r="F424" s="1005">
        <f t="shared" si="30"/>
        <v>8</v>
      </c>
      <c r="G424" s="864"/>
      <c r="H424" s="864"/>
      <c r="I424" s="864"/>
      <c r="J424" s="911">
        <v>8.0</v>
      </c>
      <c r="K424" s="900">
        <v>0.0</v>
      </c>
      <c r="L424" s="900">
        <v>0.0</v>
      </c>
      <c r="M424" s="900">
        <v>0.0</v>
      </c>
      <c r="N424" s="900">
        <v>0.0</v>
      </c>
      <c r="O424" s="900">
        <v>0.0</v>
      </c>
      <c r="P424" s="900">
        <v>0.0</v>
      </c>
      <c r="Q424" s="906">
        <v>0.0</v>
      </c>
      <c r="R424" s="1012">
        <v>2990.0</v>
      </c>
      <c r="S424" s="1006">
        <v>550.0</v>
      </c>
      <c r="T424" s="1013">
        <f t="shared" si="31"/>
        <v>5.436363636</v>
      </c>
      <c r="U424" s="1014">
        <f t="shared" si="32"/>
        <v>4400</v>
      </c>
      <c r="V424" s="871">
        <f t="shared" si="33"/>
        <v>23920</v>
      </c>
      <c r="W424" s="95"/>
      <c r="X424" s="95"/>
      <c r="Y424" s="95"/>
      <c r="Z424" s="95"/>
      <c r="AA424" s="95"/>
    </row>
    <row r="425" ht="33.75" hidden="1" customHeight="1" outlineLevel="1">
      <c r="B425" s="990" t="s">
        <v>150</v>
      </c>
      <c r="D425" s="996">
        <v>1.3351219913E10</v>
      </c>
      <c r="E425" s="82" t="s">
        <v>35</v>
      </c>
      <c r="F425" s="1008">
        <f t="shared" si="30"/>
        <v>15</v>
      </c>
      <c r="G425" s="875"/>
      <c r="H425" s="875"/>
      <c r="I425" s="875"/>
      <c r="J425" s="913">
        <v>15.0</v>
      </c>
      <c r="K425" s="914">
        <v>0.0</v>
      </c>
      <c r="L425" s="914">
        <v>0.0</v>
      </c>
      <c r="M425" s="914">
        <v>0.0</v>
      </c>
      <c r="N425" s="914">
        <v>0.0</v>
      </c>
      <c r="O425" s="914">
        <v>0.0</v>
      </c>
      <c r="P425" s="914">
        <v>0.0</v>
      </c>
      <c r="Q425" s="889">
        <v>0.0</v>
      </c>
      <c r="R425" s="1003">
        <v>2990.0</v>
      </c>
      <c r="S425" s="1009">
        <v>550.0</v>
      </c>
      <c r="T425" s="1015">
        <f t="shared" si="31"/>
        <v>5.436363636</v>
      </c>
      <c r="U425" s="1016">
        <f t="shared" si="32"/>
        <v>8250</v>
      </c>
      <c r="V425" s="882">
        <f t="shared" si="33"/>
        <v>44850</v>
      </c>
      <c r="W425" s="95"/>
      <c r="X425" s="95"/>
      <c r="Y425" s="95"/>
      <c r="Z425" s="95"/>
      <c r="AA425" s="95"/>
    </row>
    <row r="426" ht="33.75" hidden="1" customHeight="1" outlineLevel="1">
      <c r="B426" s="990" t="s">
        <v>150</v>
      </c>
      <c r="D426" s="996">
        <v>1.3351219913E10</v>
      </c>
      <c r="E426" s="96" t="s">
        <v>36</v>
      </c>
      <c r="F426" s="1008">
        <f t="shared" si="30"/>
        <v>8</v>
      </c>
      <c r="G426" s="875"/>
      <c r="H426" s="875"/>
      <c r="I426" s="875"/>
      <c r="J426" s="913">
        <v>8.0</v>
      </c>
      <c r="K426" s="914">
        <v>0.0</v>
      </c>
      <c r="L426" s="914">
        <v>0.0</v>
      </c>
      <c r="M426" s="914">
        <v>0.0</v>
      </c>
      <c r="N426" s="914">
        <v>0.0</v>
      </c>
      <c r="O426" s="914">
        <v>0.0</v>
      </c>
      <c r="P426" s="914">
        <v>0.0</v>
      </c>
      <c r="Q426" s="906">
        <v>0.0</v>
      </c>
      <c r="R426" s="1003">
        <v>2990.0</v>
      </c>
      <c r="S426" s="1009">
        <v>550.0</v>
      </c>
      <c r="T426" s="1015">
        <f t="shared" si="31"/>
        <v>5.436363636</v>
      </c>
      <c r="U426" s="1016">
        <f t="shared" si="32"/>
        <v>4400</v>
      </c>
      <c r="V426" s="882">
        <f t="shared" si="33"/>
        <v>23920</v>
      </c>
      <c r="W426" s="95"/>
      <c r="X426" s="95"/>
      <c r="Y426" s="95"/>
      <c r="Z426" s="95"/>
      <c r="AA426" s="95"/>
    </row>
    <row r="427" ht="33.75" hidden="1" customHeight="1" outlineLevel="1">
      <c r="B427" s="990" t="s">
        <v>150</v>
      </c>
      <c r="D427" s="996">
        <v>1.3351219913E10</v>
      </c>
      <c r="E427" s="82" t="s">
        <v>37</v>
      </c>
      <c r="F427" s="1008">
        <f t="shared" si="30"/>
        <v>13</v>
      </c>
      <c r="G427" s="875"/>
      <c r="H427" s="875"/>
      <c r="I427" s="875"/>
      <c r="J427" s="913">
        <v>13.0</v>
      </c>
      <c r="K427" s="914">
        <v>0.0</v>
      </c>
      <c r="L427" s="914">
        <v>0.0</v>
      </c>
      <c r="M427" s="914">
        <v>0.0</v>
      </c>
      <c r="N427" s="914">
        <v>0.0</v>
      </c>
      <c r="O427" s="914">
        <v>0.0</v>
      </c>
      <c r="P427" s="914">
        <v>0.0</v>
      </c>
      <c r="Q427" s="889">
        <v>0.0</v>
      </c>
      <c r="R427" s="1003">
        <v>2990.0</v>
      </c>
      <c r="S427" s="1009">
        <v>550.0</v>
      </c>
      <c r="T427" s="1015">
        <f t="shared" si="31"/>
        <v>5.436363636</v>
      </c>
      <c r="U427" s="1016">
        <f t="shared" si="32"/>
        <v>7150</v>
      </c>
      <c r="V427" s="882">
        <f t="shared" si="33"/>
        <v>38870</v>
      </c>
      <c r="W427" s="95"/>
      <c r="X427" s="95"/>
      <c r="Y427" s="95"/>
      <c r="Z427" s="95"/>
      <c r="AA427" s="95"/>
    </row>
    <row r="428" ht="33.75" hidden="1" customHeight="1" outlineLevel="1">
      <c r="B428" s="991" t="s">
        <v>150</v>
      </c>
      <c r="C428" s="429"/>
      <c r="D428" s="1000">
        <v>1.3351219913E10</v>
      </c>
      <c r="E428" s="648" t="s">
        <v>132</v>
      </c>
      <c r="F428" s="1001">
        <f t="shared" si="30"/>
        <v>18</v>
      </c>
      <c r="G428" s="886"/>
      <c r="H428" s="886"/>
      <c r="I428" s="886"/>
      <c r="J428" s="887">
        <v>18.0</v>
      </c>
      <c r="K428" s="888">
        <v>0.0</v>
      </c>
      <c r="L428" s="888">
        <v>0.0</v>
      </c>
      <c r="M428" s="888">
        <v>0.0</v>
      </c>
      <c r="N428" s="888">
        <v>0.0</v>
      </c>
      <c r="O428" s="888">
        <v>0.0</v>
      </c>
      <c r="P428" s="888">
        <v>0.0</v>
      </c>
      <c r="Q428" s="906">
        <v>0.0</v>
      </c>
      <c r="R428" s="1003">
        <v>2990.0</v>
      </c>
      <c r="S428" s="1003">
        <v>550.0</v>
      </c>
      <c r="T428" s="1017">
        <f t="shared" si="31"/>
        <v>5.436363636</v>
      </c>
      <c r="U428" s="1018">
        <f t="shared" si="32"/>
        <v>9900</v>
      </c>
      <c r="V428" s="893">
        <f t="shared" si="33"/>
        <v>53820</v>
      </c>
      <c r="W428" s="95"/>
      <c r="X428" s="95"/>
      <c r="Y428" s="95"/>
      <c r="Z428" s="95"/>
      <c r="AA428" s="95"/>
    </row>
    <row r="429" ht="33.75" hidden="1" customHeight="1" outlineLevel="1">
      <c r="B429" s="989" t="s">
        <v>151</v>
      </c>
      <c r="C429" s="407"/>
      <c r="D429" s="994">
        <v>1.3351219913E10</v>
      </c>
      <c r="E429" s="64" t="s">
        <v>34</v>
      </c>
      <c r="F429" s="1005">
        <f t="shared" si="30"/>
        <v>19</v>
      </c>
      <c r="G429" s="864"/>
      <c r="H429" s="864"/>
      <c r="I429" s="864"/>
      <c r="J429" s="911">
        <v>17.0</v>
      </c>
      <c r="K429" s="900">
        <v>2.0</v>
      </c>
      <c r="L429" s="900">
        <v>0.0</v>
      </c>
      <c r="M429" s="900">
        <v>0.0</v>
      </c>
      <c r="N429" s="900">
        <v>0.0</v>
      </c>
      <c r="O429" s="900">
        <v>0.0</v>
      </c>
      <c r="P429" s="900">
        <v>0.0</v>
      </c>
      <c r="Q429" s="889">
        <v>0.0</v>
      </c>
      <c r="R429" s="1012">
        <v>2990.0</v>
      </c>
      <c r="S429" s="1006">
        <v>550.0</v>
      </c>
      <c r="T429" s="1013">
        <f t="shared" si="31"/>
        <v>5.436363636</v>
      </c>
      <c r="U429" s="1014">
        <f t="shared" si="32"/>
        <v>10450</v>
      </c>
      <c r="V429" s="871">
        <f t="shared" si="33"/>
        <v>56810</v>
      </c>
      <c r="W429" s="95"/>
      <c r="X429" s="95"/>
      <c r="Y429" s="95"/>
      <c r="Z429" s="95"/>
      <c r="AA429" s="95"/>
    </row>
    <row r="430" ht="33.75" hidden="1" customHeight="1" outlineLevel="1">
      <c r="B430" s="990" t="s">
        <v>151</v>
      </c>
      <c r="D430" s="996">
        <v>1.3351219913E10</v>
      </c>
      <c r="E430" s="82" t="s">
        <v>35</v>
      </c>
      <c r="F430" s="1008">
        <f t="shared" si="30"/>
        <v>18</v>
      </c>
      <c r="G430" s="875"/>
      <c r="H430" s="875"/>
      <c r="I430" s="875"/>
      <c r="J430" s="913">
        <v>15.0</v>
      </c>
      <c r="K430" s="914">
        <v>3.0</v>
      </c>
      <c r="L430" s="914">
        <v>0.0</v>
      </c>
      <c r="M430" s="914">
        <v>0.0</v>
      </c>
      <c r="N430" s="914">
        <v>0.0</v>
      </c>
      <c r="O430" s="914">
        <v>0.0</v>
      </c>
      <c r="P430" s="914">
        <v>0.0</v>
      </c>
      <c r="Q430" s="906">
        <v>0.0</v>
      </c>
      <c r="R430" s="1003">
        <v>2990.0</v>
      </c>
      <c r="S430" s="1009">
        <v>550.0</v>
      </c>
      <c r="T430" s="1015">
        <f t="shared" si="31"/>
        <v>5.436363636</v>
      </c>
      <c r="U430" s="1016">
        <f t="shared" si="32"/>
        <v>9900</v>
      </c>
      <c r="V430" s="882">
        <f t="shared" si="33"/>
        <v>53820</v>
      </c>
      <c r="W430" s="95"/>
      <c r="X430" s="95"/>
      <c r="Y430" s="95"/>
      <c r="Z430" s="95"/>
      <c r="AA430" s="95"/>
    </row>
    <row r="431" ht="33.75" hidden="1" customHeight="1" outlineLevel="1">
      <c r="B431" s="990" t="s">
        <v>151</v>
      </c>
      <c r="D431" s="996">
        <v>1.3351219913E10</v>
      </c>
      <c r="E431" s="96" t="s">
        <v>36</v>
      </c>
      <c r="F431" s="1008">
        <f t="shared" si="30"/>
        <v>22</v>
      </c>
      <c r="G431" s="875"/>
      <c r="H431" s="875"/>
      <c r="I431" s="875"/>
      <c r="J431" s="913">
        <v>19.0</v>
      </c>
      <c r="K431" s="914">
        <v>3.0</v>
      </c>
      <c r="L431" s="914">
        <v>0.0</v>
      </c>
      <c r="M431" s="914">
        <v>0.0</v>
      </c>
      <c r="N431" s="914">
        <v>0.0</v>
      </c>
      <c r="O431" s="914">
        <v>0.0</v>
      </c>
      <c r="P431" s="914">
        <v>0.0</v>
      </c>
      <c r="Q431" s="889">
        <v>0.0</v>
      </c>
      <c r="R431" s="1003">
        <v>2990.0</v>
      </c>
      <c r="S431" s="1009">
        <v>550.0</v>
      </c>
      <c r="T431" s="1015">
        <f t="shared" si="31"/>
        <v>5.436363636</v>
      </c>
      <c r="U431" s="1016">
        <f t="shared" si="32"/>
        <v>12100</v>
      </c>
      <c r="V431" s="882">
        <f t="shared" si="33"/>
        <v>65780</v>
      </c>
      <c r="W431" s="95"/>
      <c r="X431" s="95"/>
      <c r="Y431" s="95"/>
      <c r="Z431" s="95"/>
      <c r="AA431" s="95"/>
    </row>
    <row r="432" ht="33.75" hidden="1" customHeight="1" outlineLevel="1">
      <c r="B432" s="990" t="s">
        <v>151</v>
      </c>
      <c r="D432" s="996">
        <v>1.3351219913E10</v>
      </c>
      <c r="E432" s="82" t="s">
        <v>37</v>
      </c>
      <c r="F432" s="1008">
        <f t="shared" si="30"/>
        <v>19</v>
      </c>
      <c r="G432" s="875"/>
      <c r="H432" s="875"/>
      <c r="I432" s="875"/>
      <c r="J432" s="913">
        <v>17.0</v>
      </c>
      <c r="K432" s="914">
        <v>2.0</v>
      </c>
      <c r="L432" s="914">
        <v>0.0</v>
      </c>
      <c r="M432" s="914">
        <v>0.0</v>
      </c>
      <c r="N432" s="914">
        <v>0.0</v>
      </c>
      <c r="O432" s="914">
        <v>0.0</v>
      </c>
      <c r="P432" s="914">
        <v>0.0</v>
      </c>
      <c r="Q432" s="906">
        <v>0.0</v>
      </c>
      <c r="R432" s="1003">
        <v>2990.0</v>
      </c>
      <c r="S432" s="1009">
        <v>550.0</v>
      </c>
      <c r="T432" s="1015">
        <f t="shared" si="31"/>
        <v>5.436363636</v>
      </c>
      <c r="U432" s="1016">
        <f t="shared" si="32"/>
        <v>10450</v>
      </c>
      <c r="V432" s="882">
        <f t="shared" si="33"/>
        <v>56810</v>
      </c>
      <c r="W432" s="95"/>
      <c r="X432" s="95"/>
      <c r="Y432" s="95"/>
      <c r="Z432" s="95"/>
      <c r="AA432" s="95"/>
    </row>
    <row r="433" ht="33.75" hidden="1" customHeight="1" outlineLevel="1">
      <c r="B433" s="991" t="s">
        <v>151</v>
      </c>
      <c r="C433" s="429"/>
      <c r="D433" s="1000">
        <v>1.3351219913E10</v>
      </c>
      <c r="E433" s="648" t="s">
        <v>132</v>
      </c>
      <c r="F433" s="1001">
        <f t="shared" si="30"/>
        <v>31</v>
      </c>
      <c r="G433" s="886"/>
      <c r="H433" s="886"/>
      <c r="I433" s="886"/>
      <c r="J433" s="887">
        <v>24.0</v>
      </c>
      <c r="K433" s="888">
        <v>7.0</v>
      </c>
      <c r="L433" s="888">
        <v>0.0</v>
      </c>
      <c r="M433" s="888">
        <v>0.0</v>
      </c>
      <c r="N433" s="888">
        <v>0.0</v>
      </c>
      <c r="O433" s="888">
        <v>0.0</v>
      </c>
      <c r="P433" s="888">
        <v>0.0</v>
      </c>
      <c r="Q433" s="889">
        <v>0.0</v>
      </c>
      <c r="R433" s="1003">
        <v>2990.0</v>
      </c>
      <c r="S433" s="1003">
        <v>550.0</v>
      </c>
      <c r="T433" s="1017">
        <f t="shared" si="31"/>
        <v>5.436363636</v>
      </c>
      <c r="U433" s="1018">
        <f t="shared" si="32"/>
        <v>17050</v>
      </c>
      <c r="V433" s="893">
        <f t="shared" si="33"/>
        <v>92690</v>
      </c>
      <c r="W433" s="95"/>
      <c r="X433" s="95"/>
      <c r="Y433" s="95"/>
      <c r="Z433" s="95"/>
      <c r="AA433" s="95"/>
    </row>
    <row r="434" ht="33.75" hidden="1" customHeight="1" outlineLevel="1">
      <c r="B434" s="989" t="s">
        <v>152</v>
      </c>
      <c r="C434" s="407"/>
      <c r="D434" s="994">
        <v>1.3351219913E10</v>
      </c>
      <c r="E434" s="64" t="s">
        <v>34</v>
      </c>
      <c r="F434" s="1005">
        <f t="shared" si="30"/>
        <v>12</v>
      </c>
      <c r="G434" s="864"/>
      <c r="H434" s="864"/>
      <c r="I434" s="864"/>
      <c r="J434" s="911">
        <v>10.0</v>
      </c>
      <c r="K434" s="900">
        <v>2.0</v>
      </c>
      <c r="L434" s="900">
        <v>0.0</v>
      </c>
      <c r="M434" s="900">
        <v>0.0</v>
      </c>
      <c r="N434" s="900">
        <v>0.0</v>
      </c>
      <c r="O434" s="900">
        <v>0.0</v>
      </c>
      <c r="P434" s="900">
        <v>0.0</v>
      </c>
      <c r="Q434" s="906">
        <v>0.0</v>
      </c>
      <c r="R434" s="1012">
        <v>2990.0</v>
      </c>
      <c r="S434" s="1006">
        <v>550.0</v>
      </c>
      <c r="T434" s="1013">
        <f t="shared" si="31"/>
        <v>5.436363636</v>
      </c>
      <c r="U434" s="1007">
        <f t="shared" si="32"/>
        <v>6600</v>
      </c>
      <c r="V434" s="871">
        <f t="shared" si="33"/>
        <v>35880</v>
      </c>
      <c r="W434" s="95"/>
      <c r="X434" s="95"/>
      <c r="Y434" s="95"/>
      <c r="Z434" s="95"/>
      <c r="AA434" s="95"/>
    </row>
    <row r="435" ht="33.75" hidden="1" customHeight="1" outlineLevel="1">
      <c r="B435" s="990" t="s">
        <v>152</v>
      </c>
      <c r="D435" s="996">
        <v>1.3351219913E10</v>
      </c>
      <c r="E435" s="82" t="s">
        <v>35</v>
      </c>
      <c r="F435" s="1008">
        <f t="shared" si="30"/>
        <v>24</v>
      </c>
      <c r="G435" s="875"/>
      <c r="H435" s="875"/>
      <c r="I435" s="875"/>
      <c r="J435" s="913">
        <v>22.0</v>
      </c>
      <c r="K435" s="914">
        <v>2.0</v>
      </c>
      <c r="L435" s="914">
        <v>0.0</v>
      </c>
      <c r="M435" s="914">
        <v>0.0</v>
      </c>
      <c r="N435" s="914">
        <v>0.0</v>
      </c>
      <c r="O435" s="914">
        <v>0.0</v>
      </c>
      <c r="P435" s="914">
        <v>0.0</v>
      </c>
      <c r="Q435" s="889">
        <v>0.0</v>
      </c>
      <c r="R435" s="1003">
        <v>2990.0</v>
      </c>
      <c r="S435" s="1009">
        <v>550.0</v>
      </c>
      <c r="T435" s="1015">
        <f t="shared" si="31"/>
        <v>5.436363636</v>
      </c>
      <c r="U435" s="1010">
        <f t="shared" si="32"/>
        <v>13200</v>
      </c>
      <c r="V435" s="882">
        <f t="shared" si="33"/>
        <v>71760</v>
      </c>
      <c r="W435" s="95"/>
      <c r="X435" s="95"/>
      <c r="Y435" s="95"/>
      <c r="Z435" s="95"/>
      <c r="AA435" s="95"/>
    </row>
    <row r="436" ht="33.75" hidden="1" customHeight="1" outlineLevel="1">
      <c r="B436" s="990" t="s">
        <v>152</v>
      </c>
      <c r="D436" s="996">
        <v>1.3351219913E10</v>
      </c>
      <c r="E436" s="96" t="s">
        <v>36</v>
      </c>
      <c r="F436" s="1008">
        <f t="shared" si="30"/>
        <v>30</v>
      </c>
      <c r="G436" s="875"/>
      <c r="H436" s="875"/>
      <c r="I436" s="875"/>
      <c r="J436" s="913">
        <v>27.0</v>
      </c>
      <c r="K436" s="914">
        <v>3.0</v>
      </c>
      <c r="L436" s="914">
        <v>0.0</v>
      </c>
      <c r="M436" s="914">
        <v>0.0</v>
      </c>
      <c r="N436" s="914">
        <v>0.0</v>
      </c>
      <c r="O436" s="914">
        <v>0.0</v>
      </c>
      <c r="P436" s="914">
        <v>0.0</v>
      </c>
      <c r="Q436" s="906">
        <v>0.0</v>
      </c>
      <c r="R436" s="1003">
        <v>2990.0</v>
      </c>
      <c r="S436" s="1009">
        <v>690.0</v>
      </c>
      <c r="T436" s="1015">
        <f t="shared" si="31"/>
        <v>4.333333333</v>
      </c>
      <c r="U436" s="1010">
        <f t="shared" si="32"/>
        <v>20700</v>
      </c>
      <c r="V436" s="882">
        <f t="shared" si="33"/>
        <v>89700</v>
      </c>
      <c r="W436" s="95"/>
      <c r="X436" s="95"/>
      <c r="Y436" s="95"/>
      <c r="Z436" s="95"/>
      <c r="AA436" s="95"/>
    </row>
    <row r="437" ht="33.75" hidden="1" customHeight="1" outlineLevel="1">
      <c r="B437" s="990" t="s">
        <v>152</v>
      </c>
      <c r="D437" s="996">
        <v>1.3351219913E10</v>
      </c>
      <c r="E437" s="82" t="s">
        <v>37</v>
      </c>
      <c r="F437" s="1008">
        <f t="shared" si="30"/>
        <v>35</v>
      </c>
      <c r="G437" s="875"/>
      <c r="H437" s="875"/>
      <c r="I437" s="875"/>
      <c r="J437" s="913">
        <v>33.0</v>
      </c>
      <c r="K437" s="914">
        <v>2.0</v>
      </c>
      <c r="L437" s="914">
        <v>0.0</v>
      </c>
      <c r="M437" s="914">
        <v>0.0</v>
      </c>
      <c r="N437" s="914">
        <v>0.0</v>
      </c>
      <c r="O437" s="914">
        <v>0.0</v>
      </c>
      <c r="P437" s="914">
        <v>0.0</v>
      </c>
      <c r="Q437" s="889">
        <v>0.0</v>
      </c>
      <c r="R437" s="1003">
        <v>2990.0</v>
      </c>
      <c r="S437" s="1009">
        <v>690.0</v>
      </c>
      <c r="T437" s="1015">
        <f t="shared" si="31"/>
        <v>4.333333333</v>
      </c>
      <c r="U437" s="1010">
        <f t="shared" si="32"/>
        <v>24150</v>
      </c>
      <c r="V437" s="882">
        <f t="shared" si="33"/>
        <v>104650</v>
      </c>
      <c r="W437" s="95"/>
      <c r="X437" s="95"/>
      <c r="Y437" s="95"/>
      <c r="Z437" s="95"/>
      <c r="AA437" s="95"/>
    </row>
    <row r="438" ht="33.75" hidden="1" customHeight="1" outlineLevel="1">
      <c r="B438" s="991" t="s">
        <v>152</v>
      </c>
      <c r="C438" s="429"/>
      <c r="D438" s="1000">
        <v>1.3351219913E10</v>
      </c>
      <c r="E438" s="648" t="s">
        <v>132</v>
      </c>
      <c r="F438" s="1001">
        <f t="shared" si="30"/>
        <v>25</v>
      </c>
      <c r="G438" s="886"/>
      <c r="H438" s="886"/>
      <c r="I438" s="886"/>
      <c r="J438" s="887">
        <v>22.0</v>
      </c>
      <c r="K438" s="888">
        <v>3.0</v>
      </c>
      <c r="L438" s="888">
        <v>0.0</v>
      </c>
      <c r="M438" s="888">
        <v>0.0</v>
      </c>
      <c r="N438" s="888">
        <v>0.0</v>
      </c>
      <c r="O438" s="888">
        <v>0.0</v>
      </c>
      <c r="P438" s="888">
        <v>0.0</v>
      </c>
      <c r="Q438" s="906">
        <v>0.0</v>
      </c>
      <c r="R438" s="1003">
        <v>2990.0</v>
      </c>
      <c r="S438" s="1003">
        <v>690.0</v>
      </c>
      <c r="T438" s="1017">
        <f t="shared" si="31"/>
        <v>4.333333333</v>
      </c>
      <c r="U438" s="1004">
        <f t="shared" si="32"/>
        <v>17250</v>
      </c>
      <c r="V438" s="893">
        <f t="shared" si="33"/>
        <v>74750</v>
      </c>
      <c r="W438" s="95"/>
      <c r="X438" s="95"/>
      <c r="Y438" s="95"/>
      <c r="Z438" s="95"/>
      <c r="AA438" s="95"/>
    </row>
    <row r="439" hidden="1" outlineLevel="1">
      <c r="B439" s="989" t="s">
        <v>153</v>
      </c>
      <c r="C439" s="407"/>
      <c r="D439" s="994">
        <v>1.3351219913E10</v>
      </c>
      <c r="E439" s="64" t="s">
        <v>34</v>
      </c>
      <c r="F439" s="1005">
        <f t="shared" si="30"/>
        <v>17</v>
      </c>
      <c r="G439" s="864"/>
      <c r="H439" s="864"/>
      <c r="I439" s="864"/>
      <c r="J439" s="911">
        <v>14.0</v>
      </c>
      <c r="K439" s="900">
        <v>3.0</v>
      </c>
      <c r="L439" s="900">
        <v>0.0</v>
      </c>
      <c r="M439" s="900">
        <v>0.0</v>
      </c>
      <c r="N439" s="900">
        <v>0.0</v>
      </c>
      <c r="O439" s="900">
        <v>0.0</v>
      </c>
      <c r="P439" s="900">
        <v>0.0</v>
      </c>
      <c r="Q439" s="889">
        <v>0.0</v>
      </c>
      <c r="R439" s="1006">
        <v>3590.0</v>
      </c>
      <c r="S439" s="1006">
        <v>550.0</v>
      </c>
      <c r="T439" s="1013">
        <f t="shared" si="31"/>
        <v>6.527272727</v>
      </c>
      <c r="U439" s="1007">
        <f t="shared" si="32"/>
        <v>9350</v>
      </c>
      <c r="V439" s="871">
        <f t="shared" si="33"/>
        <v>61030</v>
      </c>
      <c r="W439" s="95"/>
      <c r="X439" s="95"/>
      <c r="Y439" s="95"/>
      <c r="Z439" s="95"/>
      <c r="AA439" s="95"/>
    </row>
    <row r="440" hidden="1" outlineLevel="1">
      <c r="B440" s="990" t="s">
        <v>153</v>
      </c>
      <c r="D440" s="996">
        <v>1.3351219913E10</v>
      </c>
      <c r="E440" s="82" t="s">
        <v>35</v>
      </c>
      <c r="F440" s="1008">
        <f t="shared" si="30"/>
        <v>26</v>
      </c>
      <c r="G440" s="875"/>
      <c r="H440" s="875"/>
      <c r="I440" s="875"/>
      <c r="J440" s="913">
        <v>22.0</v>
      </c>
      <c r="K440" s="914">
        <v>4.0</v>
      </c>
      <c r="L440" s="914">
        <v>0.0</v>
      </c>
      <c r="M440" s="914">
        <v>0.0</v>
      </c>
      <c r="N440" s="914">
        <v>0.0</v>
      </c>
      <c r="O440" s="914">
        <v>0.0</v>
      </c>
      <c r="P440" s="914">
        <v>0.0</v>
      </c>
      <c r="Q440" s="906">
        <v>0.0</v>
      </c>
      <c r="R440" s="1009">
        <v>3590.0</v>
      </c>
      <c r="S440" s="1009">
        <v>550.0</v>
      </c>
      <c r="T440" s="1015">
        <f t="shared" si="31"/>
        <v>6.527272727</v>
      </c>
      <c r="U440" s="1010">
        <f t="shared" si="32"/>
        <v>14300</v>
      </c>
      <c r="V440" s="882">
        <f t="shared" si="33"/>
        <v>93340</v>
      </c>
      <c r="W440" s="95"/>
      <c r="X440" s="95"/>
      <c r="Y440" s="95"/>
      <c r="Z440" s="95"/>
      <c r="AA440" s="95"/>
    </row>
    <row r="441" hidden="1" outlineLevel="1">
      <c r="B441" s="990" t="s">
        <v>153</v>
      </c>
      <c r="D441" s="996">
        <v>1.3351219913E10</v>
      </c>
      <c r="E441" s="96" t="s">
        <v>36</v>
      </c>
      <c r="F441" s="1008">
        <f t="shared" si="30"/>
        <v>21</v>
      </c>
      <c r="G441" s="875"/>
      <c r="H441" s="875"/>
      <c r="I441" s="875"/>
      <c r="J441" s="913">
        <v>18.0</v>
      </c>
      <c r="K441" s="914">
        <v>3.0</v>
      </c>
      <c r="L441" s="914">
        <v>0.0</v>
      </c>
      <c r="M441" s="914">
        <v>0.0</v>
      </c>
      <c r="N441" s="914">
        <v>0.0</v>
      </c>
      <c r="O441" s="914">
        <v>0.0</v>
      </c>
      <c r="P441" s="914">
        <v>0.0</v>
      </c>
      <c r="Q441" s="889">
        <v>0.0</v>
      </c>
      <c r="R441" s="1009">
        <v>3590.0</v>
      </c>
      <c r="S441" s="1009">
        <v>550.0</v>
      </c>
      <c r="T441" s="1015">
        <f t="shared" si="31"/>
        <v>6.527272727</v>
      </c>
      <c r="U441" s="1010">
        <f t="shared" si="32"/>
        <v>11550</v>
      </c>
      <c r="V441" s="882">
        <f t="shared" si="33"/>
        <v>75390</v>
      </c>
      <c r="W441" s="95"/>
      <c r="X441" s="95"/>
      <c r="Y441" s="95"/>
      <c r="Z441" s="95"/>
      <c r="AA441" s="95"/>
    </row>
    <row r="442" hidden="1" outlineLevel="1">
      <c r="B442" s="990" t="s">
        <v>153</v>
      </c>
      <c r="D442" s="996">
        <v>1.3351219913E10</v>
      </c>
      <c r="E442" s="82" t="s">
        <v>37</v>
      </c>
      <c r="F442" s="1008">
        <f t="shared" si="30"/>
        <v>28</v>
      </c>
      <c r="G442" s="875"/>
      <c r="H442" s="875"/>
      <c r="I442" s="875"/>
      <c r="J442" s="913">
        <v>24.0</v>
      </c>
      <c r="K442" s="914">
        <v>4.0</v>
      </c>
      <c r="L442" s="914">
        <v>0.0</v>
      </c>
      <c r="M442" s="914">
        <v>0.0</v>
      </c>
      <c r="N442" s="914">
        <v>0.0</v>
      </c>
      <c r="O442" s="914">
        <v>0.0</v>
      </c>
      <c r="P442" s="914">
        <v>0.0</v>
      </c>
      <c r="Q442" s="906">
        <v>0.0</v>
      </c>
      <c r="R442" s="1009">
        <v>3590.0</v>
      </c>
      <c r="S442" s="1009">
        <v>550.0</v>
      </c>
      <c r="T442" s="1015">
        <f t="shared" si="31"/>
        <v>6.527272727</v>
      </c>
      <c r="U442" s="1010">
        <f t="shared" si="32"/>
        <v>15400</v>
      </c>
      <c r="V442" s="882">
        <f t="shared" si="33"/>
        <v>100520</v>
      </c>
      <c r="W442" s="95"/>
      <c r="X442" s="95"/>
      <c r="Y442" s="95"/>
      <c r="Z442" s="95"/>
      <c r="AA442" s="95"/>
    </row>
    <row r="443" hidden="1" outlineLevel="1">
      <c r="B443" s="991" t="s">
        <v>153</v>
      </c>
      <c r="C443" s="429"/>
      <c r="D443" s="1000">
        <v>1.3351219913E10</v>
      </c>
      <c r="E443" s="648" t="s">
        <v>132</v>
      </c>
      <c r="F443" s="1001">
        <f t="shared" si="30"/>
        <v>18</v>
      </c>
      <c r="G443" s="886"/>
      <c r="H443" s="886"/>
      <c r="I443" s="886"/>
      <c r="J443" s="887">
        <v>15.0</v>
      </c>
      <c r="K443" s="888">
        <v>3.0</v>
      </c>
      <c r="L443" s="888">
        <v>0.0</v>
      </c>
      <c r="M443" s="888">
        <v>0.0</v>
      </c>
      <c r="N443" s="888">
        <v>0.0</v>
      </c>
      <c r="O443" s="888">
        <v>0.0</v>
      </c>
      <c r="P443" s="888">
        <v>0.0</v>
      </c>
      <c r="Q443" s="889">
        <v>0.0</v>
      </c>
      <c r="R443" s="1003">
        <v>3590.0</v>
      </c>
      <c r="S443" s="1003">
        <v>550.0</v>
      </c>
      <c r="T443" s="1017">
        <f t="shared" si="31"/>
        <v>6.527272727</v>
      </c>
      <c r="U443" s="1004">
        <f t="shared" si="32"/>
        <v>9900</v>
      </c>
      <c r="V443" s="893">
        <f t="shared" si="33"/>
        <v>64620</v>
      </c>
      <c r="W443" s="95"/>
      <c r="X443" s="95"/>
      <c r="Y443" s="95"/>
      <c r="Z443" s="95"/>
      <c r="AA443" s="95"/>
    </row>
    <row r="444" hidden="1" outlineLevel="1">
      <c r="B444" s="969" t="s">
        <v>249</v>
      </c>
      <c r="C444" s="949"/>
      <c r="D444" s="970"/>
      <c r="E444" s="64" t="s">
        <v>34</v>
      </c>
      <c r="F444" s="951">
        <f t="shared" si="30"/>
        <v>1</v>
      </c>
      <c r="G444" s="864"/>
      <c r="H444" s="864"/>
      <c r="I444" s="864"/>
      <c r="J444" s="911">
        <v>0.0</v>
      </c>
      <c r="K444" s="900">
        <v>1.0</v>
      </c>
      <c r="L444" s="900">
        <v>0.0</v>
      </c>
      <c r="M444" s="900">
        <v>0.0</v>
      </c>
      <c r="N444" s="900">
        <v>0.0</v>
      </c>
      <c r="O444" s="900">
        <v>0.0</v>
      </c>
      <c r="P444" s="900">
        <v>0.0</v>
      </c>
      <c r="Q444" s="906">
        <v>0.0</v>
      </c>
      <c r="R444" s="953">
        <v>4990.0</v>
      </c>
      <c r="S444" s="953">
        <v>1500.0</v>
      </c>
      <c r="T444" s="921">
        <f t="shared" si="31"/>
        <v>3.326666667</v>
      </c>
      <c r="U444" s="954">
        <f t="shared" si="32"/>
        <v>1500</v>
      </c>
      <c r="V444" s="871">
        <f t="shared" si="33"/>
        <v>4990</v>
      </c>
      <c r="W444" s="95"/>
      <c r="X444" s="95"/>
      <c r="Y444" s="95"/>
      <c r="Z444" s="95"/>
      <c r="AA444" s="95"/>
    </row>
    <row r="445" hidden="1" outlineLevel="1">
      <c r="B445" s="971" t="s">
        <v>249</v>
      </c>
      <c r="C445" s="464"/>
      <c r="D445" s="972"/>
      <c r="E445" s="82" t="s">
        <v>35</v>
      </c>
      <c r="F445" s="957">
        <f t="shared" si="30"/>
        <v>9</v>
      </c>
      <c r="G445" s="875"/>
      <c r="H445" s="875"/>
      <c r="I445" s="875"/>
      <c r="J445" s="913">
        <v>6.0</v>
      </c>
      <c r="K445" s="914">
        <v>3.0</v>
      </c>
      <c r="L445" s="914">
        <v>0.0</v>
      </c>
      <c r="M445" s="914">
        <v>0.0</v>
      </c>
      <c r="N445" s="914">
        <v>0.0</v>
      </c>
      <c r="O445" s="914">
        <v>0.0</v>
      </c>
      <c r="P445" s="914">
        <v>0.0</v>
      </c>
      <c r="Q445" s="889">
        <v>0.0</v>
      </c>
      <c r="R445" s="959">
        <v>4990.0</v>
      </c>
      <c r="S445" s="959">
        <v>1500.0</v>
      </c>
      <c r="T445" s="928">
        <f t="shared" si="31"/>
        <v>3.326666667</v>
      </c>
      <c r="U445" s="960">
        <f t="shared" si="32"/>
        <v>13500</v>
      </c>
      <c r="V445" s="882">
        <f t="shared" si="33"/>
        <v>44910</v>
      </c>
      <c r="W445" s="95"/>
      <c r="X445" s="95"/>
      <c r="Y445" s="95"/>
      <c r="Z445" s="95"/>
      <c r="AA445" s="95"/>
    </row>
    <row r="446" hidden="1" outlineLevel="1">
      <c r="B446" s="971" t="s">
        <v>249</v>
      </c>
      <c r="C446" s="464"/>
      <c r="D446" s="972"/>
      <c r="E446" s="96" t="s">
        <v>36</v>
      </c>
      <c r="F446" s="957">
        <f t="shared" si="30"/>
        <v>11</v>
      </c>
      <c r="G446" s="875"/>
      <c r="H446" s="875"/>
      <c r="I446" s="875"/>
      <c r="J446" s="913">
        <v>5.0</v>
      </c>
      <c r="K446" s="914">
        <v>6.0</v>
      </c>
      <c r="L446" s="914">
        <v>0.0</v>
      </c>
      <c r="M446" s="914">
        <v>0.0</v>
      </c>
      <c r="N446" s="914">
        <v>0.0</v>
      </c>
      <c r="O446" s="914">
        <v>0.0</v>
      </c>
      <c r="P446" s="914">
        <v>0.0</v>
      </c>
      <c r="Q446" s="906">
        <v>0.0</v>
      </c>
      <c r="R446" s="959">
        <v>4990.0</v>
      </c>
      <c r="S446" s="959">
        <v>1500.0</v>
      </c>
      <c r="T446" s="928">
        <f t="shared" si="31"/>
        <v>3.326666667</v>
      </c>
      <c r="U446" s="960">
        <f t="shared" si="32"/>
        <v>16500</v>
      </c>
      <c r="V446" s="882">
        <f t="shared" si="33"/>
        <v>54890</v>
      </c>
      <c r="W446" s="95"/>
      <c r="X446" s="95"/>
      <c r="Y446" s="95"/>
      <c r="Z446" s="95"/>
      <c r="AA446" s="95"/>
    </row>
    <row r="447" hidden="1" outlineLevel="1">
      <c r="B447" s="971" t="s">
        <v>249</v>
      </c>
      <c r="C447" s="464"/>
      <c r="D447" s="972"/>
      <c r="E447" s="82" t="s">
        <v>37</v>
      </c>
      <c r="F447" s="957">
        <f t="shared" si="30"/>
        <v>3</v>
      </c>
      <c r="G447" s="875"/>
      <c r="H447" s="875"/>
      <c r="I447" s="875"/>
      <c r="J447" s="913">
        <v>1.0</v>
      </c>
      <c r="K447" s="914">
        <v>2.0</v>
      </c>
      <c r="L447" s="914">
        <v>0.0</v>
      </c>
      <c r="M447" s="914">
        <v>0.0</v>
      </c>
      <c r="N447" s="914">
        <v>0.0</v>
      </c>
      <c r="O447" s="914">
        <v>0.0</v>
      </c>
      <c r="P447" s="914">
        <v>0.0</v>
      </c>
      <c r="Q447" s="889">
        <v>0.0</v>
      </c>
      <c r="R447" s="959">
        <v>4990.0</v>
      </c>
      <c r="S447" s="959">
        <v>1500.0</v>
      </c>
      <c r="T447" s="928">
        <f t="shared" si="31"/>
        <v>3.326666667</v>
      </c>
      <c r="U447" s="960">
        <f t="shared" si="32"/>
        <v>4500</v>
      </c>
      <c r="V447" s="882">
        <f t="shared" si="33"/>
        <v>14970</v>
      </c>
      <c r="W447" s="95"/>
      <c r="X447" s="95"/>
      <c r="Y447" s="95"/>
      <c r="Z447" s="95"/>
      <c r="AA447" s="95"/>
    </row>
    <row r="448" hidden="1" outlineLevel="1">
      <c r="B448" s="971" t="s">
        <v>249</v>
      </c>
      <c r="C448" s="464"/>
      <c r="D448" s="972"/>
      <c r="E448" s="82" t="s">
        <v>132</v>
      </c>
      <c r="F448" s="957">
        <f t="shared" si="30"/>
        <v>1</v>
      </c>
      <c r="G448" s="875"/>
      <c r="H448" s="875"/>
      <c r="I448" s="875"/>
      <c r="J448" s="913">
        <v>1.0</v>
      </c>
      <c r="K448" s="914">
        <v>0.0</v>
      </c>
      <c r="L448" s="914">
        <v>0.0</v>
      </c>
      <c r="M448" s="914">
        <v>0.0</v>
      </c>
      <c r="N448" s="914">
        <v>0.0</v>
      </c>
      <c r="O448" s="914">
        <v>0.0</v>
      </c>
      <c r="P448" s="914">
        <v>0.0</v>
      </c>
      <c r="Q448" s="906">
        <v>0.0</v>
      </c>
      <c r="R448" s="959">
        <v>4990.0</v>
      </c>
      <c r="S448" s="959">
        <v>1500.0</v>
      </c>
      <c r="T448" s="928">
        <f t="shared" si="31"/>
        <v>3.326666667</v>
      </c>
      <c r="U448" s="960">
        <f t="shared" si="32"/>
        <v>1500</v>
      </c>
      <c r="V448" s="882">
        <f t="shared" si="33"/>
        <v>4990</v>
      </c>
      <c r="W448" s="95"/>
      <c r="X448" s="95"/>
      <c r="Y448" s="95"/>
      <c r="Z448" s="95"/>
      <c r="AA448" s="95"/>
    </row>
    <row r="449" hidden="1" outlineLevel="1">
      <c r="B449" s="973" t="s">
        <v>249</v>
      </c>
      <c r="C449" s="470"/>
      <c r="D449" s="974"/>
      <c r="E449" s="648" t="s">
        <v>133</v>
      </c>
      <c r="F449" s="965">
        <f t="shared" si="30"/>
        <v>5</v>
      </c>
      <c r="G449" s="886"/>
      <c r="H449" s="886"/>
      <c r="I449" s="886"/>
      <c r="J449" s="887">
        <v>0.0</v>
      </c>
      <c r="K449" s="888">
        <v>5.0</v>
      </c>
      <c r="L449" s="888">
        <v>0.0</v>
      </c>
      <c r="M449" s="888">
        <v>0.0</v>
      </c>
      <c r="N449" s="888">
        <v>0.0</v>
      </c>
      <c r="O449" s="888">
        <v>0.0</v>
      </c>
      <c r="P449" s="888">
        <v>0.0</v>
      </c>
      <c r="Q449" s="889">
        <v>0.0</v>
      </c>
      <c r="R449" s="966">
        <v>4990.0</v>
      </c>
      <c r="S449" s="966">
        <v>1500.0</v>
      </c>
      <c r="T449" s="937">
        <f t="shared" si="31"/>
        <v>3.326666667</v>
      </c>
      <c r="U449" s="967">
        <f t="shared" si="32"/>
        <v>7500</v>
      </c>
      <c r="V449" s="893">
        <f t="shared" si="33"/>
        <v>24950</v>
      </c>
      <c r="W449" s="95"/>
      <c r="X449" s="95"/>
      <c r="Y449" s="95"/>
      <c r="Z449" s="95"/>
      <c r="AA449" s="95"/>
    </row>
    <row r="450" hidden="1" outlineLevel="1">
      <c r="B450" s="969" t="s">
        <v>250</v>
      </c>
      <c r="C450" s="949"/>
      <c r="D450" s="970"/>
      <c r="E450" s="64" t="s">
        <v>34</v>
      </c>
      <c r="F450" s="951">
        <f t="shared" si="30"/>
        <v>5</v>
      </c>
      <c r="G450" s="864"/>
      <c r="H450" s="864"/>
      <c r="I450" s="864"/>
      <c r="J450" s="911">
        <v>0.0</v>
      </c>
      <c r="K450" s="900">
        <v>5.0</v>
      </c>
      <c r="L450" s="900">
        <v>0.0</v>
      </c>
      <c r="M450" s="900">
        <v>0.0</v>
      </c>
      <c r="N450" s="900">
        <v>0.0</v>
      </c>
      <c r="O450" s="900">
        <v>0.0</v>
      </c>
      <c r="P450" s="900">
        <v>0.0</v>
      </c>
      <c r="Q450" s="906">
        <v>0.0</v>
      </c>
      <c r="R450" s="953">
        <v>4990.0</v>
      </c>
      <c r="S450" s="953">
        <v>1500.0</v>
      </c>
      <c r="T450" s="921">
        <f t="shared" si="31"/>
        <v>3.326666667</v>
      </c>
      <c r="U450" s="954">
        <f t="shared" si="32"/>
        <v>7500</v>
      </c>
      <c r="V450" s="871">
        <f t="shared" si="33"/>
        <v>24950</v>
      </c>
      <c r="W450" s="95"/>
      <c r="X450" s="95"/>
      <c r="Y450" s="95"/>
      <c r="Z450" s="95"/>
      <c r="AA450" s="95"/>
    </row>
    <row r="451" hidden="1" outlineLevel="1">
      <c r="B451" s="971" t="s">
        <v>250</v>
      </c>
      <c r="C451" s="464"/>
      <c r="D451" s="972"/>
      <c r="E451" s="82" t="s">
        <v>35</v>
      </c>
      <c r="F451" s="957">
        <f t="shared" si="30"/>
        <v>9</v>
      </c>
      <c r="G451" s="875"/>
      <c r="H451" s="875"/>
      <c r="I451" s="875"/>
      <c r="J451" s="913">
        <v>5.0</v>
      </c>
      <c r="K451" s="914">
        <v>4.0</v>
      </c>
      <c r="L451" s="914">
        <v>0.0</v>
      </c>
      <c r="M451" s="914">
        <v>0.0</v>
      </c>
      <c r="N451" s="914">
        <v>0.0</v>
      </c>
      <c r="O451" s="914">
        <v>0.0</v>
      </c>
      <c r="P451" s="914">
        <v>0.0</v>
      </c>
      <c r="Q451" s="889">
        <v>0.0</v>
      </c>
      <c r="R451" s="959">
        <v>4990.0</v>
      </c>
      <c r="S451" s="959">
        <v>1500.0</v>
      </c>
      <c r="T451" s="928">
        <f t="shared" si="31"/>
        <v>3.326666667</v>
      </c>
      <c r="U451" s="960">
        <f t="shared" si="32"/>
        <v>13500</v>
      </c>
      <c r="V451" s="882">
        <f t="shared" si="33"/>
        <v>44910</v>
      </c>
      <c r="W451" s="95"/>
      <c r="X451" s="95"/>
      <c r="Y451" s="95"/>
      <c r="Z451" s="95"/>
      <c r="AA451" s="95"/>
    </row>
    <row r="452" hidden="1" outlineLevel="1">
      <c r="B452" s="971" t="s">
        <v>250</v>
      </c>
      <c r="C452" s="464"/>
      <c r="D452" s="972"/>
      <c r="E452" s="96" t="s">
        <v>36</v>
      </c>
      <c r="F452" s="957">
        <f t="shared" si="30"/>
        <v>12</v>
      </c>
      <c r="G452" s="875"/>
      <c r="H452" s="875"/>
      <c r="I452" s="875"/>
      <c r="J452" s="913">
        <v>4.0</v>
      </c>
      <c r="K452" s="914">
        <v>8.0</v>
      </c>
      <c r="L452" s="914">
        <v>0.0</v>
      </c>
      <c r="M452" s="914">
        <v>0.0</v>
      </c>
      <c r="N452" s="914">
        <v>0.0</v>
      </c>
      <c r="O452" s="914">
        <v>0.0</v>
      </c>
      <c r="P452" s="914">
        <v>0.0</v>
      </c>
      <c r="Q452" s="906">
        <v>0.0</v>
      </c>
      <c r="R452" s="959">
        <v>4990.0</v>
      </c>
      <c r="S452" s="959">
        <v>1500.0</v>
      </c>
      <c r="T452" s="928">
        <f t="shared" si="31"/>
        <v>3.326666667</v>
      </c>
      <c r="U452" s="960">
        <f t="shared" si="32"/>
        <v>18000</v>
      </c>
      <c r="V452" s="882">
        <f t="shared" si="33"/>
        <v>59880</v>
      </c>
      <c r="W452" s="95"/>
      <c r="X452" s="95"/>
      <c r="Y452" s="95"/>
      <c r="Z452" s="95"/>
      <c r="AA452" s="95"/>
    </row>
    <row r="453" hidden="1" outlineLevel="1">
      <c r="B453" s="971" t="s">
        <v>250</v>
      </c>
      <c r="C453" s="464"/>
      <c r="D453" s="972"/>
      <c r="E453" s="82" t="s">
        <v>37</v>
      </c>
      <c r="F453" s="957">
        <f t="shared" si="30"/>
        <v>9</v>
      </c>
      <c r="G453" s="875"/>
      <c r="H453" s="875"/>
      <c r="I453" s="875"/>
      <c r="J453" s="913">
        <v>0.0</v>
      </c>
      <c r="K453" s="914">
        <v>9.0</v>
      </c>
      <c r="L453" s="914">
        <v>0.0</v>
      </c>
      <c r="M453" s="914">
        <v>0.0</v>
      </c>
      <c r="N453" s="914">
        <v>0.0</v>
      </c>
      <c r="O453" s="914">
        <v>0.0</v>
      </c>
      <c r="P453" s="914">
        <v>0.0</v>
      </c>
      <c r="Q453" s="889">
        <v>0.0</v>
      </c>
      <c r="R453" s="959">
        <v>4990.0</v>
      </c>
      <c r="S453" s="959">
        <v>1500.0</v>
      </c>
      <c r="T453" s="928">
        <f t="shared" si="31"/>
        <v>3.326666667</v>
      </c>
      <c r="U453" s="960">
        <f t="shared" si="32"/>
        <v>13500</v>
      </c>
      <c r="V453" s="882">
        <f t="shared" si="33"/>
        <v>44910</v>
      </c>
      <c r="W453" s="95"/>
      <c r="X453" s="95"/>
      <c r="Y453" s="95"/>
      <c r="Z453" s="95"/>
      <c r="AA453" s="95"/>
    </row>
    <row r="454" hidden="1" outlineLevel="1">
      <c r="B454" s="971" t="s">
        <v>250</v>
      </c>
      <c r="C454" s="464"/>
      <c r="D454" s="972"/>
      <c r="E454" s="82" t="s">
        <v>132</v>
      </c>
      <c r="F454" s="957">
        <f t="shared" si="30"/>
        <v>1</v>
      </c>
      <c r="G454" s="875"/>
      <c r="H454" s="875"/>
      <c r="I454" s="875"/>
      <c r="J454" s="913">
        <v>0.0</v>
      </c>
      <c r="K454" s="914">
        <v>1.0</v>
      </c>
      <c r="L454" s="914">
        <v>0.0</v>
      </c>
      <c r="M454" s="914">
        <v>0.0</v>
      </c>
      <c r="N454" s="914">
        <v>0.0</v>
      </c>
      <c r="O454" s="914">
        <v>0.0</v>
      </c>
      <c r="P454" s="914">
        <v>0.0</v>
      </c>
      <c r="Q454" s="906">
        <v>0.0</v>
      </c>
      <c r="R454" s="959">
        <v>4990.0</v>
      </c>
      <c r="S454" s="959">
        <v>1500.0</v>
      </c>
      <c r="T454" s="928">
        <f t="shared" si="31"/>
        <v>3.326666667</v>
      </c>
      <c r="U454" s="960">
        <f t="shared" si="32"/>
        <v>1500</v>
      </c>
      <c r="V454" s="882">
        <f t="shared" si="33"/>
        <v>4990</v>
      </c>
      <c r="W454" s="95"/>
      <c r="X454" s="95"/>
      <c r="Y454" s="95"/>
      <c r="Z454" s="95"/>
      <c r="AA454" s="95"/>
    </row>
    <row r="455" hidden="1" outlineLevel="1">
      <c r="B455" s="973" t="s">
        <v>250</v>
      </c>
      <c r="C455" s="470"/>
      <c r="D455" s="974"/>
      <c r="E455" s="648" t="s">
        <v>133</v>
      </c>
      <c r="F455" s="965">
        <f t="shared" si="30"/>
        <v>4</v>
      </c>
      <c r="G455" s="886"/>
      <c r="H455" s="886"/>
      <c r="I455" s="886"/>
      <c r="J455" s="887">
        <v>0.0</v>
      </c>
      <c r="K455" s="888">
        <v>4.0</v>
      </c>
      <c r="L455" s="888">
        <v>0.0</v>
      </c>
      <c r="M455" s="888">
        <v>0.0</v>
      </c>
      <c r="N455" s="888">
        <v>0.0</v>
      </c>
      <c r="O455" s="888">
        <v>0.0</v>
      </c>
      <c r="P455" s="888">
        <v>0.0</v>
      </c>
      <c r="Q455" s="889">
        <v>0.0</v>
      </c>
      <c r="R455" s="966">
        <v>4990.0</v>
      </c>
      <c r="S455" s="966">
        <v>1500.0</v>
      </c>
      <c r="T455" s="937">
        <f t="shared" si="31"/>
        <v>3.326666667</v>
      </c>
      <c r="U455" s="967">
        <f t="shared" si="32"/>
        <v>6000</v>
      </c>
      <c r="V455" s="893">
        <f t="shared" si="33"/>
        <v>19960</v>
      </c>
      <c r="W455" s="95"/>
      <c r="X455" s="95"/>
      <c r="Y455" s="95"/>
      <c r="Z455" s="95"/>
      <c r="AA455" s="95"/>
    </row>
    <row r="456" hidden="1" outlineLevel="1">
      <c r="B456" s="969" t="s">
        <v>251</v>
      </c>
      <c r="C456" s="949"/>
      <c r="D456" s="970"/>
      <c r="E456" s="64" t="s">
        <v>34</v>
      </c>
      <c r="F456" s="951">
        <f t="shared" si="30"/>
        <v>3</v>
      </c>
      <c r="G456" s="864"/>
      <c r="H456" s="864"/>
      <c r="I456" s="864"/>
      <c r="J456" s="911">
        <v>0.0</v>
      </c>
      <c r="K456" s="900">
        <v>3.0</v>
      </c>
      <c r="L456" s="900">
        <v>0.0</v>
      </c>
      <c r="M456" s="900">
        <v>0.0</v>
      </c>
      <c r="N456" s="900">
        <v>0.0</v>
      </c>
      <c r="O456" s="900">
        <v>0.0</v>
      </c>
      <c r="P456" s="900">
        <v>0.0</v>
      </c>
      <c r="Q456" s="906">
        <v>0.0</v>
      </c>
      <c r="R456" s="953">
        <v>4990.0</v>
      </c>
      <c r="S456" s="953">
        <v>1500.0</v>
      </c>
      <c r="T456" s="921">
        <f t="shared" si="31"/>
        <v>3.326666667</v>
      </c>
      <c r="U456" s="954">
        <f t="shared" si="32"/>
        <v>4500</v>
      </c>
      <c r="V456" s="871">
        <f t="shared" si="33"/>
        <v>14970</v>
      </c>
      <c r="W456" s="95"/>
      <c r="X456" s="95"/>
      <c r="Y456" s="95"/>
      <c r="Z456" s="95"/>
      <c r="AA456" s="95"/>
    </row>
    <row r="457" hidden="1" outlineLevel="1">
      <c r="B457" s="971" t="s">
        <v>251</v>
      </c>
      <c r="C457" s="464"/>
      <c r="D457" s="972"/>
      <c r="E457" s="82" t="s">
        <v>35</v>
      </c>
      <c r="F457" s="957">
        <f t="shared" si="30"/>
        <v>10</v>
      </c>
      <c r="G457" s="875"/>
      <c r="H457" s="875"/>
      <c r="I457" s="875"/>
      <c r="J457" s="913">
        <v>6.0</v>
      </c>
      <c r="K457" s="914">
        <v>4.0</v>
      </c>
      <c r="L457" s="914">
        <v>0.0</v>
      </c>
      <c r="M457" s="914">
        <v>0.0</v>
      </c>
      <c r="N457" s="914">
        <v>0.0</v>
      </c>
      <c r="O457" s="914">
        <v>0.0</v>
      </c>
      <c r="P457" s="914">
        <v>0.0</v>
      </c>
      <c r="Q457" s="889">
        <v>0.0</v>
      </c>
      <c r="R457" s="959">
        <v>4990.0</v>
      </c>
      <c r="S457" s="959">
        <v>1500.0</v>
      </c>
      <c r="T457" s="928">
        <f t="shared" si="31"/>
        <v>3.326666667</v>
      </c>
      <c r="U457" s="960">
        <f t="shared" si="32"/>
        <v>15000</v>
      </c>
      <c r="V457" s="882">
        <f t="shared" si="33"/>
        <v>49900</v>
      </c>
      <c r="W457" s="95"/>
      <c r="X457" s="95"/>
      <c r="Y457" s="95"/>
      <c r="Z457" s="95"/>
      <c r="AA457" s="95"/>
    </row>
    <row r="458" hidden="1" outlineLevel="1">
      <c r="B458" s="971" t="s">
        <v>251</v>
      </c>
      <c r="C458" s="464"/>
      <c r="D458" s="972"/>
      <c r="E458" s="96" t="s">
        <v>36</v>
      </c>
      <c r="F458" s="957">
        <f t="shared" si="30"/>
        <v>8</v>
      </c>
      <c r="G458" s="875"/>
      <c r="H458" s="875"/>
      <c r="I458" s="875"/>
      <c r="J458" s="913">
        <v>6.0</v>
      </c>
      <c r="K458" s="914">
        <v>2.0</v>
      </c>
      <c r="L458" s="914">
        <v>0.0</v>
      </c>
      <c r="M458" s="914">
        <v>0.0</v>
      </c>
      <c r="N458" s="914">
        <v>0.0</v>
      </c>
      <c r="O458" s="914">
        <v>0.0</v>
      </c>
      <c r="P458" s="914">
        <v>0.0</v>
      </c>
      <c r="Q458" s="906">
        <v>0.0</v>
      </c>
      <c r="R458" s="959">
        <v>4990.0</v>
      </c>
      <c r="S458" s="959">
        <v>1500.0</v>
      </c>
      <c r="T458" s="928">
        <f t="shared" si="31"/>
        <v>3.326666667</v>
      </c>
      <c r="U458" s="960">
        <f t="shared" si="32"/>
        <v>12000</v>
      </c>
      <c r="V458" s="882">
        <f t="shared" si="33"/>
        <v>39920</v>
      </c>
      <c r="W458" s="95"/>
      <c r="X458" s="95"/>
      <c r="Y458" s="95"/>
      <c r="Z458" s="95"/>
      <c r="AA458" s="95"/>
    </row>
    <row r="459" hidden="1" outlineLevel="1">
      <c r="B459" s="971" t="s">
        <v>251</v>
      </c>
      <c r="C459" s="464"/>
      <c r="D459" s="972"/>
      <c r="E459" s="82" t="s">
        <v>37</v>
      </c>
      <c r="F459" s="957">
        <f t="shared" si="30"/>
        <v>0</v>
      </c>
      <c r="G459" s="875"/>
      <c r="H459" s="875"/>
      <c r="I459" s="875"/>
      <c r="J459" s="913">
        <v>0.0</v>
      </c>
      <c r="K459" s="914">
        <v>0.0</v>
      </c>
      <c r="L459" s="914">
        <v>0.0</v>
      </c>
      <c r="M459" s="914">
        <v>0.0</v>
      </c>
      <c r="N459" s="914">
        <v>0.0</v>
      </c>
      <c r="O459" s="914">
        <v>0.0</v>
      </c>
      <c r="P459" s="914">
        <v>0.0</v>
      </c>
      <c r="Q459" s="889">
        <v>0.0</v>
      </c>
      <c r="R459" s="959">
        <v>4990.0</v>
      </c>
      <c r="S459" s="959">
        <v>1500.0</v>
      </c>
      <c r="T459" s="928">
        <f t="shared" si="31"/>
        <v>3.326666667</v>
      </c>
      <c r="U459" s="960">
        <f t="shared" si="32"/>
        <v>0</v>
      </c>
      <c r="V459" s="882">
        <f t="shared" si="33"/>
        <v>0</v>
      </c>
      <c r="W459" s="95"/>
      <c r="X459" s="95"/>
      <c r="Y459" s="95"/>
      <c r="Z459" s="95"/>
      <c r="AA459" s="95"/>
    </row>
    <row r="460" hidden="1" outlineLevel="1">
      <c r="B460" s="971" t="s">
        <v>251</v>
      </c>
      <c r="C460" s="464"/>
      <c r="D460" s="972"/>
      <c r="E460" s="82" t="s">
        <v>132</v>
      </c>
      <c r="F460" s="957">
        <f t="shared" si="30"/>
        <v>1</v>
      </c>
      <c r="G460" s="875"/>
      <c r="H460" s="875"/>
      <c r="I460" s="875"/>
      <c r="J460" s="913">
        <v>0.0</v>
      </c>
      <c r="K460" s="914">
        <v>1.0</v>
      </c>
      <c r="L460" s="914">
        <v>0.0</v>
      </c>
      <c r="M460" s="914">
        <v>0.0</v>
      </c>
      <c r="N460" s="914">
        <v>0.0</v>
      </c>
      <c r="O460" s="914">
        <v>0.0</v>
      </c>
      <c r="P460" s="914">
        <v>0.0</v>
      </c>
      <c r="Q460" s="906">
        <v>0.0</v>
      </c>
      <c r="R460" s="959">
        <v>4990.0</v>
      </c>
      <c r="S460" s="959">
        <v>1500.0</v>
      </c>
      <c r="T460" s="928">
        <f t="shared" si="31"/>
        <v>3.326666667</v>
      </c>
      <c r="U460" s="960">
        <f t="shared" si="32"/>
        <v>1500</v>
      </c>
      <c r="V460" s="882">
        <f t="shared" si="33"/>
        <v>4990</v>
      </c>
      <c r="W460" s="95"/>
      <c r="X460" s="95"/>
      <c r="Y460" s="95"/>
      <c r="Z460" s="95"/>
      <c r="AA460" s="95"/>
    </row>
    <row r="461" hidden="1" outlineLevel="1">
      <c r="B461" s="973" t="s">
        <v>251</v>
      </c>
      <c r="C461" s="470"/>
      <c r="D461" s="974"/>
      <c r="E461" s="648" t="s">
        <v>133</v>
      </c>
      <c r="F461" s="965">
        <f t="shared" si="30"/>
        <v>5</v>
      </c>
      <c r="G461" s="886"/>
      <c r="H461" s="886"/>
      <c r="I461" s="886"/>
      <c r="J461" s="887">
        <v>0.0</v>
      </c>
      <c r="K461" s="888">
        <v>5.0</v>
      </c>
      <c r="L461" s="888">
        <v>0.0</v>
      </c>
      <c r="M461" s="888">
        <v>0.0</v>
      </c>
      <c r="N461" s="888">
        <v>0.0</v>
      </c>
      <c r="O461" s="888">
        <v>0.0</v>
      </c>
      <c r="P461" s="888">
        <v>0.0</v>
      </c>
      <c r="Q461" s="889">
        <v>0.0</v>
      </c>
      <c r="R461" s="966">
        <v>4990.0</v>
      </c>
      <c r="S461" s="966">
        <v>1500.0</v>
      </c>
      <c r="T461" s="937">
        <f t="shared" si="31"/>
        <v>3.326666667</v>
      </c>
      <c r="U461" s="967">
        <f t="shared" si="32"/>
        <v>7500</v>
      </c>
      <c r="V461" s="893">
        <f t="shared" si="33"/>
        <v>24950</v>
      </c>
      <c r="W461" s="95"/>
      <c r="X461" s="95"/>
      <c r="Y461" s="95"/>
      <c r="Z461" s="95"/>
      <c r="AA461" s="95"/>
    </row>
    <row r="462" hidden="1" outlineLevel="1">
      <c r="B462" s="915" t="s">
        <v>157</v>
      </c>
      <c r="C462" s="407"/>
      <c r="D462" s="660">
        <v>1.3351219913E10</v>
      </c>
      <c r="E462" s="64" t="s">
        <v>34</v>
      </c>
      <c r="F462" s="984">
        <f t="shared" si="30"/>
        <v>0</v>
      </c>
      <c r="G462" s="864"/>
      <c r="H462" s="864"/>
      <c r="I462" s="864"/>
      <c r="J462" s="911">
        <v>0.0</v>
      </c>
      <c r="K462" s="900">
        <v>0.0</v>
      </c>
      <c r="L462" s="900">
        <v>0.0</v>
      </c>
      <c r="M462" s="900">
        <v>0.0</v>
      </c>
      <c r="N462" s="900">
        <v>0.0</v>
      </c>
      <c r="O462" s="900">
        <v>0.0</v>
      </c>
      <c r="P462" s="900">
        <v>0.0</v>
      </c>
      <c r="Q462" s="906">
        <v>0.0</v>
      </c>
      <c r="R462" s="920">
        <v>2288.0</v>
      </c>
      <c r="S462" s="920">
        <v>6490.0</v>
      </c>
      <c r="T462" s="921">
        <f t="shared" si="31"/>
        <v>0.3525423729</v>
      </c>
      <c r="U462" s="922">
        <f t="shared" si="32"/>
        <v>0</v>
      </c>
      <c r="V462" s="871">
        <f t="shared" si="33"/>
        <v>0</v>
      </c>
      <c r="X462" s="95"/>
      <c r="Y462" s="95"/>
      <c r="Z462" s="95"/>
      <c r="AA462" s="95"/>
    </row>
    <row r="463" hidden="1" outlineLevel="1">
      <c r="B463" s="923" t="s">
        <v>157</v>
      </c>
      <c r="C463" s="733"/>
      <c r="D463" s="924"/>
      <c r="E463" s="82" t="s">
        <v>35</v>
      </c>
      <c r="F463" s="986">
        <f t="shared" si="30"/>
        <v>7</v>
      </c>
      <c r="G463" s="875"/>
      <c r="H463" s="875"/>
      <c r="I463" s="875"/>
      <c r="J463" s="913">
        <v>7.0</v>
      </c>
      <c r="K463" s="914">
        <v>0.0</v>
      </c>
      <c r="L463" s="914">
        <v>0.0</v>
      </c>
      <c r="M463" s="914">
        <v>0.0</v>
      </c>
      <c r="N463" s="914">
        <v>0.0</v>
      </c>
      <c r="O463" s="914">
        <v>0.0</v>
      </c>
      <c r="P463" s="914">
        <v>0.0</v>
      </c>
      <c r="Q463" s="889">
        <v>0.0</v>
      </c>
      <c r="R463" s="927">
        <v>2288.0</v>
      </c>
      <c r="S463" s="927">
        <v>6490.0</v>
      </c>
      <c r="T463" s="928">
        <f t="shared" si="31"/>
        <v>0.3525423729</v>
      </c>
      <c r="U463" s="929">
        <f t="shared" si="32"/>
        <v>45430</v>
      </c>
      <c r="V463" s="882">
        <f t="shared" si="33"/>
        <v>16016</v>
      </c>
      <c r="X463" s="95"/>
      <c r="Y463" s="95"/>
      <c r="Z463" s="95"/>
      <c r="AA463" s="95"/>
    </row>
    <row r="464" hidden="1" outlineLevel="1">
      <c r="B464" s="923" t="s">
        <v>157</v>
      </c>
      <c r="C464" s="733"/>
      <c r="D464" s="924"/>
      <c r="E464" s="96" t="s">
        <v>36</v>
      </c>
      <c r="F464" s="986">
        <f t="shared" si="30"/>
        <v>0</v>
      </c>
      <c r="G464" s="875"/>
      <c r="H464" s="875"/>
      <c r="I464" s="875"/>
      <c r="J464" s="913">
        <v>0.0</v>
      </c>
      <c r="K464" s="914">
        <v>0.0</v>
      </c>
      <c r="L464" s="914">
        <v>0.0</v>
      </c>
      <c r="M464" s="914">
        <v>0.0</v>
      </c>
      <c r="N464" s="914">
        <v>0.0</v>
      </c>
      <c r="O464" s="914">
        <v>0.0</v>
      </c>
      <c r="P464" s="914">
        <v>0.0</v>
      </c>
      <c r="Q464" s="906">
        <v>0.0</v>
      </c>
      <c r="R464" s="927">
        <v>2288.0</v>
      </c>
      <c r="S464" s="927">
        <v>6490.0</v>
      </c>
      <c r="T464" s="928">
        <f t="shared" si="31"/>
        <v>0.3525423729</v>
      </c>
      <c r="U464" s="929">
        <f t="shared" si="32"/>
        <v>0</v>
      </c>
      <c r="V464" s="882">
        <f t="shared" si="33"/>
        <v>0</v>
      </c>
      <c r="X464" s="95"/>
      <c r="Y464" s="95"/>
      <c r="Z464" s="95"/>
      <c r="AA464" s="95"/>
    </row>
    <row r="465" hidden="1" outlineLevel="1">
      <c r="B465" s="923" t="s">
        <v>157</v>
      </c>
      <c r="C465" s="733"/>
      <c r="D465" s="924"/>
      <c r="E465" s="571" t="s">
        <v>37</v>
      </c>
      <c r="F465" s="986">
        <f t="shared" si="30"/>
        <v>0</v>
      </c>
      <c r="G465" s="875"/>
      <c r="H465" s="875"/>
      <c r="I465" s="875"/>
      <c r="J465" s="913">
        <v>0.0</v>
      </c>
      <c r="K465" s="914">
        <v>0.0</v>
      </c>
      <c r="L465" s="914">
        <v>0.0</v>
      </c>
      <c r="M465" s="914">
        <v>0.0</v>
      </c>
      <c r="N465" s="914">
        <v>0.0</v>
      </c>
      <c r="O465" s="914">
        <v>0.0</v>
      </c>
      <c r="P465" s="914">
        <v>0.0</v>
      </c>
      <c r="Q465" s="889">
        <v>0.0</v>
      </c>
      <c r="R465" s="927">
        <v>2288.0</v>
      </c>
      <c r="S465" s="927">
        <v>6490.0</v>
      </c>
      <c r="T465" s="928">
        <f t="shared" si="31"/>
        <v>0.3525423729</v>
      </c>
      <c r="U465" s="929">
        <f t="shared" si="32"/>
        <v>0</v>
      </c>
      <c r="V465" s="882">
        <f t="shared" si="33"/>
        <v>0</v>
      </c>
      <c r="X465" s="95"/>
      <c r="Y465" s="95"/>
      <c r="Z465" s="95"/>
      <c r="AA465" s="95"/>
    </row>
    <row r="466" hidden="1" outlineLevel="1">
      <c r="B466" s="923" t="s">
        <v>157</v>
      </c>
      <c r="C466" s="733"/>
      <c r="D466" s="924"/>
      <c r="E466" s="571" t="s">
        <v>38</v>
      </c>
      <c r="F466" s="986">
        <f t="shared" si="30"/>
        <v>1</v>
      </c>
      <c r="G466" s="875"/>
      <c r="H466" s="875"/>
      <c r="I466" s="875"/>
      <c r="J466" s="913">
        <v>1.0</v>
      </c>
      <c r="K466" s="914">
        <v>0.0</v>
      </c>
      <c r="L466" s="914">
        <v>0.0</v>
      </c>
      <c r="M466" s="914">
        <v>0.0</v>
      </c>
      <c r="N466" s="914">
        <v>0.0</v>
      </c>
      <c r="O466" s="914">
        <v>0.0</v>
      </c>
      <c r="P466" s="914">
        <v>0.0</v>
      </c>
      <c r="Q466" s="906">
        <v>0.0</v>
      </c>
      <c r="R466" s="927">
        <v>2288.0</v>
      </c>
      <c r="S466" s="927">
        <v>6490.0</v>
      </c>
      <c r="T466" s="928">
        <f t="shared" si="31"/>
        <v>0.3525423729</v>
      </c>
      <c r="U466" s="929">
        <f t="shared" si="32"/>
        <v>6490</v>
      </c>
      <c r="V466" s="882">
        <f t="shared" si="33"/>
        <v>2288</v>
      </c>
      <c r="X466" s="95"/>
      <c r="Y466" s="95"/>
      <c r="Z466" s="95"/>
      <c r="AA466" s="95"/>
    </row>
    <row r="467" hidden="1" outlineLevel="1">
      <c r="B467" s="931" t="s">
        <v>157</v>
      </c>
      <c r="C467" s="1019"/>
      <c r="D467" s="932"/>
      <c r="E467" s="574" t="s">
        <v>39</v>
      </c>
      <c r="F467" s="988">
        <f t="shared" si="30"/>
        <v>1</v>
      </c>
      <c r="G467" s="886"/>
      <c r="H467" s="886"/>
      <c r="I467" s="886"/>
      <c r="J467" s="887">
        <v>1.0</v>
      </c>
      <c r="K467" s="888">
        <v>0.0</v>
      </c>
      <c r="L467" s="888">
        <v>0.0</v>
      </c>
      <c r="M467" s="888">
        <v>0.0</v>
      </c>
      <c r="N467" s="888">
        <v>0.0</v>
      </c>
      <c r="O467" s="888">
        <v>0.0</v>
      </c>
      <c r="P467" s="888">
        <v>0.0</v>
      </c>
      <c r="Q467" s="889">
        <v>0.0</v>
      </c>
      <c r="R467" s="936">
        <v>2288.0</v>
      </c>
      <c r="S467" s="936">
        <v>6490.0</v>
      </c>
      <c r="T467" s="937">
        <f t="shared" si="31"/>
        <v>0.3525423729</v>
      </c>
      <c r="U467" s="938">
        <f t="shared" si="32"/>
        <v>6490</v>
      </c>
      <c r="V467" s="893">
        <f t="shared" si="33"/>
        <v>2288</v>
      </c>
      <c r="X467" s="95"/>
      <c r="Y467" s="95"/>
      <c r="Z467" s="95"/>
      <c r="AA467" s="95"/>
    </row>
    <row r="468" hidden="1" outlineLevel="1">
      <c r="B468" s="915" t="s">
        <v>158</v>
      </c>
      <c r="C468" s="407"/>
      <c r="D468" s="660">
        <v>1.3351219913E10</v>
      </c>
      <c r="E468" s="64" t="s">
        <v>34</v>
      </c>
      <c r="F468" s="984">
        <f t="shared" si="30"/>
        <v>0</v>
      </c>
      <c r="G468" s="864"/>
      <c r="H468" s="864"/>
      <c r="I468" s="864"/>
      <c r="J468" s="911">
        <v>0.0</v>
      </c>
      <c r="K468" s="900">
        <v>0.0</v>
      </c>
      <c r="L468" s="900">
        <v>0.0</v>
      </c>
      <c r="M468" s="900">
        <v>0.0</v>
      </c>
      <c r="N468" s="900">
        <v>0.0</v>
      </c>
      <c r="O468" s="900">
        <v>0.0</v>
      </c>
      <c r="P468" s="900">
        <v>0.0</v>
      </c>
      <c r="Q468" s="906">
        <v>0.0</v>
      </c>
      <c r="R468" s="920">
        <v>2288.0</v>
      </c>
      <c r="S468" s="920">
        <v>6490.0</v>
      </c>
      <c r="T468" s="921">
        <f t="shared" si="31"/>
        <v>0.3525423729</v>
      </c>
      <c r="U468" s="922">
        <f t="shared" si="32"/>
        <v>0</v>
      </c>
      <c r="V468" s="871">
        <f t="shared" si="33"/>
        <v>0</v>
      </c>
      <c r="X468" s="95"/>
      <c r="Y468" s="95"/>
      <c r="Z468" s="95"/>
      <c r="AA468" s="95"/>
    </row>
    <row r="469" hidden="1" outlineLevel="1">
      <c r="B469" s="923" t="s">
        <v>158</v>
      </c>
      <c r="C469" s="733"/>
      <c r="D469" s="924"/>
      <c r="E469" s="82" t="s">
        <v>35</v>
      </c>
      <c r="F469" s="986">
        <f t="shared" si="30"/>
        <v>0</v>
      </c>
      <c r="G469" s="875"/>
      <c r="H469" s="875"/>
      <c r="I469" s="875"/>
      <c r="J469" s="913">
        <v>0.0</v>
      </c>
      <c r="K469" s="914">
        <v>0.0</v>
      </c>
      <c r="L469" s="914">
        <v>0.0</v>
      </c>
      <c r="M469" s="914">
        <v>0.0</v>
      </c>
      <c r="N469" s="914">
        <v>0.0</v>
      </c>
      <c r="O469" s="914">
        <v>0.0</v>
      </c>
      <c r="P469" s="914">
        <v>0.0</v>
      </c>
      <c r="Q469" s="889">
        <v>0.0</v>
      </c>
      <c r="R469" s="927">
        <v>2288.0</v>
      </c>
      <c r="S469" s="927">
        <v>6490.0</v>
      </c>
      <c r="T469" s="928">
        <f t="shared" si="31"/>
        <v>0.3525423729</v>
      </c>
      <c r="U469" s="929">
        <f t="shared" si="32"/>
        <v>0</v>
      </c>
      <c r="V469" s="882">
        <f t="shared" si="33"/>
        <v>0</v>
      </c>
      <c r="X469" s="95"/>
      <c r="Y469" s="95"/>
      <c r="Z469" s="95"/>
      <c r="AA469" s="95"/>
    </row>
    <row r="470" hidden="1" outlineLevel="1">
      <c r="B470" s="923" t="s">
        <v>158</v>
      </c>
      <c r="C470" s="733"/>
      <c r="D470" s="924"/>
      <c r="E470" s="96" t="s">
        <v>36</v>
      </c>
      <c r="F470" s="986">
        <f t="shared" si="30"/>
        <v>0</v>
      </c>
      <c r="G470" s="875"/>
      <c r="H470" s="875"/>
      <c r="I470" s="875"/>
      <c r="J470" s="913">
        <v>0.0</v>
      </c>
      <c r="K470" s="914">
        <v>0.0</v>
      </c>
      <c r="L470" s="914">
        <v>0.0</v>
      </c>
      <c r="M470" s="914">
        <v>0.0</v>
      </c>
      <c r="N470" s="914">
        <v>0.0</v>
      </c>
      <c r="O470" s="914">
        <v>0.0</v>
      </c>
      <c r="P470" s="914">
        <v>0.0</v>
      </c>
      <c r="Q470" s="906">
        <v>0.0</v>
      </c>
      <c r="R470" s="927">
        <v>2288.0</v>
      </c>
      <c r="S470" s="927">
        <v>6490.0</v>
      </c>
      <c r="T470" s="928">
        <f t="shared" si="31"/>
        <v>0.3525423729</v>
      </c>
      <c r="U470" s="929">
        <f t="shared" si="32"/>
        <v>0</v>
      </c>
      <c r="V470" s="882">
        <f t="shared" si="33"/>
        <v>0</v>
      </c>
      <c r="X470" s="95"/>
      <c r="Y470" s="95"/>
      <c r="Z470" s="95"/>
      <c r="AA470" s="95"/>
    </row>
    <row r="471" hidden="1" outlineLevel="1">
      <c r="B471" s="923" t="s">
        <v>158</v>
      </c>
      <c r="C471" s="733"/>
      <c r="D471" s="924"/>
      <c r="E471" s="571" t="s">
        <v>37</v>
      </c>
      <c r="F471" s="1020">
        <f t="shared" si="30"/>
        <v>0</v>
      </c>
      <c r="G471" s="875"/>
      <c r="H471" s="875"/>
      <c r="I471" s="875"/>
      <c r="J471" s="913">
        <v>0.0</v>
      </c>
      <c r="K471" s="914">
        <v>0.0</v>
      </c>
      <c r="L471" s="914">
        <v>0.0</v>
      </c>
      <c r="M471" s="914">
        <v>0.0</v>
      </c>
      <c r="N471" s="914">
        <v>0.0</v>
      </c>
      <c r="O471" s="914">
        <v>0.0</v>
      </c>
      <c r="P471" s="914">
        <v>0.0</v>
      </c>
      <c r="Q471" s="889">
        <v>0.0</v>
      </c>
      <c r="R471" s="927">
        <v>2288.0</v>
      </c>
      <c r="S471" s="927">
        <v>6490.0</v>
      </c>
      <c r="T471" s="928">
        <f t="shared" si="31"/>
        <v>0.3525423729</v>
      </c>
      <c r="U471" s="929">
        <f t="shared" si="32"/>
        <v>0</v>
      </c>
      <c r="V471" s="882">
        <f t="shared" si="33"/>
        <v>0</v>
      </c>
      <c r="X471" s="573"/>
      <c r="Y471" s="95"/>
      <c r="Z471" s="95"/>
      <c r="AA471" s="95"/>
    </row>
    <row r="472" hidden="1" outlineLevel="1">
      <c r="B472" s="923" t="s">
        <v>158</v>
      </c>
      <c r="C472" s="733"/>
      <c r="D472" s="924"/>
      <c r="E472" s="571" t="s">
        <v>38</v>
      </c>
      <c r="F472" s="1020">
        <f t="shared" si="30"/>
        <v>0</v>
      </c>
      <c r="G472" s="875"/>
      <c r="H472" s="875"/>
      <c r="I472" s="875"/>
      <c r="J472" s="913">
        <v>0.0</v>
      </c>
      <c r="K472" s="914">
        <v>0.0</v>
      </c>
      <c r="L472" s="914">
        <v>0.0</v>
      </c>
      <c r="M472" s="914">
        <v>0.0</v>
      </c>
      <c r="N472" s="914">
        <v>0.0</v>
      </c>
      <c r="O472" s="914">
        <v>0.0</v>
      </c>
      <c r="P472" s="914">
        <v>0.0</v>
      </c>
      <c r="Q472" s="906">
        <v>0.0</v>
      </c>
      <c r="R472" s="927">
        <v>2288.0</v>
      </c>
      <c r="S472" s="927">
        <v>6490.0</v>
      </c>
      <c r="T472" s="928">
        <f t="shared" si="31"/>
        <v>0.3525423729</v>
      </c>
      <c r="U472" s="929">
        <f t="shared" si="32"/>
        <v>0</v>
      </c>
      <c r="V472" s="882">
        <f t="shared" si="33"/>
        <v>0</v>
      </c>
      <c r="X472" s="573"/>
      <c r="Y472" s="95"/>
      <c r="Z472" s="95"/>
      <c r="AA472" s="95"/>
    </row>
    <row r="473" hidden="1" outlineLevel="1">
      <c r="B473" s="931" t="s">
        <v>158</v>
      </c>
      <c r="C473" s="1019"/>
      <c r="D473" s="932"/>
      <c r="E473" s="574" t="s">
        <v>39</v>
      </c>
      <c r="F473" s="988">
        <f t="shared" si="30"/>
        <v>3</v>
      </c>
      <c r="G473" s="886"/>
      <c r="H473" s="886"/>
      <c r="I473" s="886"/>
      <c r="J473" s="887">
        <v>3.0</v>
      </c>
      <c r="K473" s="888">
        <v>0.0</v>
      </c>
      <c r="L473" s="888">
        <v>0.0</v>
      </c>
      <c r="M473" s="888">
        <v>0.0</v>
      </c>
      <c r="N473" s="888">
        <v>0.0</v>
      </c>
      <c r="O473" s="888">
        <v>0.0</v>
      </c>
      <c r="P473" s="888">
        <v>0.0</v>
      </c>
      <c r="Q473" s="889">
        <v>0.0</v>
      </c>
      <c r="R473" s="936">
        <v>2288.0</v>
      </c>
      <c r="S473" s="936">
        <v>6490.0</v>
      </c>
      <c r="T473" s="937">
        <f t="shared" si="31"/>
        <v>0.3525423729</v>
      </c>
      <c r="U473" s="938">
        <f t="shared" si="32"/>
        <v>19470</v>
      </c>
      <c r="V473" s="893">
        <f t="shared" si="33"/>
        <v>6864</v>
      </c>
      <c r="X473" s="573"/>
      <c r="Y473" s="95"/>
      <c r="Z473" s="95"/>
      <c r="AA473" s="95"/>
    </row>
    <row r="474" hidden="1" outlineLevel="1">
      <c r="B474" s="915" t="s">
        <v>159</v>
      </c>
      <c r="C474" s="407"/>
      <c r="D474" s="660">
        <v>1.3351219913E10</v>
      </c>
      <c r="E474" s="64" t="s">
        <v>34</v>
      </c>
      <c r="F474" s="984">
        <f t="shared" si="30"/>
        <v>0</v>
      </c>
      <c r="G474" s="864"/>
      <c r="H474" s="864"/>
      <c r="I474" s="864"/>
      <c r="J474" s="911">
        <v>0.0</v>
      </c>
      <c r="K474" s="900">
        <v>0.0</v>
      </c>
      <c r="L474" s="900">
        <v>0.0</v>
      </c>
      <c r="M474" s="900">
        <v>0.0</v>
      </c>
      <c r="N474" s="900">
        <v>0.0</v>
      </c>
      <c r="O474" s="900">
        <v>0.0</v>
      </c>
      <c r="P474" s="900">
        <v>0.0</v>
      </c>
      <c r="Q474" s="906">
        <v>0.0</v>
      </c>
      <c r="R474" s="920">
        <v>2868.0</v>
      </c>
      <c r="S474" s="920">
        <v>6490.0</v>
      </c>
      <c r="T474" s="921">
        <f t="shared" si="31"/>
        <v>0.4419106317</v>
      </c>
      <c r="U474" s="922">
        <f t="shared" si="32"/>
        <v>0</v>
      </c>
      <c r="V474" s="871">
        <f t="shared" si="33"/>
        <v>0</v>
      </c>
      <c r="X474" s="573"/>
      <c r="Y474" s="95"/>
      <c r="Z474" s="95"/>
      <c r="AA474" s="95"/>
    </row>
    <row r="475" hidden="1" outlineLevel="1">
      <c r="B475" s="923" t="s">
        <v>159</v>
      </c>
      <c r="C475" s="733"/>
      <c r="D475" s="924"/>
      <c r="E475" s="82" t="s">
        <v>35</v>
      </c>
      <c r="F475" s="986">
        <f t="shared" si="30"/>
        <v>0</v>
      </c>
      <c r="G475" s="875"/>
      <c r="H475" s="875"/>
      <c r="I475" s="875"/>
      <c r="J475" s="913">
        <v>0.0</v>
      </c>
      <c r="K475" s="914">
        <v>0.0</v>
      </c>
      <c r="L475" s="914">
        <v>0.0</v>
      </c>
      <c r="M475" s="914">
        <v>0.0</v>
      </c>
      <c r="N475" s="914">
        <v>0.0</v>
      </c>
      <c r="O475" s="914">
        <v>0.0</v>
      </c>
      <c r="P475" s="914">
        <v>0.0</v>
      </c>
      <c r="Q475" s="889">
        <v>0.0</v>
      </c>
      <c r="R475" s="927">
        <v>2868.0</v>
      </c>
      <c r="S475" s="927">
        <v>6490.0</v>
      </c>
      <c r="T475" s="928">
        <f t="shared" si="31"/>
        <v>0.4419106317</v>
      </c>
      <c r="U475" s="929">
        <f t="shared" si="32"/>
        <v>0</v>
      </c>
      <c r="V475" s="882">
        <f t="shared" si="33"/>
        <v>0</v>
      </c>
      <c r="X475" s="573"/>
      <c r="Y475" s="95"/>
      <c r="Z475" s="95"/>
      <c r="AA475" s="95"/>
    </row>
    <row r="476" hidden="1" outlineLevel="1">
      <c r="B476" s="923" t="s">
        <v>159</v>
      </c>
      <c r="C476" s="733"/>
      <c r="D476" s="924"/>
      <c r="E476" s="96" t="s">
        <v>36</v>
      </c>
      <c r="F476" s="1020">
        <f t="shared" si="30"/>
        <v>0</v>
      </c>
      <c r="G476" s="875"/>
      <c r="H476" s="875"/>
      <c r="I476" s="875"/>
      <c r="J476" s="913">
        <v>0.0</v>
      </c>
      <c r="K476" s="914">
        <v>0.0</v>
      </c>
      <c r="L476" s="914">
        <v>0.0</v>
      </c>
      <c r="M476" s="914">
        <v>0.0</v>
      </c>
      <c r="N476" s="914">
        <v>0.0</v>
      </c>
      <c r="O476" s="914">
        <v>0.0</v>
      </c>
      <c r="P476" s="914">
        <v>0.0</v>
      </c>
      <c r="Q476" s="906">
        <v>0.0</v>
      </c>
      <c r="R476" s="927">
        <v>2868.0</v>
      </c>
      <c r="S476" s="927">
        <v>6490.0</v>
      </c>
      <c r="T476" s="928">
        <f t="shared" si="31"/>
        <v>0.4419106317</v>
      </c>
      <c r="U476" s="929">
        <f t="shared" si="32"/>
        <v>0</v>
      </c>
      <c r="V476" s="882">
        <f t="shared" si="33"/>
        <v>0</v>
      </c>
      <c r="X476" s="573"/>
      <c r="Y476" s="95"/>
      <c r="Z476" s="95"/>
      <c r="AA476" s="95"/>
    </row>
    <row r="477" hidden="1" outlineLevel="1">
      <c r="B477" s="923" t="s">
        <v>159</v>
      </c>
      <c r="C477" s="733"/>
      <c r="D477" s="924"/>
      <c r="E477" s="571" t="s">
        <v>37</v>
      </c>
      <c r="F477" s="1020">
        <f t="shared" si="30"/>
        <v>0</v>
      </c>
      <c r="G477" s="875"/>
      <c r="H477" s="875"/>
      <c r="I477" s="875"/>
      <c r="J477" s="913">
        <v>0.0</v>
      </c>
      <c r="K477" s="914">
        <v>0.0</v>
      </c>
      <c r="L477" s="914">
        <v>0.0</v>
      </c>
      <c r="M477" s="914">
        <v>0.0</v>
      </c>
      <c r="N477" s="914">
        <v>0.0</v>
      </c>
      <c r="O477" s="914">
        <v>0.0</v>
      </c>
      <c r="P477" s="914">
        <v>0.0</v>
      </c>
      <c r="Q477" s="889">
        <v>0.0</v>
      </c>
      <c r="R477" s="927">
        <v>2868.0</v>
      </c>
      <c r="S477" s="927">
        <v>6490.0</v>
      </c>
      <c r="T477" s="928">
        <f t="shared" si="31"/>
        <v>0.4419106317</v>
      </c>
      <c r="U477" s="929">
        <f t="shared" si="32"/>
        <v>0</v>
      </c>
      <c r="V477" s="882">
        <f t="shared" si="33"/>
        <v>0</v>
      </c>
      <c r="X477" s="95"/>
      <c r="Y477" s="95"/>
      <c r="Z477" s="95"/>
      <c r="AA477" s="95"/>
    </row>
    <row r="478" hidden="1" outlineLevel="1">
      <c r="B478" s="923" t="s">
        <v>159</v>
      </c>
      <c r="C478" s="733"/>
      <c r="D478" s="924"/>
      <c r="E478" s="571" t="s">
        <v>38</v>
      </c>
      <c r="F478" s="986">
        <f t="shared" si="30"/>
        <v>1</v>
      </c>
      <c r="G478" s="875"/>
      <c r="H478" s="875"/>
      <c r="I478" s="875"/>
      <c r="J478" s="913">
        <v>1.0</v>
      </c>
      <c r="K478" s="914">
        <v>0.0</v>
      </c>
      <c r="L478" s="914">
        <v>0.0</v>
      </c>
      <c r="M478" s="914">
        <v>0.0</v>
      </c>
      <c r="N478" s="914">
        <v>0.0</v>
      </c>
      <c r="O478" s="914">
        <v>0.0</v>
      </c>
      <c r="P478" s="914">
        <v>0.0</v>
      </c>
      <c r="Q478" s="906">
        <v>0.0</v>
      </c>
      <c r="R478" s="927">
        <v>2868.0</v>
      </c>
      <c r="S478" s="927">
        <v>6490.0</v>
      </c>
      <c r="T478" s="928">
        <f t="shared" si="31"/>
        <v>0.4419106317</v>
      </c>
      <c r="U478" s="929">
        <f t="shared" si="32"/>
        <v>6490</v>
      </c>
      <c r="V478" s="882">
        <f t="shared" si="33"/>
        <v>2868</v>
      </c>
      <c r="X478" s="95"/>
      <c r="Y478" s="95"/>
      <c r="Z478" s="95"/>
      <c r="AA478" s="95"/>
    </row>
    <row r="479" hidden="1" outlineLevel="1">
      <c r="B479" s="931" t="s">
        <v>159</v>
      </c>
      <c r="C479" s="1019"/>
      <c r="D479" s="932"/>
      <c r="E479" s="574" t="s">
        <v>39</v>
      </c>
      <c r="F479" s="988">
        <f t="shared" si="30"/>
        <v>1</v>
      </c>
      <c r="G479" s="886"/>
      <c r="H479" s="886"/>
      <c r="I479" s="886"/>
      <c r="J479" s="887">
        <v>1.0</v>
      </c>
      <c r="K479" s="888">
        <v>0.0</v>
      </c>
      <c r="L479" s="888">
        <v>0.0</v>
      </c>
      <c r="M479" s="888">
        <v>0.0</v>
      </c>
      <c r="N479" s="888">
        <v>0.0</v>
      </c>
      <c r="O479" s="888">
        <v>0.0</v>
      </c>
      <c r="P479" s="888">
        <v>0.0</v>
      </c>
      <c r="Q479" s="889">
        <v>0.0</v>
      </c>
      <c r="R479" s="936">
        <v>2868.0</v>
      </c>
      <c r="S479" s="936">
        <v>6490.0</v>
      </c>
      <c r="T479" s="937">
        <f t="shared" si="31"/>
        <v>0.4419106317</v>
      </c>
      <c r="U479" s="938">
        <f t="shared" si="32"/>
        <v>6490</v>
      </c>
      <c r="V479" s="893">
        <f t="shared" si="33"/>
        <v>2868</v>
      </c>
      <c r="X479" s="95"/>
      <c r="Y479" s="95"/>
      <c r="Z479" s="95"/>
      <c r="AA479" s="95"/>
    </row>
    <row r="480" hidden="1" outlineLevel="1">
      <c r="B480" s="969" t="s">
        <v>160</v>
      </c>
      <c r="C480" s="1021"/>
      <c r="D480" s="970"/>
      <c r="E480" s="96" t="s">
        <v>34</v>
      </c>
      <c r="F480" s="951">
        <f t="shared" si="30"/>
        <v>0</v>
      </c>
      <c r="G480" s="875"/>
      <c r="H480" s="875"/>
      <c r="I480" s="875"/>
      <c r="J480" s="913">
        <v>0.0</v>
      </c>
      <c r="K480" s="914">
        <v>0.0</v>
      </c>
      <c r="L480" s="914">
        <v>0.0</v>
      </c>
      <c r="M480" s="914">
        <v>0.0</v>
      </c>
      <c r="N480" s="914">
        <v>0.0</v>
      </c>
      <c r="O480" s="914">
        <v>0.0</v>
      </c>
      <c r="P480" s="914">
        <v>0.0</v>
      </c>
      <c r="Q480" s="906">
        <v>0.0</v>
      </c>
      <c r="R480" s="1022"/>
      <c r="S480" s="1022"/>
      <c r="T480" s="1023"/>
      <c r="U480" s="1024"/>
      <c r="V480" s="735"/>
      <c r="X480" s="95"/>
      <c r="Y480" s="95"/>
      <c r="Z480" s="95"/>
      <c r="AA480" s="95"/>
    </row>
    <row r="481" hidden="1" outlineLevel="1">
      <c r="B481" s="969" t="s">
        <v>160</v>
      </c>
      <c r="C481" s="1025"/>
      <c r="D481" s="972"/>
      <c r="E481" s="82" t="s">
        <v>35</v>
      </c>
      <c r="F481" s="1026">
        <f t="shared" si="30"/>
        <v>0</v>
      </c>
      <c r="G481" s="875"/>
      <c r="H481" s="875"/>
      <c r="I481" s="875"/>
      <c r="J481" s="913">
        <v>0.0</v>
      </c>
      <c r="K481" s="914">
        <v>0.0</v>
      </c>
      <c r="L481" s="914">
        <v>0.0</v>
      </c>
      <c r="M481" s="914">
        <v>0.0</v>
      </c>
      <c r="N481" s="914">
        <v>0.0</v>
      </c>
      <c r="O481" s="914">
        <v>0.0</v>
      </c>
      <c r="P481" s="914">
        <v>0.0</v>
      </c>
      <c r="Q481" s="889">
        <v>0.0</v>
      </c>
      <c r="R481" s="1027"/>
      <c r="S481" s="1027"/>
      <c r="T481" s="1028"/>
      <c r="U481" s="1029"/>
      <c r="V481" s="735"/>
      <c r="X481" s="95"/>
      <c r="Y481" s="95"/>
      <c r="Z481" s="95"/>
      <c r="AA481" s="95"/>
    </row>
    <row r="482" hidden="1" outlineLevel="1">
      <c r="B482" s="969" t="s">
        <v>160</v>
      </c>
      <c r="C482" s="1025"/>
      <c r="D482" s="972"/>
      <c r="E482" s="96" t="s">
        <v>36</v>
      </c>
      <c r="F482" s="1026">
        <f t="shared" si="30"/>
        <v>0</v>
      </c>
      <c r="G482" s="875"/>
      <c r="H482" s="875"/>
      <c r="I482" s="875"/>
      <c r="J482" s="913">
        <v>0.0</v>
      </c>
      <c r="K482" s="914">
        <v>0.0</v>
      </c>
      <c r="L482" s="914">
        <v>0.0</v>
      </c>
      <c r="M482" s="914">
        <v>0.0</v>
      </c>
      <c r="N482" s="914">
        <v>0.0</v>
      </c>
      <c r="O482" s="914">
        <v>0.0</v>
      </c>
      <c r="P482" s="914">
        <v>0.0</v>
      </c>
      <c r="Q482" s="906">
        <v>0.0</v>
      </c>
      <c r="R482" s="1027"/>
      <c r="S482" s="1027"/>
      <c r="T482" s="1028"/>
      <c r="U482" s="1029"/>
      <c r="V482" s="735"/>
      <c r="X482" s="95"/>
      <c r="Y482" s="95"/>
      <c r="Z482" s="95"/>
      <c r="AA482" s="95"/>
    </row>
    <row r="483" hidden="1" outlineLevel="1">
      <c r="B483" s="969" t="s">
        <v>160</v>
      </c>
      <c r="C483" s="1025"/>
      <c r="D483" s="972"/>
      <c r="E483" s="571" t="s">
        <v>37</v>
      </c>
      <c r="F483" s="957">
        <f t="shared" si="30"/>
        <v>0</v>
      </c>
      <c r="G483" s="875"/>
      <c r="H483" s="875"/>
      <c r="I483" s="875"/>
      <c r="J483" s="913">
        <v>0.0</v>
      </c>
      <c r="K483" s="914">
        <v>0.0</v>
      </c>
      <c r="L483" s="914">
        <v>0.0</v>
      </c>
      <c r="M483" s="914">
        <v>0.0</v>
      </c>
      <c r="N483" s="914">
        <v>0.0</v>
      </c>
      <c r="O483" s="914">
        <v>0.0</v>
      </c>
      <c r="P483" s="914">
        <v>0.0</v>
      </c>
      <c r="Q483" s="889">
        <v>0.0</v>
      </c>
      <c r="R483" s="1027"/>
      <c r="S483" s="1027"/>
      <c r="T483" s="1028"/>
      <c r="U483" s="1029"/>
      <c r="V483" s="735"/>
      <c r="W483" s="95"/>
      <c r="X483" s="95"/>
      <c r="Y483" s="95"/>
      <c r="Z483" s="95"/>
      <c r="AA483" s="95"/>
    </row>
    <row r="484" hidden="1" outlineLevel="1">
      <c r="B484" s="969" t="s">
        <v>160</v>
      </c>
      <c r="C484" s="1025"/>
      <c r="D484" s="972"/>
      <c r="E484" s="571" t="s">
        <v>38</v>
      </c>
      <c r="F484" s="1026">
        <f t="shared" si="30"/>
        <v>0</v>
      </c>
      <c r="G484" s="875"/>
      <c r="H484" s="875"/>
      <c r="I484" s="875"/>
      <c r="J484" s="913">
        <v>0.0</v>
      </c>
      <c r="K484" s="914">
        <v>0.0</v>
      </c>
      <c r="L484" s="914">
        <v>0.0</v>
      </c>
      <c r="M484" s="914">
        <v>0.0</v>
      </c>
      <c r="N484" s="914">
        <v>0.0</v>
      </c>
      <c r="O484" s="914">
        <v>0.0</v>
      </c>
      <c r="P484" s="914">
        <v>0.0</v>
      </c>
      <c r="Q484" s="906">
        <v>0.0</v>
      </c>
      <c r="R484" s="1027"/>
      <c r="S484" s="1027"/>
      <c r="T484" s="1028"/>
      <c r="U484" s="1029"/>
      <c r="V484" s="735"/>
      <c r="W484" s="95"/>
      <c r="X484" s="95"/>
      <c r="Y484" s="95"/>
      <c r="Z484" s="95"/>
      <c r="AA484" s="95"/>
    </row>
    <row r="485" hidden="1" outlineLevel="1">
      <c r="B485" s="969" t="s">
        <v>160</v>
      </c>
      <c r="C485" s="1030"/>
      <c r="D485" s="974"/>
      <c r="E485" s="571" t="s">
        <v>39</v>
      </c>
      <c r="F485" s="965">
        <f t="shared" si="30"/>
        <v>0</v>
      </c>
      <c r="G485" s="875"/>
      <c r="H485" s="875"/>
      <c r="I485" s="875"/>
      <c r="J485" s="913">
        <v>0.0</v>
      </c>
      <c r="K485" s="914">
        <v>0.0</v>
      </c>
      <c r="L485" s="914">
        <v>0.0</v>
      </c>
      <c r="M485" s="914">
        <v>0.0</v>
      </c>
      <c r="N485" s="914">
        <v>0.0</v>
      </c>
      <c r="O485" s="914">
        <v>0.0</v>
      </c>
      <c r="P485" s="914">
        <v>0.0</v>
      </c>
      <c r="Q485" s="889">
        <v>0.0</v>
      </c>
      <c r="R485" s="1031"/>
      <c r="S485" s="1031"/>
      <c r="T485" s="1032"/>
      <c r="U485" s="1033"/>
      <c r="V485" s="735"/>
      <c r="W485" s="95"/>
      <c r="X485" s="95"/>
      <c r="Y485" s="95"/>
      <c r="Z485" s="95"/>
      <c r="AA485" s="95"/>
    </row>
    <row r="486" hidden="1" outlineLevel="1">
      <c r="B486" s="969" t="s">
        <v>161</v>
      </c>
      <c r="C486" s="1021"/>
      <c r="D486" s="970"/>
      <c r="E486" s="96" t="s">
        <v>34</v>
      </c>
      <c r="F486" s="1034">
        <f t="shared" si="30"/>
        <v>0</v>
      </c>
      <c r="G486" s="875"/>
      <c r="H486" s="875"/>
      <c r="I486" s="875"/>
      <c r="J486" s="913">
        <v>0.0</v>
      </c>
      <c r="K486" s="914">
        <v>0.0</v>
      </c>
      <c r="L486" s="914">
        <v>0.0</v>
      </c>
      <c r="M486" s="914">
        <v>0.0</v>
      </c>
      <c r="N486" s="914">
        <v>0.0</v>
      </c>
      <c r="O486" s="914">
        <v>0.0</v>
      </c>
      <c r="P486" s="914">
        <v>0.0</v>
      </c>
      <c r="Q486" s="906">
        <v>0.0</v>
      </c>
      <c r="R486" s="1022"/>
      <c r="S486" s="1022"/>
      <c r="T486" s="1023"/>
      <c r="U486" s="1024"/>
      <c r="V486" s="735"/>
      <c r="W486" s="95"/>
      <c r="X486" s="95"/>
      <c r="Y486" s="95"/>
      <c r="Z486" s="95"/>
      <c r="AA486" s="95"/>
    </row>
    <row r="487" hidden="1" outlineLevel="1">
      <c r="B487" s="969" t="s">
        <v>161</v>
      </c>
      <c r="C487" s="1025"/>
      <c r="D487" s="972"/>
      <c r="E487" s="82" t="s">
        <v>35</v>
      </c>
      <c r="F487" s="1026">
        <f t="shared" si="30"/>
        <v>0</v>
      </c>
      <c r="G487" s="875"/>
      <c r="H487" s="875"/>
      <c r="I487" s="875"/>
      <c r="J487" s="913">
        <v>0.0</v>
      </c>
      <c r="K487" s="914">
        <v>0.0</v>
      </c>
      <c r="L487" s="914">
        <v>0.0</v>
      </c>
      <c r="M487" s="914">
        <v>0.0</v>
      </c>
      <c r="N487" s="914">
        <v>0.0</v>
      </c>
      <c r="O487" s="914">
        <v>0.0</v>
      </c>
      <c r="P487" s="914">
        <v>0.0</v>
      </c>
      <c r="Q487" s="889">
        <v>0.0</v>
      </c>
      <c r="R487" s="1027"/>
      <c r="S487" s="1027"/>
      <c r="T487" s="1028"/>
      <c r="U487" s="1029"/>
      <c r="V487" s="735"/>
      <c r="W487" s="95"/>
      <c r="X487" s="95"/>
      <c r="Y487" s="95"/>
      <c r="Z487" s="95"/>
      <c r="AA487" s="95"/>
    </row>
    <row r="488" hidden="1" outlineLevel="1">
      <c r="B488" s="969" t="s">
        <v>161</v>
      </c>
      <c r="C488" s="1025"/>
      <c r="D488" s="972"/>
      <c r="E488" s="96" t="s">
        <v>36</v>
      </c>
      <c r="F488" s="1026">
        <f t="shared" si="30"/>
        <v>0</v>
      </c>
      <c r="G488" s="875"/>
      <c r="H488" s="875"/>
      <c r="I488" s="875"/>
      <c r="J488" s="913">
        <v>0.0</v>
      </c>
      <c r="K488" s="914">
        <v>0.0</v>
      </c>
      <c r="L488" s="914">
        <v>0.0</v>
      </c>
      <c r="M488" s="914">
        <v>0.0</v>
      </c>
      <c r="N488" s="914">
        <v>0.0</v>
      </c>
      <c r="O488" s="914">
        <v>0.0</v>
      </c>
      <c r="P488" s="914">
        <v>0.0</v>
      </c>
      <c r="Q488" s="906">
        <v>0.0</v>
      </c>
      <c r="R488" s="1027"/>
      <c r="S488" s="1027"/>
      <c r="T488" s="1028"/>
      <c r="U488" s="1029"/>
      <c r="V488" s="735"/>
      <c r="W488" s="95"/>
      <c r="X488" s="95"/>
      <c r="Y488" s="95"/>
      <c r="Z488" s="95"/>
      <c r="AA488" s="95"/>
    </row>
    <row r="489" hidden="1" outlineLevel="1">
      <c r="B489" s="969" t="s">
        <v>161</v>
      </c>
      <c r="C489" s="1025"/>
      <c r="D489" s="972"/>
      <c r="E489" s="571" t="s">
        <v>37</v>
      </c>
      <c r="F489" s="1026">
        <f t="shared" si="30"/>
        <v>0</v>
      </c>
      <c r="G489" s="875"/>
      <c r="H489" s="875"/>
      <c r="I489" s="875"/>
      <c r="J489" s="913">
        <v>0.0</v>
      </c>
      <c r="K489" s="914">
        <v>0.0</v>
      </c>
      <c r="L489" s="914">
        <v>0.0</v>
      </c>
      <c r="M489" s="914">
        <v>0.0</v>
      </c>
      <c r="N489" s="914">
        <v>0.0</v>
      </c>
      <c r="O489" s="914">
        <v>0.0</v>
      </c>
      <c r="P489" s="914">
        <v>0.0</v>
      </c>
      <c r="Q489" s="889">
        <v>0.0</v>
      </c>
      <c r="R489" s="1027"/>
      <c r="S489" s="1027"/>
      <c r="T489" s="1028"/>
      <c r="U489" s="1029"/>
      <c r="V489" s="735"/>
      <c r="W489" s="95"/>
      <c r="X489" s="95"/>
      <c r="Y489" s="95"/>
      <c r="Z489" s="95"/>
      <c r="AA489" s="95"/>
    </row>
    <row r="490" hidden="1" outlineLevel="1">
      <c r="B490" s="969" t="s">
        <v>161</v>
      </c>
      <c r="C490" s="1025"/>
      <c r="D490" s="972"/>
      <c r="E490" s="571" t="s">
        <v>38</v>
      </c>
      <c r="F490" s="1026">
        <f t="shared" si="30"/>
        <v>0</v>
      </c>
      <c r="G490" s="875"/>
      <c r="H490" s="875"/>
      <c r="I490" s="875"/>
      <c r="J490" s="913">
        <v>0.0</v>
      </c>
      <c r="K490" s="914">
        <v>0.0</v>
      </c>
      <c r="L490" s="914">
        <v>0.0</v>
      </c>
      <c r="M490" s="914">
        <v>0.0</v>
      </c>
      <c r="N490" s="914">
        <v>0.0</v>
      </c>
      <c r="O490" s="914">
        <v>0.0</v>
      </c>
      <c r="P490" s="914">
        <v>0.0</v>
      </c>
      <c r="Q490" s="906">
        <v>0.0</v>
      </c>
      <c r="R490" s="1027"/>
      <c r="S490" s="1027"/>
      <c r="T490" s="1028"/>
      <c r="U490" s="1029"/>
      <c r="V490" s="735"/>
      <c r="W490" s="95"/>
      <c r="X490" s="95"/>
      <c r="Y490" s="95"/>
      <c r="Z490" s="95"/>
      <c r="AA490" s="95"/>
    </row>
    <row r="491" hidden="1" outlineLevel="1">
      <c r="B491" s="969" t="s">
        <v>161</v>
      </c>
      <c r="C491" s="1030"/>
      <c r="D491" s="974"/>
      <c r="E491" s="571" t="s">
        <v>39</v>
      </c>
      <c r="F491" s="965">
        <f t="shared" si="30"/>
        <v>0</v>
      </c>
      <c r="G491" s="875"/>
      <c r="H491" s="875"/>
      <c r="I491" s="875"/>
      <c r="J491" s="913">
        <v>0.0</v>
      </c>
      <c r="K491" s="914">
        <v>0.0</v>
      </c>
      <c r="L491" s="914">
        <v>0.0</v>
      </c>
      <c r="M491" s="914">
        <v>0.0</v>
      </c>
      <c r="N491" s="914">
        <v>0.0</v>
      </c>
      <c r="O491" s="914">
        <v>0.0</v>
      </c>
      <c r="P491" s="914">
        <v>0.0</v>
      </c>
      <c r="Q491" s="889">
        <v>0.0</v>
      </c>
      <c r="R491" s="1031"/>
      <c r="S491" s="1031"/>
      <c r="T491" s="1032"/>
      <c r="U491" s="1033"/>
      <c r="V491" s="735"/>
      <c r="W491" s="95"/>
      <c r="X491" s="95"/>
      <c r="Y491" s="95"/>
      <c r="Z491" s="95"/>
      <c r="AA491" s="95"/>
    </row>
    <row r="492" hidden="1" outlineLevel="1">
      <c r="B492" s="969" t="s">
        <v>162</v>
      </c>
      <c r="C492" s="1021"/>
      <c r="D492" s="970"/>
      <c r="E492" s="96" t="s">
        <v>34</v>
      </c>
      <c r="F492" s="951">
        <f t="shared" si="30"/>
        <v>0</v>
      </c>
      <c r="G492" s="875"/>
      <c r="H492" s="875"/>
      <c r="I492" s="875"/>
      <c r="J492" s="913">
        <v>0.0</v>
      </c>
      <c r="K492" s="914">
        <v>0.0</v>
      </c>
      <c r="L492" s="914">
        <v>0.0</v>
      </c>
      <c r="M492" s="914">
        <v>0.0</v>
      </c>
      <c r="N492" s="914">
        <v>0.0</v>
      </c>
      <c r="O492" s="914">
        <v>0.0</v>
      </c>
      <c r="P492" s="914">
        <v>0.0</v>
      </c>
      <c r="Q492" s="906">
        <v>0.0</v>
      </c>
      <c r="R492" s="1022"/>
      <c r="S492" s="1022"/>
      <c r="T492" s="1023"/>
      <c r="U492" s="1024"/>
      <c r="V492" s="735"/>
      <c r="W492" s="95"/>
      <c r="X492" s="95"/>
      <c r="Y492" s="95"/>
      <c r="Z492" s="95"/>
      <c r="AA492" s="95"/>
    </row>
    <row r="493" hidden="1" outlineLevel="1">
      <c r="B493" s="969" t="s">
        <v>162</v>
      </c>
      <c r="C493" s="1025"/>
      <c r="D493" s="972"/>
      <c r="E493" s="82" t="s">
        <v>35</v>
      </c>
      <c r="F493" s="1026">
        <f t="shared" si="30"/>
        <v>0</v>
      </c>
      <c r="G493" s="875"/>
      <c r="H493" s="875"/>
      <c r="I493" s="875"/>
      <c r="J493" s="913">
        <v>0.0</v>
      </c>
      <c r="K493" s="914">
        <v>0.0</v>
      </c>
      <c r="L493" s="914">
        <v>0.0</v>
      </c>
      <c r="M493" s="914">
        <v>0.0</v>
      </c>
      <c r="N493" s="914">
        <v>0.0</v>
      </c>
      <c r="O493" s="914">
        <v>0.0</v>
      </c>
      <c r="P493" s="914">
        <v>0.0</v>
      </c>
      <c r="Q493" s="889">
        <v>0.0</v>
      </c>
      <c r="R493" s="1027"/>
      <c r="S493" s="1027"/>
      <c r="T493" s="1028"/>
      <c r="U493" s="1029"/>
      <c r="V493" s="735"/>
      <c r="W493" s="95"/>
      <c r="X493" s="95"/>
      <c r="Y493" s="95"/>
      <c r="Z493" s="95"/>
      <c r="AA493" s="95"/>
    </row>
    <row r="494" hidden="1" outlineLevel="1">
      <c r="B494" s="969" t="s">
        <v>162</v>
      </c>
      <c r="C494" s="1025"/>
      <c r="D494" s="972"/>
      <c r="E494" s="96" t="s">
        <v>36</v>
      </c>
      <c r="F494" s="957">
        <f t="shared" si="30"/>
        <v>0</v>
      </c>
      <c r="G494" s="875"/>
      <c r="H494" s="875"/>
      <c r="I494" s="875"/>
      <c r="J494" s="913">
        <v>0.0</v>
      </c>
      <c r="K494" s="914">
        <v>0.0</v>
      </c>
      <c r="L494" s="914">
        <v>0.0</v>
      </c>
      <c r="M494" s="914">
        <v>0.0</v>
      </c>
      <c r="N494" s="914">
        <v>0.0</v>
      </c>
      <c r="O494" s="914">
        <v>0.0</v>
      </c>
      <c r="P494" s="914">
        <v>0.0</v>
      </c>
      <c r="Q494" s="906">
        <v>0.0</v>
      </c>
      <c r="R494" s="1027"/>
      <c r="S494" s="1027"/>
      <c r="T494" s="1028"/>
      <c r="U494" s="1029"/>
      <c r="V494" s="735"/>
      <c r="W494" s="95"/>
      <c r="X494" s="95"/>
      <c r="Y494" s="95"/>
      <c r="Z494" s="95"/>
      <c r="AA494" s="95"/>
    </row>
    <row r="495" hidden="1" outlineLevel="1">
      <c r="B495" s="969" t="s">
        <v>162</v>
      </c>
      <c r="C495" s="1025"/>
      <c r="D495" s="972"/>
      <c r="E495" s="571" t="s">
        <v>37</v>
      </c>
      <c r="F495" s="1026">
        <f t="shared" si="30"/>
        <v>0</v>
      </c>
      <c r="G495" s="875"/>
      <c r="H495" s="875"/>
      <c r="I495" s="875"/>
      <c r="J495" s="913">
        <v>0.0</v>
      </c>
      <c r="K495" s="914">
        <v>0.0</v>
      </c>
      <c r="L495" s="914">
        <v>0.0</v>
      </c>
      <c r="M495" s="914">
        <v>0.0</v>
      </c>
      <c r="N495" s="914">
        <v>0.0</v>
      </c>
      <c r="O495" s="914">
        <v>0.0</v>
      </c>
      <c r="P495" s="914">
        <v>0.0</v>
      </c>
      <c r="Q495" s="889">
        <v>0.0</v>
      </c>
      <c r="R495" s="1027"/>
      <c r="S495" s="1027"/>
      <c r="T495" s="1028"/>
      <c r="U495" s="1029"/>
      <c r="V495" s="735"/>
      <c r="W495" s="95"/>
      <c r="X495" s="95"/>
      <c r="Y495" s="95"/>
      <c r="Z495" s="95"/>
      <c r="AA495" s="95"/>
    </row>
    <row r="496" hidden="1" outlineLevel="1">
      <c r="B496" s="969" t="s">
        <v>162</v>
      </c>
      <c r="C496" s="1025"/>
      <c r="D496" s="972"/>
      <c r="E496" s="571" t="s">
        <v>38</v>
      </c>
      <c r="F496" s="1026">
        <f t="shared" si="30"/>
        <v>0</v>
      </c>
      <c r="G496" s="875"/>
      <c r="H496" s="875"/>
      <c r="I496" s="875"/>
      <c r="J496" s="913">
        <v>0.0</v>
      </c>
      <c r="K496" s="914">
        <v>0.0</v>
      </c>
      <c r="L496" s="914">
        <v>0.0</v>
      </c>
      <c r="M496" s="914">
        <v>0.0</v>
      </c>
      <c r="N496" s="914">
        <v>0.0</v>
      </c>
      <c r="O496" s="914">
        <v>0.0</v>
      </c>
      <c r="P496" s="914">
        <v>0.0</v>
      </c>
      <c r="Q496" s="906">
        <v>0.0</v>
      </c>
      <c r="R496" s="1027"/>
      <c r="S496" s="1027"/>
      <c r="T496" s="1028"/>
      <c r="U496" s="1029"/>
      <c r="V496" s="735"/>
      <c r="W496" s="95"/>
      <c r="X496" s="95"/>
      <c r="Y496" s="95"/>
      <c r="Z496" s="95"/>
      <c r="AA496" s="95"/>
    </row>
    <row r="497" hidden="1" outlineLevel="1">
      <c r="B497" s="969" t="s">
        <v>162</v>
      </c>
      <c r="C497" s="1030"/>
      <c r="D497" s="974"/>
      <c r="E497" s="571" t="s">
        <v>39</v>
      </c>
      <c r="F497" s="1035">
        <f t="shared" si="30"/>
        <v>0</v>
      </c>
      <c r="G497" s="875"/>
      <c r="H497" s="875"/>
      <c r="I497" s="875"/>
      <c r="J497" s="913">
        <v>0.0</v>
      </c>
      <c r="K497" s="914">
        <v>0.0</v>
      </c>
      <c r="L497" s="914">
        <v>0.0</v>
      </c>
      <c r="M497" s="914">
        <v>0.0</v>
      </c>
      <c r="N497" s="914">
        <v>0.0</v>
      </c>
      <c r="O497" s="914">
        <v>0.0</v>
      </c>
      <c r="P497" s="914">
        <v>0.0</v>
      </c>
      <c r="Q497" s="889">
        <v>0.0</v>
      </c>
      <c r="R497" s="1031"/>
      <c r="S497" s="1031"/>
      <c r="T497" s="1032"/>
      <c r="U497" s="1033"/>
      <c r="V497" s="735"/>
      <c r="W497" s="95"/>
      <c r="X497" s="95"/>
      <c r="Y497" s="95"/>
      <c r="Z497" s="95"/>
      <c r="AA497" s="95"/>
    </row>
    <row r="498" hidden="1" outlineLevel="1">
      <c r="B498" s="969" t="s">
        <v>163</v>
      </c>
      <c r="C498" s="1021"/>
      <c r="D498" s="970"/>
      <c r="E498" s="96" t="s">
        <v>34</v>
      </c>
      <c r="F498" s="1034">
        <f t="shared" si="30"/>
        <v>0</v>
      </c>
      <c r="G498" s="875"/>
      <c r="H498" s="875"/>
      <c r="I498" s="875"/>
      <c r="J498" s="913">
        <v>0.0</v>
      </c>
      <c r="K498" s="914">
        <v>0.0</v>
      </c>
      <c r="L498" s="914">
        <v>0.0</v>
      </c>
      <c r="M498" s="914">
        <v>0.0</v>
      </c>
      <c r="N498" s="914">
        <v>0.0</v>
      </c>
      <c r="O498" s="914">
        <v>0.0</v>
      </c>
      <c r="P498" s="914">
        <v>0.0</v>
      </c>
      <c r="Q498" s="906">
        <v>0.0</v>
      </c>
      <c r="R498" s="1022"/>
      <c r="S498" s="1022"/>
      <c r="T498" s="1023"/>
      <c r="U498" s="1024"/>
      <c r="V498" s="735"/>
      <c r="W498" s="95"/>
      <c r="X498" s="95"/>
      <c r="Y498" s="95"/>
      <c r="Z498" s="95"/>
      <c r="AA498" s="95"/>
    </row>
    <row r="499" hidden="1" outlineLevel="1">
      <c r="B499" s="969" t="s">
        <v>163</v>
      </c>
      <c r="C499" s="1025"/>
      <c r="D499" s="972"/>
      <c r="E499" s="82" t="s">
        <v>35</v>
      </c>
      <c r="F499" s="1026">
        <f t="shared" si="30"/>
        <v>0</v>
      </c>
      <c r="G499" s="875"/>
      <c r="H499" s="875"/>
      <c r="I499" s="875"/>
      <c r="J499" s="913">
        <v>0.0</v>
      </c>
      <c r="K499" s="914">
        <v>0.0</v>
      </c>
      <c r="L499" s="914">
        <v>0.0</v>
      </c>
      <c r="M499" s="914">
        <v>0.0</v>
      </c>
      <c r="N499" s="914">
        <v>0.0</v>
      </c>
      <c r="O499" s="914">
        <v>0.0</v>
      </c>
      <c r="P499" s="914">
        <v>0.0</v>
      </c>
      <c r="Q499" s="889">
        <v>0.0</v>
      </c>
      <c r="R499" s="1027"/>
      <c r="S499" s="1027"/>
      <c r="T499" s="1028"/>
      <c r="U499" s="1029"/>
      <c r="V499" s="735"/>
      <c r="W499" s="95"/>
      <c r="X499" s="95"/>
      <c r="Y499" s="95"/>
      <c r="Z499" s="95"/>
      <c r="AA499" s="95"/>
    </row>
    <row r="500" hidden="1" outlineLevel="1">
      <c r="B500" s="969" t="s">
        <v>163</v>
      </c>
      <c r="C500" s="1025"/>
      <c r="D500" s="972"/>
      <c r="E500" s="96" t="s">
        <v>36</v>
      </c>
      <c r="F500" s="1026">
        <f t="shared" si="30"/>
        <v>0</v>
      </c>
      <c r="G500" s="875"/>
      <c r="H500" s="875"/>
      <c r="I500" s="875"/>
      <c r="J500" s="913">
        <v>0.0</v>
      </c>
      <c r="K500" s="914">
        <v>0.0</v>
      </c>
      <c r="L500" s="914">
        <v>0.0</v>
      </c>
      <c r="M500" s="914">
        <v>0.0</v>
      </c>
      <c r="N500" s="914">
        <v>0.0</v>
      </c>
      <c r="O500" s="914">
        <v>0.0</v>
      </c>
      <c r="P500" s="914">
        <v>0.0</v>
      </c>
      <c r="Q500" s="906">
        <v>0.0</v>
      </c>
      <c r="R500" s="1027"/>
      <c r="S500" s="1027"/>
      <c r="T500" s="1028"/>
      <c r="U500" s="1029"/>
      <c r="V500" s="735"/>
      <c r="W500" s="95"/>
      <c r="X500" s="95"/>
      <c r="Y500" s="95"/>
      <c r="Z500" s="95"/>
      <c r="AA500" s="95"/>
    </row>
    <row r="501" hidden="1" outlineLevel="1">
      <c r="B501" s="969" t="s">
        <v>163</v>
      </c>
      <c r="C501" s="1025"/>
      <c r="D501" s="972"/>
      <c r="E501" s="571" t="s">
        <v>37</v>
      </c>
      <c r="F501" s="1026">
        <f t="shared" si="30"/>
        <v>0</v>
      </c>
      <c r="G501" s="875"/>
      <c r="H501" s="875"/>
      <c r="I501" s="875"/>
      <c r="J501" s="913">
        <v>0.0</v>
      </c>
      <c r="K501" s="914">
        <v>0.0</v>
      </c>
      <c r="L501" s="914">
        <v>0.0</v>
      </c>
      <c r="M501" s="914">
        <v>0.0</v>
      </c>
      <c r="N501" s="914">
        <v>0.0</v>
      </c>
      <c r="O501" s="914">
        <v>0.0</v>
      </c>
      <c r="P501" s="914">
        <v>0.0</v>
      </c>
      <c r="Q501" s="889">
        <v>0.0</v>
      </c>
      <c r="R501" s="1027"/>
      <c r="S501" s="1027"/>
      <c r="T501" s="1028"/>
      <c r="U501" s="1029"/>
      <c r="V501" s="735"/>
      <c r="W501" s="95"/>
      <c r="X501" s="95"/>
      <c r="Y501" s="95"/>
      <c r="Z501" s="95"/>
      <c r="AA501" s="95"/>
    </row>
    <row r="502" hidden="1" outlineLevel="1">
      <c r="B502" s="969" t="s">
        <v>163</v>
      </c>
      <c r="C502" s="1025"/>
      <c r="D502" s="972"/>
      <c r="E502" s="571" t="s">
        <v>38</v>
      </c>
      <c r="F502" s="1026">
        <f t="shared" si="30"/>
        <v>0</v>
      </c>
      <c r="G502" s="875"/>
      <c r="H502" s="875"/>
      <c r="I502" s="875"/>
      <c r="J502" s="913">
        <v>0.0</v>
      </c>
      <c r="K502" s="914">
        <v>0.0</v>
      </c>
      <c r="L502" s="914">
        <v>0.0</v>
      </c>
      <c r="M502" s="914">
        <v>0.0</v>
      </c>
      <c r="N502" s="914">
        <v>0.0</v>
      </c>
      <c r="O502" s="914">
        <v>0.0</v>
      </c>
      <c r="P502" s="914">
        <v>0.0</v>
      </c>
      <c r="Q502" s="906">
        <v>0.0</v>
      </c>
      <c r="R502" s="1027"/>
      <c r="S502" s="1027"/>
      <c r="T502" s="1028"/>
      <c r="U502" s="1029"/>
      <c r="V502" s="735"/>
      <c r="W502" s="95"/>
      <c r="X502" s="95"/>
      <c r="Y502" s="95"/>
      <c r="Z502" s="95"/>
      <c r="AA502" s="95"/>
    </row>
    <row r="503" hidden="1" outlineLevel="1">
      <c r="B503" s="1036" t="s">
        <v>163</v>
      </c>
      <c r="C503" s="1030"/>
      <c r="D503" s="974"/>
      <c r="E503" s="592" t="s">
        <v>39</v>
      </c>
      <c r="F503" s="1035">
        <f t="shared" si="30"/>
        <v>0</v>
      </c>
      <c r="G503" s="875"/>
      <c r="H503" s="875"/>
      <c r="I503" s="875"/>
      <c r="J503" s="876">
        <v>0.0</v>
      </c>
      <c r="K503" s="877">
        <v>0.0</v>
      </c>
      <c r="L503" s="877">
        <v>0.0</v>
      </c>
      <c r="M503" s="877">
        <v>0.0</v>
      </c>
      <c r="N503" s="877">
        <v>0.0</v>
      </c>
      <c r="O503" s="877">
        <v>0.0</v>
      </c>
      <c r="P503" s="877">
        <v>0.0</v>
      </c>
      <c r="Q503" s="889">
        <v>0.0</v>
      </c>
      <c r="R503" s="1031"/>
      <c r="S503" s="1031"/>
      <c r="T503" s="1032"/>
      <c r="U503" s="1033"/>
      <c r="V503" s="735"/>
      <c r="W503" s="95"/>
      <c r="X503" s="95"/>
      <c r="Y503" s="95"/>
      <c r="Z503" s="95"/>
      <c r="AA503" s="95"/>
    </row>
    <row r="504" ht="33.75" hidden="1" customHeight="1" outlineLevel="1">
      <c r="B504" s="969" t="s">
        <v>252</v>
      </c>
      <c r="C504" s="949"/>
      <c r="D504" s="970"/>
      <c r="E504" s="64" t="s">
        <v>34</v>
      </c>
      <c r="F504" s="951">
        <f t="shared" si="30"/>
        <v>3</v>
      </c>
      <c r="G504" s="864"/>
      <c r="H504" s="864"/>
      <c r="I504" s="864"/>
      <c r="J504" s="911">
        <v>0.0</v>
      </c>
      <c r="K504" s="900">
        <v>3.0</v>
      </c>
      <c r="L504" s="900">
        <v>0.0</v>
      </c>
      <c r="M504" s="900">
        <v>0.0</v>
      </c>
      <c r="N504" s="900">
        <v>0.0</v>
      </c>
      <c r="O504" s="900">
        <v>0.0</v>
      </c>
      <c r="P504" s="900">
        <v>0.0</v>
      </c>
      <c r="Q504" s="906">
        <v>0.0</v>
      </c>
      <c r="R504" s="953">
        <v>8990.0</v>
      </c>
      <c r="S504" s="953">
        <v>2800.0</v>
      </c>
      <c r="T504" s="921">
        <f t="shared" ref="T504:T556" si="34">R504/S504</f>
        <v>3.210714286</v>
      </c>
      <c r="U504" s="954">
        <f t="shared" ref="U504:U556" si="35">F504*S504</f>
        <v>8400</v>
      </c>
      <c r="V504" s="871">
        <f t="shared" ref="V504:V556" si="36">R504*F504</f>
        <v>26970</v>
      </c>
      <c r="W504" s="217"/>
      <c r="X504" s="95"/>
      <c r="Y504" s="95"/>
      <c r="Z504" s="95"/>
      <c r="AA504" s="95"/>
    </row>
    <row r="505" ht="33.75" hidden="1" customHeight="1" outlineLevel="1">
      <c r="B505" s="971" t="s">
        <v>252</v>
      </c>
      <c r="C505" s="464"/>
      <c r="D505" s="972"/>
      <c r="E505" s="82" t="s">
        <v>35</v>
      </c>
      <c r="F505" s="957">
        <f t="shared" si="30"/>
        <v>2</v>
      </c>
      <c r="G505" s="875"/>
      <c r="H505" s="875"/>
      <c r="I505" s="875"/>
      <c r="J505" s="913">
        <v>0.0</v>
      </c>
      <c r="K505" s="914">
        <v>2.0</v>
      </c>
      <c r="L505" s="914">
        <v>0.0</v>
      </c>
      <c r="M505" s="914">
        <v>0.0</v>
      </c>
      <c r="N505" s="914">
        <v>0.0</v>
      </c>
      <c r="O505" s="914">
        <v>0.0</v>
      </c>
      <c r="P505" s="914">
        <v>0.0</v>
      </c>
      <c r="Q505" s="889">
        <v>0.0</v>
      </c>
      <c r="R505" s="959">
        <v>8990.0</v>
      </c>
      <c r="S505" s="959">
        <v>2800.0</v>
      </c>
      <c r="T505" s="928">
        <f t="shared" si="34"/>
        <v>3.210714286</v>
      </c>
      <c r="U505" s="960">
        <f t="shared" si="35"/>
        <v>5600</v>
      </c>
      <c r="V505" s="882">
        <f t="shared" si="36"/>
        <v>17980</v>
      </c>
      <c r="W505" s="95"/>
      <c r="X505" s="95"/>
      <c r="Y505" s="95"/>
      <c r="Z505" s="95"/>
      <c r="AA505" s="95"/>
    </row>
    <row r="506" ht="33.75" hidden="1" customHeight="1" outlineLevel="1">
      <c r="B506" s="971" t="s">
        <v>252</v>
      </c>
      <c r="C506" s="464"/>
      <c r="D506" s="972"/>
      <c r="E506" s="96" t="s">
        <v>36</v>
      </c>
      <c r="F506" s="957">
        <f t="shared" si="30"/>
        <v>2</v>
      </c>
      <c r="G506" s="875"/>
      <c r="H506" s="875"/>
      <c r="I506" s="875"/>
      <c r="J506" s="913">
        <v>0.0</v>
      </c>
      <c r="K506" s="914">
        <v>2.0</v>
      </c>
      <c r="L506" s="914">
        <v>0.0</v>
      </c>
      <c r="M506" s="914">
        <v>0.0</v>
      </c>
      <c r="N506" s="914">
        <v>0.0</v>
      </c>
      <c r="O506" s="914">
        <v>0.0</v>
      </c>
      <c r="P506" s="914">
        <v>0.0</v>
      </c>
      <c r="Q506" s="906">
        <v>0.0</v>
      </c>
      <c r="R506" s="959">
        <v>8990.0</v>
      </c>
      <c r="S506" s="959">
        <v>2800.0</v>
      </c>
      <c r="T506" s="928">
        <f t="shared" si="34"/>
        <v>3.210714286</v>
      </c>
      <c r="U506" s="960">
        <f t="shared" si="35"/>
        <v>5600</v>
      </c>
      <c r="V506" s="882">
        <f t="shared" si="36"/>
        <v>17980</v>
      </c>
      <c r="W506" s="95"/>
      <c r="X506" s="95"/>
      <c r="Y506" s="95"/>
      <c r="Z506" s="95"/>
      <c r="AA506" s="95"/>
    </row>
    <row r="507" ht="33.75" hidden="1" customHeight="1" outlineLevel="1">
      <c r="B507" s="971" t="s">
        <v>252</v>
      </c>
      <c r="C507" s="464"/>
      <c r="D507" s="972"/>
      <c r="E507" s="82" t="s">
        <v>37</v>
      </c>
      <c r="F507" s="957">
        <f t="shared" si="30"/>
        <v>0</v>
      </c>
      <c r="G507" s="875"/>
      <c r="H507" s="875"/>
      <c r="I507" s="875"/>
      <c r="J507" s="913">
        <v>0.0</v>
      </c>
      <c r="K507" s="914">
        <v>0.0</v>
      </c>
      <c r="L507" s="914">
        <v>0.0</v>
      </c>
      <c r="M507" s="914">
        <v>0.0</v>
      </c>
      <c r="N507" s="914">
        <v>0.0</v>
      </c>
      <c r="O507" s="914">
        <v>0.0</v>
      </c>
      <c r="P507" s="914">
        <v>0.0</v>
      </c>
      <c r="Q507" s="889">
        <v>0.0</v>
      </c>
      <c r="R507" s="959">
        <v>8990.0</v>
      </c>
      <c r="S507" s="959">
        <v>2800.0</v>
      </c>
      <c r="T507" s="928">
        <f t="shared" si="34"/>
        <v>3.210714286</v>
      </c>
      <c r="U507" s="960">
        <f t="shared" si="35"/>
        <v>0</v>
      </c>
      <c r="V507" s="882">
        <f t="shared" si="36"/>
        <v>0</v>
      </c>
      <c r="W507" s="95"/>
      <c r="X507" s="95"/>
      <c r="Y507" s="95"/>
      <c r="Z507" s="95"/>
      <c r="AA507" s="95"/>
    </row>
    <row r="508" ht="33.75" hidden="1" customHeight="1" outlineLevel="1">
      <c r="B508" s="971" t="s">
        <v>252</v>
      </c>
      <c r="C508" s="464"/>
      <c r="D508" s="972"/>
      <c r="E508" s="82" t="s">
        <v>132</v>
      </c>
      <c r="F508" s="957">
        <f t="shared" si="30"/>
        <v>2</v>
      </c>
      <c r="G508" s="875"/>
      <c r="H508" s="875"/>
      <c r="I508" s="875"/>
      <c r="J508" s="913">
        <v>0.0</v>
      </c>
      <c r="K508" s="914">
        <v>2.0</v>
      </c>
      <c r="L508" s="914">
        <v>0.0</v>
      </c>
      <c r="M508" s="914">
        <v>0.0</v>
      </c>
      <c r="N508" s="914">
        <v>0.0</v>
      </c>
      <c r="O508" s="914">
        <v>0.0</v>
      </c>
      <c r="P508" s="914">
        <v>0.0</v>
      </c>
      <c r="Q508" s="906">
        <v>0.0</v>
      </c>
      <c r="R508" s="959">
        <v>8990.0</v>
      </c>
      <c r="S508" s="959">
        <v>2800.0</v>
      </c>
      <c r="T508" s="928">
        <f t="shared" si="34"/>
        <v>3.210714286</v>
      </c>
      <c r="U508" s="960">
        <f t="shared" si="35"/>
        <v>5600</v>
      </c>
      <c r="V508" s="882">
        <f t="shared" si="36"/>
        <v>17980</v>
      </c>
      <c r="W508" s="95"/>
      <c r="X508" s="95"/>
      <c r="Y508" s="95"/>
      <c r="Z508" s="95"/>
      <c r="AA508" s="95"/>
    </row>
    <row r="509" ht="33.75" hidden="1" customHeight="1" outlineLevel="1">
      <c r="B509" s="973" t="s">
        <v>252</v>
      </c>
      <c r="C509" s="470"/>
      <c r="D509" s="974"/>
      <c r="E509" s="648" t="s">
        <v>133</v>
      </c>
      <c r="F509" s="965">
        <f t="shared" si="30"/>
        <v>3</v>
      </c>
      <c r="G509" s="886"/>
      <c r="H509" s="886"/>
      <c r="I509" s="886"/>
      <c r="J509" s="887">
        <v>0.0</v>
      </c>
      <c r="K509" s="888">
        <v>3.0</v>
      </c>
      <c r="L509" s="888">
        <v>0.0</v>
      </c>
      <c r="M509" s="888">
        <v>0.0</v>
      </c>
      <c r="N509" s="888">
        <v>0.0</v>
      </c>
      <c r="O509" s="888">
        <v>0.0</v>
      </c>
      <c r="P509" s="888">
        <v>0.0</v>
      </c>
      <c r="Q509" s="889">
        <v>0.0</v>
      </c>
      <c r="R509" s="966">
        <v>8990.0</v>
      </c>
      <c r="S509" s="966">
        <v>2800.0</v>
      </c>
      <c r="T509" s="937">
        <f t="shared" si="34"/>
        <v>3.210714286</v>
      </c>
      <c r="U509" s="967">
        <f t="shared" si="35"/>
        <v>8400</v>
      </c>
      <c r="V509" s="893">
        <f t="shared" si="36"/>
        <v>26970</v>
      </c>
      <c r="W509" s="95"/>
      <c r="X509" s="95"/>
      <c r="Y509" s="95"/>
      <c r="Z509" s="95"/>
      <c r="AA509" s="95"/>
    </row>
    <row r="510" ht="33.75" hidden="1" customHeight="1" outlineLevel="1">
      <c r="B510" s="969" t="s">
        <v>253</v>
      </c>
      <c r="C510" s="949"/>
      <c r="D510" s="970"/>
      <c r="E510" s="64" t="s">
        <v>34</v>
      </c>
      <c r="F510" s="951">
        <f t="shared" si="30"/>
        <v>7</v>
      </c>
      <c r="G510" s="864"/>
      <c r="H510" s="864"/>
      <c r="I510" s="864"/>
      <c r="J510" s="911">
        <v>3.0</v>
      </c>
      <c r="K510" s="900">
        <v>4.0</v>
      </c>
      <c r="L510" s="900">
        <v>0.0</v>
      </c>
      <c r="M510" s="900">
        <v>0.0</v>
      </c>
      <c r="N510" s="900">
        <v>0.0</v>
      </c>
      <c r="O510" s="900">
        <v>0.0</v>
      </c>
      <c r="P510" s="900">
        <v>0.0</v>
      </c>
      <c r="Q510" s="906">
        <v>0.0</v>
      </c>
      <c r="R510" s="953">
        <v>8590.0</v>
      </c>
      <c r="S510" s="953">
        <v>2500.0</v>
      </c>
      <c r="T510" s="921">
        <f t="shared" si="34"/>
        <v>3.436</v>
      </c>
      <c r="U510" s="954">
        <f t="shared" si="35"/>
        <v>17500</v>
      </c>
      <c r="V510" s="871">
        <f t="shared" si="36"/>
        <v>60130</v>
      </c>
      <c r="W510" s="95"/>
      <c r="X510" s="95"/>
      <c r="Y510" s="95"/>
      <c r="Z510" s="95"/>
      <c r="AA510" s="95"/>
    </row>
    <row r="511" ht="33.75" hidden="1" customHeight="1" outlineLevel="1">
      <c r="B511" s="971" t="s">
        <v>253</v>
      </c>
      <c r="C511" s="464"/>
      <c r="D511" s="972"/>
      <c r="E511" s="82" t="s">
        <v>35</v>
      </c>
      <c r="F511" s="957">
        <f t="shared" si="30"/>
        <v>6</v>
      </c>
      <c r="G511" s="875"/>
      <c r="H511" s="875"/>
      <c r="I511" s="875"/>
      <c r="J511" s="913">
        <v>3.0</v>
      </c>
      <c r="K511" s="914">
        <v>3.0</v>
      </c>
      <c r="L511" s="914">
        <v>0.0</v>
      </c>
      <c r="M511" s="914">
        <v>0.0</v>
      </c>
      <c r="N511" s="914">
        <v>0.0</v>
      </c>
      <c r="O511" s="914">
        <v>0.0</v>
      </c>
      <c r="P511" s="914">
        <v>0.0</v>
      </c>
      <c r="Q511" s="889">
        <v>0.0</v>
      </c>
      <c r="R511" s="959">
        <v>8590.0</v>
      </c>
      <c r="S511" s="959">
        <v>2500.0</v>
      </c>
      <c r="T511" s="928">
        <f t="shared" si="34"/>
        <v>3.436</v>
      </c>
      <c r="U511" s="960">
        <f t="shared" si="35"/>
        <v>15000</v>
      </c>
      <c r="V511" s="882">
        <f t="shared" si="36"/>
        <v>51540</v>
      </c>
      <c r="W511" s="95"/>
      <c r="X511" s="95"/>
      <c r="Y511" s="95"/>
      <c r="Z511" s="95"/>
      <c r="AA511" s="95"/>
    </row>
    <row r="512" ht="33.75" hidden="1" customHeight="1" outlineLevel="1">
      <c r="B512" s="971" t="s">
        <v>253</v>
      </c>
      <c r="C512" s="464"/>
      <c r="D512" s="972"/>
      <c r="E512" s="96" t="s">
        <v>36</v>
      </c>
      <c r="F512" s="957">
        <f t="shared" si="30"/>
        <v>7</v>
      </c>
      <c r="G512" s="875"/>
      <c r="H512" s="875"/>
      <c r="I512" s="875"/>
      <c r="J512" s="913">
        <v>4.0</v>
      </c>
      <c r="K512" s="914">
        <v>3.0</v>
      </c>
      <c r="L512" s="914">
        <v>0.0</v>
      </c>
      <c r="M512" s="914">
        <v>0.0</v>
      </c>
      <c r="N512" s="914">
        <v>0.0</v>
      </c>
      <c r="O512" s="914">
        <v>0.0</v>
      </c>
      <c r="P512" s="914">
        <v>0.0</v>
      </c>
      <c r="Q512" s="906">
        <v>0.0</v>
      </c>
      <c r="R512" s="959">
        <v>8590.0</v>
      </c>
      <c r="S512" s="959">
        <v>2500.0</v>
      </c>
      <c r="T512" s="928">
        <f t="shared" si="34"/>
        <v>3.436</v>
      </c>
      <c r="U512" s="960">
        <f t="shared" si="35"/>
        <v>17500</v>
      </c>
      <c r="V512" s="882">
        <f t="shared" si="36"/>
        <v>60130</v>
      </c>
      <c r="W512" s="95"/>
      <c r="X512" s="95"/>
      <c r="Y512" s="95"/>
      <c r="Z512" s="95"/>
      <c r="AA512" s="95"/>
    </row>
    <row r="513" ht="33.75" hidden="1" customHeight="1" outlineLevel="1">
      <c r="B513" s="971" t="s">
        <v>253</v>
      </c>
      <c r="C513" s="464"/>
      <c r="D513" s="972"/>
      <c r="E513" s="82" t="s">
        <v>37</v>
      </c>
      <c r="F513" s="957">
        <f t="shared" si="30"/>
        <v>8</v>
      </c>
      <c r="G513" s="875"/>
      <c r="H513" s="875"/>
      <c r="I513" s="875"/>
      <c r="J513" s="913">
        <v>4.0</v>
      </c>
      <c r="K513" s="914">
        <v>4.0</v>
      </c>
      <c r="L513" s="914">
        <v>0.0</v>
      </c>
      <c r="M513" s="914">
        <v>0.0</v>
      </c>
      <c r="N513" s="914">
        <v>0.0</v>
      </c>
      <c r="O513" s="914">
        <v>0.0</v>
      </c>
      <c r="P513" s="914">
        <v>0.0</v>
      </c>
      <c r="Q513" s="889">
        <v>0.0</v>
      </c>
      <c r="R513" s="959">
        <v>8590.0</v>
      </c>
      <c r="S513" s="959">
        <v>2500.0</v>
      </c>
      <c r="T513" s="928">
        <f t="shared" si="34"/>
        <v>3.436</v>
      </c>
      <c r="U513" s="960">
        <f t="shared" si="35"/>
        <v>20000</v>
      </c>
      <c r="V513" s="882">
        <f t="shared" si="36"/>
        <v>68720</v>
      </c>
      <c r="W513" s="95"/>
      <c r="X513" s="95"/>
      <c r="Y513" s="95"/>
      <c r="Z513" s="95"/>
      <c r="AA513" s="95"/>
    </row>
    <row r="514" ht="33.75" hidden="1" customHeight="1" outlineLevel="1">
      <c r="B514" s="971" t="s">
        <v>253</v>
      </c>
      <c r="C514" s="464"/>
      <c r="D514" s="972"/>
      <c r="E514" s="82" t="s">
        <v>132</v>
      </c>
      <c r="F514" s="957">
        <f t="shared" si="30"/>
        <v>4</v>
      </c>
      <c r="G514" s="875"/>
      <c r="H514" s="875"/>
      <c r="I514" s="875"/>
      <c r="J514" s="913">
        <v>2.0</v>
      </c>
      <c r="K514" s="914">
        <v>2.0</v>
      </c>
      <c r="L514" s="914">
        <v>0.0</v>
      </c>
      <c r="M514" s="914">
        <v>0.0</v>
      </c>
      <c r="N514" s="914">
        <v>0.0</v>
      </c>
      <c r="O514" s="914">
        <v>0.0</v>
      </c>
      <c r="P514" s="914">
        <v>0.0</v>
      </c>
      <c r="Q514" s="906">
        <v>0.0</v>
      </c>
      <c r="R514" s="959">
        <v>8590.0</v>
      </c>
      <c r="S514" s="959">
        <v>2500.0</v>
      </c>
      <c r="T514" s="928">
        <f t="shared" si="34"/>
        <v>3.436</v>
      </c>
      <c r="U514" s="960">
        <f t="shared" si="35"/>
        <v>10000</v>
      </c>
      <c r="V514" s="882">
        <f t="shared" si="36"/>
        <v>34360</v>
      </c>
      <c r="W514" s="95"/>
      <c r="X514" s="95"/>
      <c r="Y514" s="95"/>
      <c r="Z514" s="95"/>
      <c r="AA514" s="95"/>
    </row>
    <row r="515" ht="33.75" hidden="1" customHeight="1" outlineLevel="1">
      <c r="B515" s="973" t="s">
        <v>253</v>
      </c>
      <c r="C515" s="470"/>
      <c r="D515" s="974"/>
      <c r="E515" s="648" t="s">
        <v>133</v>
      </c>
      <c r="F515" s="965">
        <f t="shared" si="30"/>
        <v>4</v>
      </c>
      <c r="G515" s="886"/>
      <c r="H515" s="886"/>
      <c r="I515" s="886"/>
      <c r="J515" s="887">
        <v>1.0</v>
      </c>
      <c r="K515" s="888">
        <v>3.0</v>
      </c>
      <c r="L515" s="888">
        <v>0.0</v>
      </c>
      <c r="M515" s="888">
        <v>0.0</v>
      </c>
      <c r="N515" s="888">
        <v>0.0</v>
      </c>
      <c r="O515" s="888">
        <v>0.0</v>
      </c>
      <c r="P515" s="888">
        <v>0.0</v>
      </c>
      <c r="Q515" s="889">
        <v>0.0</v>
      </c>
      <c r="R515" s="966">
        <v>8590.0</v>
      </c>
      <c r="S515" s="966">
        <v>2500.0</v>
      </c>
      <c r="T515" s="937">
        <f t="shared" si="34"/>
        <v>3.436</v>
      </c>
      <c r="U515" s="967">
        <f t="shared" si="35"/>
        <v>10000</v>
      </c>
      <c r="V515" s="893">
        <f t="shared" si="36"/>
        <v>34360</v>
      </c>
      <c r="W515" s="95"/>
      <c r="X515" s="95"/>
      <c r="Y515" s="95"/>
      <c r="Z515" s="95"/>
      <c r="AA515" s="95"/>
    </row>
    <row r="516" ht="33.75" hidden="1" customHeight="1" outlineLevel="1">
      <c r="B516" s="969" t="s">
        <v>167</v>
      </c>
      <c r="C516" s="949"/>
      <c r="D516" s="970"/>
      <c r="E516" s="64" t="s">
        <v>34</v>
      </c>
      <c r="F516" s="951">
        <f t="shared" si="30"/>
        <v>1</v>
      </c>
      <c r="G516" s="864"/>
      <c r="H516" s="864"/>
      <c r="I516" s="864"/>
      <c r="J516" s="911">
        <v>0.0</v>
      </c>
      <c r="K516" s="900">
        <v>1.0</v>
      </c>
      <c r="L516" s="900">
        <v>0.0</v>
      </c>
      <c r="M516" s="900">
        <v>0.0</v>
      </c>
      <c r="N516" s="900">
        <v>0.0</v>
      </c>
      <c r="O516" s="900">
        <v>0.0</v>
      </c>
      <c r="P516" s="900">
        <v>0.0</v>
      </c>
      <c r="Q516" s="906">
        <v>0.0</v>
      </c>
      <c r="R516" s="953">
        <v>7990.0</v>
      </c>
      <c r="S516" s="953">
        <v>2700.0</v>
      </c>
      <c r="T516" s="921">
        <f t="shared" si="34"/>
        <v>2.959259259</v>
      </c>
      <c r="U516" s="954">
        <f t="shared" si="35"/>
        <v>2700</v>
      </c>
      <c r="V516" s="871">
        <f t="shared" si="36"/>
        <v>7990</v>
      </c>
      <c r="W516" s="95"/>
      <c r="X516" s="95"/>
      <c r="Y516" s="95"/>
      <c r="Z516" s="95"/>
      <c r="AA516" s="95"/>
    </row>
    <row r="517" ht="33.75" hidden="1" customHeight="1" outlineLevel="1">
      <c r="B517" s="971" t="s">
        <v>167</v>
      </c>
      <c r="C517" s="464"/>
      <c r="D517" s="972"/>
      <c r="E517" s="82" t="s">
        <v>35</v>
      </c>
      <c r="F517" s="957">
        <f t="shared" si="30"/>
        <v>2</v>
      </c>
      <c r="G517" s="875"/>
      <c r="H517" s="875"/>
      <c r="I517" s="875"/>
      <c r="J517" s="913">
        <v>0.0</v>
      </c>
      <c r="K517" s="914">
        <v>2.0</v>
      </c>
      <c r="L517" s="914">
        <v>0.0</v>
      </c>
      <c r="M517" s="914">
        <v>0.0</v>
      </c>
      <c r="N517" s="914">
        <v>0.0</v>
      </c>
      <c r="O517" s="914">
        <v>0.0</v>
      </c>
      <c r="P517" s="914">
        <v>0.0</v>
      </c>
      <c r="Q517" s="889">
        <v>0.0</v>
      </c>
      <c r="R517" s="959">
        <v>7990.0</v>
      </c>
      <c r="S517" s="959">
        <v>2700.0</v>
      </c>
      <c r="T517" s="928">
        <f t="shared" si="34"/>
        <v>2.959259259</v>
      </c>
      <c r="U517" s="960">
        <f t="shared" si="35"/>
        <v>5400</v>
      </c>
      <c r="V517" s="882">
        <f t="shared" si="36"/>
        <v>15980</v>
      </c>
      <c r="W517" s="95"/>
      <c r="X517" s="95"/>
      <c r="Y517" s="95"/>
      <c r="Z517" s="95"/>
      <c r="AA517" s="95"/>
    </row>
    <row r="518" ht="33.75" hidden="1" customHeight="1" outlineLevel="1">
      <c r="B518" s="971" t="s">
        <v>167</v>
      </c>
      <c r="C518" s="464"/>
      <c r="D518" s="972"/>
      <c r="E518" s="96" t="s">
        <v>36</v>
      </c>
      <c r="F518" s="957">
        <f t="shared" si="30"/>
        <v>5</v>
      </c>
      <c r="G518" s="875"/>
      <c r="H518" s="875"/>
      <c r="I518" s="875"/>
      <c r="J518" s="913">
        <v>3.0</v>
      </c>
      <c r="K518" s="914">
        <v>2.0</v>
      </c>
      <c r="L518" s="914">
        <v>0.0</v>
      </c>
      <c r="M518" s="914">
        <v>0.0</v>
      </c>
      <c r="N518" s="914">
        <v>0.0</v>
      </c>
      <c r="O518" s="914">
        <v>0.0</v>
      </c>
      <c r="P518" s="914">
        <v>0.0</v>
      </c>
      <c r="Q518" s="906">
        <v>0.0</v>
      </c>
      <c r="R518" s="959">
        <v>7990.0</v>
      </c>
      <c r="S518" s="959">
        <v>2700.0</v>
      </c>
      <c r="T518" s="928">
        <f t="shared" si="34"/>
        <v>2.959259259</v>
      </c>
      <c r="U518" s="960">
        <f t="shared" si="35"/>
        <v>13500</v>
      </c>
      <c r="V518" s="882">
        <f t="shared" si="36"/>
        <v>39950</v>
      </c>
      <c r="W518" s="95"/>
      <c r="X518" s="95"/>
      <c r="Y518" s="95"/>
      <c r="Z518" s="95"/>
      <c r="AA518" s="95"/>
    </row>
    <row r="519" ht="33.75" hidden="1" customHeight="1" outlineLevel="1">
      <c r="B519" s="971" t="s">
        <v>167</v>
      </c>
      <c r="C519" s="464"/>
      <c r="D519" s="972"/>
      <c r="E519" s="82" t="s">
        <v>37</v>
      </c>
      <c r="F519" s="957">
        <f t="shared" si="30"/>
        <v>1</v>
      </c>
      <c r="G519" s="875"/>
      <c r="H519" s="875"/>
      <c r="I519" s="875"/>
      <c r="J519" s="913">
        <v>0.0</v>
      </c>
      <c r="K519" s="914">
        <v>1.0</v>
      </c>
      <c r="L519" s="914">
        <v>0.0</v>
      </c>
      <c r="M519" s="914">
        <v>0.0</v>
      </c>
      <c r="N519" s="914">
        <v>0.0</v>
      </c>
      <c r="O519" s="914">
        <v>0.0</v>
      </c>
      <c r="P519" s="914">
        <v>0.0</v>
      </c>
      <c r="Q519" s="889">
        <v>0.0</v>
      </c>
      <c r="R519" s="959">
        <v>7990.0</v>
      </c>
      <c r="S519" s="959">
        <v>2700.0</v>
      </c>
      <c r="T519" s="928">
        <f t="shared" si="34"/>
        <v>2.959259259</v>
      </c>
      <c r="U519" s="960">
        <f t="shared" si="35"/>
        <v>2700</v>
      </c>
      <c r="V519" s="882">
        <f t="shared" si="36"/>
        <v>7990</v>
      </c>
      <c r="W519" s="95"/>
      <c r="X519" s="95"/>
      <c r="Y519" s="95"/>
      <c r="Z519" s="95"/>
      <c r="AA519" s="95"/>
    </row>
    <row r="520" ht="33.75" hidden="1" customHeight="1" outlineLevel="1">
      <c r="B520" s="971" t="s">
        <v>167</v>
      </c>
      <c r="C520" s="464"/>
      <c r="D520" s="972"/>
      <c r="E520" s="82" t="s">
        <v>132</v>
      </c>
      <c r="F520" s="957">
        <f t="shared" si="30"/>
        <v>0</v>
      </c>
      <c r="G520" s="875"/>
      <c r="H520" s="875"/>
      <c r="I520" s="875"/>
      <c r="J520" s="913">
        <v>0.0</v>
      </c>
      <c r="K520" s="914">
        <v>0.0</v>
      </c>
      <c r="L520" s="914">
        <v>0.0</v>
      </c>
      <c r="M520" s="914">
        <v>0.0</v>
      </c>
      <c r="N520" s="914">
        <v>0.0</v>
      </c>
      <c r="O520" s="914">
        <v>0.0</v>
      </c>
      <c r="P520" s="914">
        <v>0.0</v>
      </c>
      <c r="Q520" s="906">
        <v>0.0</v>
      </c>
      <c r="R520" s="959">
        <v>7990.0</v>
      </c>
      <c r="S520" s="959">
        <v>2700.0</v>
      </c>
      <c r="T520" s="928">
        <f t="shared" si="34"/>
        <v>2.959259259</v>
      </c>
      <c r="U520" s="960">
        <f t="shared" si="35"/>
        <v>0</v>
      </c>
      <c r="V520" s="882">
        <f t="shared" si="36"/>
        <v>0</v>
      </c>
      <c r="W520" s="95"/>
      <c r="X520" s="95"/>
      <c r="Y520" s="95"/>
      <c r="Z520" s="95"/>
      <c r="AA520" s="95"/>
    </row>
    <row r="521" ht="33.75" hidden="1" customHeight="1" outlineLevel="1">
      <c r="B521" s="973" t="s">
        <v>167</v>
      </c>
      <c r="C521" s="470"/>
      <c r="D521" s="974"/>
      <c r="E521" s="648" t="s">
        <v>133</v>
      </c>
      <c r="F521" s="965">
        <f t="shared" si="30"/>
        <v>4</v>
      </c>
      <c r="G521" s="886"/>
      <c r="H521" s="886"/>
      <c r="I521" s="886"/>
      <c r="J521" s="887">
        <v>0.0</v>
      </c>
      <c r="K521" s="888">
        <v>4.0</v>
      </c>
      <c r="L521" s="888">
        <v>0.0</v>
      </c>
      <c r="M521" s="888">
        <v>0.0</v>
      </c>
      <c r="N521" s="888">
        <v>0.0</v>
      </c>
      <c r="O521" s="888">
        <v>0.0</v>
      </c>
      <c r="P521" s="888">
        <v>0.0</v>
      </c>
      <c r="Q521" s="889">
        <v>0.0</v>
      </c>
      <c r="R521" s="966">
        <v>7990.0</v>
      </c>
      <c r="S521" s="966">
        <v>2700.0</v>
      </c>
      <c r="T521" s="937">
        <f t="shared" si="34"/>
        <v>2.959259259</v>
      </c>
      <c r="U521" s="967">
        <f t="shared" si="35"/>
        <v>10800</v>
      </c>
      <c r="V521" s="893">
        <f t="shared" si="36"/>
        <v>31960</v>
      </c>
      <c r="W521" s="95"/>
      <c r="X521" s="95"/>
      <c r="Y521" s="95"/>
      <c r="Z521" s="95"/>
      <c r="AA521" s="95"/>
    </row>
    <row r="522" ht="33.75" hidden="1" customHeight="1" outlineLevel="1">
      <c r="A522" s="1037" t="s">
        <v>254</v>
      </c>
      <c r="B522" s="898" t="s">
        <v>169</v>
      </c>
      <c r="C522" s="692"/>
      <c r="D522" s="899">
        <v>1.216131703E9</v>
      </c>
      <c r="E522" s="64" t="s">
        <v>34</v>
      </c>
      <c r="F522" s="863">
        <f t="shared" si="30"/>
        <v>2</v>
      </c>
      <c r="G522" s="910"/>
      <c r="H522" s="910"/>
      <c r="I522" s="910"/>
      <c r="J522" s="911">
        <v>1.0</v>
      </c>
      <c r="K522" s="900">
        <v>1.0</v>
      </c>
      <c r="L522" s="900">
        <v>0.0</v>
      </c>
      <c r="M522" s="900">
        <v>0.0</v>
      </c>
      <c r="N522" s="900">
        <v>0.0</v>
      </c>
      <c r="O522" s="900">
        <v>0.0</v>
      </c>
      <c r="P522" s="900">
        <v>0.0</v>
      </c>
      <c r="Q522" s="906">
        <v>0.0</v>
      </c>
      <c r="R522" s="902">
        <v>5990.0</v>
      </c>
      <c r="S522" s="902">
        <v>2341.0</v>
      </c>
      <c r="T522" s="903">
        <f t="shared" si="34"/>
        <v>2.558735583</v>
      </c>
      <c r="U522" s="870">
        <f t="shared" si="35"/>
        <v>4682</v>
      </c>
      <c r="V522" s="871">
        <f t="shared" si="36"/>
        <v>11980</v>
      </c>
      <c r="W522" s="95"/>
      <c r="X522" s="95"/>
      <c r="Y522" s="95"/>
      <c r="Z522" s="95"/>
      <c r="AA522" s="95"/>
    </row>
    <row r="523" ht="33.75" hidden="1" customHeight="1" outlineLevel="1">
      <c r="B523" s="904" t="s">
        <v>169</v>
      </c>
      <c r="C523" s="80"/>
      <c r="D523" s="905">
        <v>1.216131704E9</v>
      </c>
      <c r="E523" s="82" t="s">
        <v>35</v>
      </c>
      <c r="F523" s="874">
        <f t="shared" si="30"/>
        <v>3</v>
      </c>
      <c r="G523" s="912"/>
      <c r="H523" s="912"/>
      <c r="I523" s="912"/>
      <c r="J523" s="913">
        <v>2.0</v>
      </c>
      <c r="K523" s="914">
        <v>1.0</v>
      </c>
      <c r="L523" s="914">
        <v>0.0</v>
      </c>
      <c r="M523" s="914">
        <v>0.0</v>
      </c>
      <c r="N523" s="914">
        <v>0.0</v>
      </c>
      <c r="O523" s="914">
        <v>0.0</v>
      </c>
      <c r="P523" s="914">
        <v>0.0</v>
      </c>
      <c r="Q523" s="889">
        <v>0.0</v>
      </c>
      <c r="R523" s="907">
        <v>5990.0</v>
      </c>
      <c r="S523" s="907">
        <v>2341.0</v>
      </c>
      <c r="T523" s="908">
        <f t="shared" si="34"/>
        <v>2.558735583</v>
      </c>
      <c r="U523" s="881">
        <f t="shared" si="35"/>
        <v>7023</v>
      </c>
      <c r="V523" s="882">
        <f t="shared" si="36"/>
        <v>17970</v>
      </c>
      <c r="W523" s="95"/>
      <c r="X523" s="95"/>
      <c r="Y523" s="95"/>
      <c r="Z523" s="95"/>
      <c r="AA523" s="95"/>
    </row>
    <row r="524" ht="33.75" hidden="1" customHeight="1" outlineLevel="1">
      <c r="B524" s="904" t="s">
        <v>169</v>
      </c>
      <c r="C524" s="80"/>
      <c r="D524" s="905">
        <v>1.216131705E9</v>
      </c>
      <c r="E524" s="96" t="s">
        <v>36</v>
      </c>
      <c r="F524" s="874">
        <f t="shared" si="30"/>
        <v>10</v>
      </c>
      <c r="G524" s="912"/>
      <c r="H524" s="912"/>
      <c r="I524" s="912"/>
      <c r="J524" s="913">
        <v>7.0</v>
      </c>
      <c r="K524" s="914">
        <v>3.0</v>
      </c>
      <c r="L524" s="914">
        <v>0.0</v>
      </c>
      <c r="M524" s="914">
        <v>0.0</v>
      </c>
      <c r="N524" s="914">
        <v>0.0</v>
      </c>
      <c r="O524" s="914">
        <v>0.0</v>
      </c>
      <c r="P524" s="914">
        <v>0.0</v>
      </c>
      <c r="Q524" s="906">
        <v>0.0</v>
      </c>
      <c r="R524" s="907">
        <v>5990.0</v>
      </c>
      <c r="S524" s="907">
        <v>2341.0</v>
      </c>
      <c r="T524" s="908">
        <f t="shared" si="34"/>
        <v>2.558735583</v>
      </c>
      <c r="U524" s="881">
        <f t="shared" si="35"/>
        <v>23410</v>
      </c>
      <c r="V524" s="882">
        <f t="shared" si="36"/>
        <v>59900</v>
      </c>
      <c r="W524" s="95"/>
      <c r="X524" s="95"/>
      <c r="Y524" s="95"/>
      <c r="Z524" s="95"/>
      <c r="AA524" s="95"/>
    </row>
    <row r="525" ht="33.75" hidden="1" customHeight="1" outlineLevel="1">
      <c r="B525" s="904" t="s">
        <v>169</v>
      </c>
      <c r="C525" s="80"/>
      <c r="D525" s="905">
        <v>1.216131706E9</v>
      </c>
      <c r="E525" s="82" t="s">
        <v>37</v>
      </c>
      <c r="F525" s="874">
        <f t="shared" si="30"/>
        <v>2</v>
      </c>
      <c r="G525" s="912"/>
      <c r="H525" s="912"/>
      <c r="I525" s="912"/>
      <c r="J525" s="913">
        <v>0.0</v>
      </c>
      <c r="K525" s="914">
        <v>2.0</v>
      </c>
      <c r="L525" s="914">
        <v>0.0</v>
      </c>
      <c r="M525" s="914">
        <v>0.0</v>
      </c>
      <c r="N525" s="914">
        <v>0.0</v>
      </c>
      <c r="O525" s="914">
        <v>0.0</v>
      </c>
      <c r="P525" s="914">
        <v>0.0</v>
      </c>
      <c r="Q525" s="889">
        <v>0.0</v>
      </c>
      <c r="R525" s="907">
        <v>5990.0</v>
      </c>
      <c r="S525" s="907">
        <v>2341.0</v>
      </c>
      <c r="T525" s="908">
        <f t="shared" si="34"/>
        <v>2.558735583</v>
      </c>
      <c r="U525" s="881">
        <f t="shared" si="35"/>
        <v>4682</v>
      </c>
      <c r="V525" s="882">
        <f t="shared" si="36"/>
        <v>11980</v>
      </c>
      <c r="W525" s="95"/>
      <c r="X525" s="95"/>
      <c r="Y525" s="95"/>
      <c r="Z525" s="95"/>
      <c r="AA525" s="95"/>
    </row>
    <row r="526" ht="33.75" hidden="1" customHeight="1" outlineLevel="1">
      <c r="B526" s="904" t="s">
        <v>169</v>
      </c>
      <c r="C526" s="80"/>
      <c r="D526" s="905">
        <v>1.216131707E9</v>
      </c>
      <c r="E526" s="82" t="s">
        <v>132</v>
      </c>
      <c r="F526" s="874">
        <f t="shared" si="30"/>
        <v>1</v>
      </c>
      <c r="G526" s="912"/>
      <c r="H526" s="912"/>
      <c r="I526" s="912"/>
      <c r="J526" s="913">
        <v>0.0</v>
      </c>
      <c r="K526" s="914">
        <v>1.0</v>
      </c>
      <c r="L526" s="914">
        <v>0.0</v>
      </c>
      <c r="M526" s="914">
        <v>0.0</v>
      </c>
      <c r="N526" s="914">
        <v>0.0</v>
      </c>
      <c r="O526" s="914">
        <v>0.0</v>
      </c>
      <c r="P526" s="914">
        <v>0.0</v>
      </c>
      <c r="Q526" s="906">
        <v>0.0</v>
      </c>
      <c r="R526" s="907">
        <v>5990.0</v>
      </c>
      <c r="S526" s="907">
        <v>2341.0</v>
      </c>
      <c r="T526" s="908">
        <f t="shared" si="34"/>
        <v>2.558735583</v>
      </c>
      <c r="U526" s="881">
        <f t="shared" si="35"/>
        <v>2341</v>
      </c>
      <c r="V526" s="882">
        <f t="shared" si="36"/>
        <v>5990</v>
      </c>
      <c r="W526" s="95"/>
      <c r="X526" s="95"/>
      <c r="Y526" s="95"/>
      <c r="Z526" s="95"/>
      <c r="AA526" s="95"/>
    </row>
    <row r="527" ht="33.75" hidden="1" customHeight="1" outlineLevel="1">
      <c r="B527" s="904" t="s">
        <v>169</v>
      </c>
      <c r="C527" s="80"/>
      <c r="D527" s="905">
        <v>1.216131708E9</v>
      </c>
      <c r="E527" s="82" t="s">
        <v>133</v>
      </c>
      <c r="F527" s="874">
        <f t="shared" si="30"/>
        <v>5</v>
      </c>
      <c r="G527" s="912"/>
      <c r="H527" s="912"/>
      <c r="I527" s="912"/>
      <c r="J527" s="913">
        <v>3.0</v>
      </c>
      <c r="K527" s="914">
        <v>2.0</v>
      </c>
      <c r="L527" s="914">
        <v>0.0</v>
      </c>
      <c r="M527" s="914">
        <v>0.0</v>
      </c>
      <c r="N527" s="914">
        <v>0.0</v>
      </c>
      <c r="O527" s="914">
        <v>0.0</v>
      </c>
      <c r="P527" s="914">
        <v>0.0</v>
      </c>
      <c r="Q527" s="889">
        <v>0.0</v>
      </c>
      <c r="R527" s="907">
        <v>5990.0</v>
      </c>
      <c r="S527" s="907">
        <v>2341.0</v>
      </c>
      <c r="T527" s="908">
        <f t="shared" si="34"/>
        <v>2.558735583</v>
      </c>
      <c r="U527" s="881">
        <f t="shared" si="35"/>
        <v>11705</v>
      </c>
      <c r="V527" s="882">
        <f t="shared" si="36"/>
        <v>29950</v>
      </c>
      <c r="W527" s="95"/>
      <c r="X527" s="95"/>
      <c r="Y527" s="95"/>
      <c r="Z527" s="95"/>
      <c r="AA527" s="95"/>
    </row>
    <row r="528" ht="33.75" hidden="1" customHeight="1" outlineLevel="1">
      <c r="B528" s="883" t="s">
        <v>169</v>
      </c>
      <c r="C528" s="98"/>
      <c r="D528" s="909">
        <v>1.216131709E9</v>
      </c>
      <c r="E528" s="648" t="s">
        <v>242</v>
      </c>
      <c r="F528" s="885">
        <f t="shared" si="30"/>
        <v>0</v>
      </c>
      <c r="G528" s="886"/>
      <c r="H528" s="886"/>
      <c r="I528" s="886"/>
      <c r="J528" s="887">
        <v>0.0</v>
      </c>
      <c r="K528" s="888">
        <v>0.0</v>
      </c>
      <c r="L528" s="888">
        <v>0.0</v>
      </c>
      <c r="M528" s="888">
        <v>0.0</v>
      </c>
      <c r="N528" s="888">
        <v>0.0</v>
      </c>
      <c r="O528" s="888">
        <v>0.0</v>
      </c>
      <c r="P528" s="888">
        <v>0.0</v>
      </c>
      <c r="Q528" s="906">
        <v>0.0</v>
      </c>
      <c r="R528" s="890">
        <v>5990.0</v>
      </c>
      <c r="S528" s="890">
        <v>2341.0</v>
      </c>
      <c r="T528" s="891">
        <f t="shared" si="34"/>
        <v>2.558735583</v>
      </c>
      <c r="U528" s="892">
        <f t="shared" si="35"/>
        <v>0</v>
      </c>
      <c r="V528" s="893">
        <f t="shared" si="36"/>
        <v>0</v>
      </c>
      <c r="W528" s="95"/>
      <c r="X528" s="217"/>
      <c r="Y528" s="217"/>
      <c r="Z528" s="217"/>
      <c r="AA528" s="217"/>
    </row>
    <row r="529" ht="33.75" hidden="1" customHeight="1" outlineLevel="1">
      <c r="A529" s="1037" t="s">
        <v>254</v>
      </c>
      <c r="B529" s="898" t="s">
        <v>170</v>
      </c>
      <c r="C529" s="692"/>
      <c r="D529" s="899">
        <v>1.216131803E9</v>
      </c>
      <c r="E529" s="64" t="s">
        <v>34</v>
      </c>
      <c r="F529" s="863">
        <f t="shared" si="30"/>
        <v>6</v>
      </c>
      <c r="G529" s="910"/>
      <c r="H529" s="910"/>
      <c r="I529" s="910"/>
      <c r="J529" s="911">
        <v>3.0</v>
      </c>
      <c r="K529" s="900">
        <v>3.0</v>
      </c>
      <c r="L529" s="900">
        <v>0.0</v>
      </c>
      <c r="M529" s="900">
        <v>0.0</v>
      </c>
      <c r="N529" s="900">
        <v>0.0</v>
      </c>
      <c r="O529" s="900">
        <v>0.0</v>
      </c>
      <c r="P529" s="900">
        <v>0.0</v>
      </c>
      <c r="Q529" s="889">
        <v>0.0</v>
      </c>
      <c r="R529" s="902">
        <v>5990.0</v>
      </c>
      <c r="S529" s="902">
        <v>2079.0</v>
      </c>
      <c r="T529" s="903">
        <f t="shared" si="34"/>
        <v>2.881192881</v>
      </c>
      <c r="U529" s="870">
        <f t="shared" si="35"/>
        <v>12474</v>
      </c>
      <c r="V529" s="871">
        <f t="shared" si="36"/>
        <v>35940</v>
      </c>
      <c r="W529" s="95"/>
      <c r="X529" s="95"/>
      <c r="Y529" s="95"/>
      <c r="Z529" s="95"/>
      <c r="AA529" s="95"/>
    </row>
    <row r="530" ht="33.75" hidden="1" customHeight="1" outlineLevel="1">
      <c r="B530" s="904" t="s">
        <v>170</v>
      </c>
      <c r="C530" s="80"/>
      <c r="D530" s="905">
        <v>1.216131804E9</v>
      </c>
      <c r="E530" s="82" t="s">
        <v>35</v>
      </c>
      <c r="F530" s="874">
        <f t="shared" si="30"/>
        <v>11</v>
      </c>
      <c r="G530" s="912"/>
      <c r="H530" s="912"/>
      <c r="I530" s="912"/>
      <c r="J530" s="913">
        <v>8.0</v>
      </c>
      <c r="K530" s="914">
        <v>3.0</v>
      </c>
      <c r="L530" s="914">
        <v>0.0</v>
      </c>
      <c r="M530" s="914">
        <v>0.0</v>
      </c>
      <c r="N530" s="914">
        <v>0.0</v>
      </c>
      <c r="O530" s="914">
        <v>0.0</v>
      </c>
      <c r="P530" s="914">
        <v>0.0</v>
      </c>
      <c r="Q530" s="906">
        <v>0.0</v>
      </c>
      <c r="R530" s="907">
        <v>5990.0</v>
      </c>
      <c r="S530" s="907">
        <v>2079.0</v>
      </c>
      <c r="T530" s="908">
        <f t="shared" si="34"/>
        <v>2.881192881</v>
      </c>
      <c r="U530" s="881">
        <f t="shared" si="35"/>
        <v>22869</v>
      </c>
      <c r="V530" s="882">
        <f t="shared" si="36"/>
        <v>65890</v>
      </c>
      <c r="W530" s="95"/>
      <c r="X530" s="95"/>
      <c r="Y530" s="95"/>
      <c r="Z530" s="95"/>
      <c r="AA530" s="95"/>
    </row>
    <row r="531" ht="33.75" hidden="1" customHeight="1" outlineLevel="1">
      <c r="B531" s="904" t="s">
        <v>170</v>
      </c>
      <c r="C531" s="80"/>
      <c r="D531" s="905">
        <v>1.216131805E9</v>
      </c>
      <c r="E531" s="96" t="s">
        <v>36</v>
      </c>
      <c r="F531" s="874">
        <f t="shared" si="30"/>
        <v>11</v>
      </c>
      <c r="G531" s="912"/>
      <c r="H531" s="912"/>
      <c r="I531" s="912"/>
      <c r="J531" s="913">
        <v>8.0</v>
      </c>
      <c r="K531" s="914">
        <v>3.0</v>
      </c>
      <c r="L531" s="914">
        <v>0.0</v>
      </c>
      <c r="M531" s="914">
        <v>0.0</v>
      </c>
      <c r="N531" s="914">
        <v>0.0</v>
      </c>
      <c r="O531" s="914">
        <v>0.0</v>
      </c>
      <c r="P531" s="914">
        <v>0.0</v>
      </c>
      <c r="Q531" s="889">
        <v>0.0</v>
      </c>
      <c r="R531" s="907">
        <v>5990.0</v>
      </c>
      <c r="S531" s="907">
        <v>2079.0</v>
      </c>
      <c r="T531" s="908">
        <f t="shared" si="34"/>
        <v>2.881192881</v>
      </c>
      <c r="U531" s="881">
        <f t="shared" si="35"/>
        <v>22869</v>
      </c>
      <c r="V531" s="882">
        <f t="shared" si="36"/>
        <v>65890</v>
      </c>
      <c r="W531" s="95"/>
      <c r="X531" s="95"/>
      <c r="Y531" s="95"/>
      <c r="Z531" s="95"/>
      <c r="AA531" s="95"/>
    </row>
    <row r="532" ht="33.75" hidden="1" customHeight="1" outlineLevel="1">
      <c r="B532" s="904" t="s">
        <v>170</v>
      </c>
      <c r="C532" s="80"/>
      <c r="D532" s="905">
        <v>1.216131806E9</v>
      </c>
      <c r="E532" s="82" t="s">
        <v>37</v>
      </c>
      <c r="F532" s="874">
        <f t="shared" si="30"/>
        <v>8</v>
      </c>
      <c r="G532" s="912"/>
      <c r="H532" s="912"/>
      <c r="I532" s="912"/>
      <c r="J532" s="913">
        <v>5.0</v>
      </c>
      <c r="K532" s="914">
        <v>3.0</v>
      </c>
      <c r="L532" s="914">
        <v>0.0</v>
      </c>
      <c r="M532" s="914">
        <v>0.0</v>
      </c>
      <c r="N532" s="914">
        <v>0.0</v>
      </c>
      <c r="O532" s="914">
        <v>0.0</v>
      </c>
      <c r="P532" s="914">
        <v>0.0</v>
      </c>
      <c r="Q532" s="906">
        <v>0.0</v>
      </c>
      <c r="R532" s="907">
        <v>5990.0</v>
      </c>
      <c r="S532" s="907">
        <v>2079.0</v>
      </c>
      <c r="T532" s="908">
        <f t="shared" si="34"/>
        <v>2.881192881</v>
      </c>
      <c r="U532" s="881">
        <f t="shared" si="35"/>
        <v>16632</v>
      </c>
      <c r="V532" s="882">
        <f t="shared" si="36"/>
        <v>47920</v>
      </c>
      <c r="W532" s="95"/>
      <c r="X532" s="95"/>
      <c r="Y532" s="95"/>
      <c r="Z532" s="95"/>
      <c r="AA532" s="95"/>
    </row>
    <row r="533" ht="33.75" hidden="1" customHeight="1" outlineLevel="1">
      <c r="B533" s="904" t="s">
        <v>170</v>
      </c>
      <c r="C533" s="80"/>
      <c r="D533" s="905">
        <v>1.216131807E9</v>
      </c>
      <c r="E533" s="82" t="s">
        <v>132</v>
      </c>
      <c r="F533" s="874">
        <f t="shared" si="30"/>
        <v>2</v>
      </c>
      <c r="G533" s="912"/>
      <c r="H533" s="912"/>
      <c r="I533" s="912"/>
      <c r="J533" s="913">
        <v>1.0</v>
      </c>
      <c r="K533" s="914">
        <v>1.0</v>
      </c>
      <c r="L533" s="914">
        <v>0.0</v>
      </c>
      <c r="M533" s="914">
        <v>0.0</v>
      </c>
      <c r="N533" s="914">
        <v>0.0</v>
      </c>
      <c r="O533" s="914">
        <v>0.0</v>
      </c>
      <c r="P533" s="914">
        <v>0.0</v>
      </c>
      <c r="Q533" s="889">
        <v>0.0</v>
      </c>
      <c r="R533" s="907">
        <v>5990.0</v>
      </c>
      <c r="S533" s="907">
        <v>2079.0</v>
      </c>
      <c r="T533" s="908">
        <f t="shared" si="34"/>
        <v>2.881192881</v>
      </c>
      <c r="U533" s="881">
        <f t="shared" si="35"/>
        <v>4158</v>
      </c>
      <c r="V533" s="882">
        <f t="shared" si="36"/>
        <v>11980</v>
      </c>
      <c r="W533" s="95"/>
      <c r="X533" s="95"/>
      <c r="Y533" s="95"/>
      <c r="Z533" s="95"/>
      <c r="AA533" s="95"/>
    </row>
    <row r="534" ht="33.75" hidden="1" customHeight="1" outlineLevel="1">
      <c r="B534" s="904" t="s">
        <v>170</v>
      </c>
      <c r="C534" s="80"/>
      <c r="D534" s="905">
        <v>1.216131808E9</v>
      </c>
      <c r="E534" s="82" t="s">
        <v>133</v>
      </c>
      <c r="F534" s="874">
        <f t="shared" si="30"/>
        <v>0</v>
      </c>
      <c r="G534" s="912"/>
      <c r="H534" s="912"/>
      <c r="I534" s="912"/>
      <c r="J534" s="913">
        <v>0.0</v>
      </c>
      <c r="K534" s="914">
        <v>0.0</v>
      </c>
      <c r="L534" s="914">
        <v>0.0</v>
      </c>
      <c r="M534" s="914">
        <v>0.0</v>
      </c>
      <c r="N534" s="914">
        <v>0.0</v>
      </c>
      <c r="O534" s="914">
        <v>0.0</v>
      </c>
      <c r="P534" s="914">
        <v>0.0</v>
      </c>
      <c r="Q534" s="906">
        <v>0.0</v>
      </c>
      <c r="R534" s="907">
        <v>5990.0</v>
      </c>
      <c r="S534" s="907">
        <v>2079.0</v>
      </c>
      <c r="T534" s="908">
        <f t="shared" si="34"/>
        <v>2.881192881</v>
      </c>
      <c r="U534" s="881">
        <f t="shared" si="35"/>
        <v>0</v>
      </c>
      <c r="V534" s="882">
        <f t="shared" si="36"/>
        <v>0</v>
      </c>
      <c r="W534" s="95"/>
      <c r="X534" s="95"/>
      <c r="Y534" s="95"/>
      <c r="Z534" s="95"/>
      <c r="AA534" s="95"/>
    </row>
    <row r="535" ht="33.75" hidden="1" customHeight="1" outlineLevel="1">
      <c r="B535" s="883" t="s">
        <v>170</v>
      </c>
      <c r="C535" s="98"/>
      <c r="D535" s="909">
        <v>1.216131809E9</v>
      </c>
      <c r="E535" s="648" t="s">
        <v>242</v>
      </c>
      <c r="F535" s="885">
        <f t="shared" si="30"/>
        <v>0</v>
      </c>
      <c r="G535" s="886"/>
      <c r="H535" s="886"/>
      <c r="I535" s="886"/>
      <c r="J535" s="887">
        <v>0.0</v>
      </c>
      <c r="K535" s="888">
        <v>0.0</v>
      </c>
      <c r="L535" s="888">
        <v>0.0</v>
      </c>
      <c r="M535" s="888">
        <v>0.0</v>
      </c>
      <c r="N535" s="888">
        <v>0.0</v>
      </c>
      <c r="O535" s="888">
        <v>0.0</v>
      </c>
      <c r="P535" s="888">
        <v>0.0</v>
      </c>
      <c r="Q535" s="889">
        <v>0.0</v>
      </c>
      <c r="R535" s="890">
        <v>5990.0</v>
      </c>
      <c r="S535" s="890">
        <v>2079.0</v>
      </c>
      <c r="T535" s="891">
        <f t="shared" si="34"/>
        <v>2.881192881</v>
      </c>
      <c r="U535" s="892">
        <f t="shared" si="35"/>
        <v>0</v>
      </c>
      <c r="V535" s="893">
        <f t="shared" si="36"/>
        <v>0</v>
      </c>
      <c r="W535" s="95"/>
      <c r="X535" s="95"/>
      <c r="Y535" s="95"/>
      <c r="Z535" s="95"/>
      <c r="AA535" s="95"/>
    </row>
    <row r="536" ht="33.75" hidden="1" customHeight="1" outlineLevel="1">
      <c r="A536" s="1037" t="s">
        <v>254</v>
      </c>
      <c r="B536" s="898" t="s">
        <v>171</v>
      </c>
      <c r="C536" s="692"/>
      <c r="D536" s="899">
        <v>1.216131993E9</v>
      </c>
      <c r="E536" s="64" t="s">
        <v>34</v>
      </c>
      <c r="F536" s="863">
        <f t="shared" si="30"/>
        <v>9</v>
      </c>
      <c r="G536" s="910"/>
      <c r="H536" s="910"/>
      <c r="I536" s="910"/>
      <c r="J536" s="911">
        <v>6.0</v>
      </c>
      <c r="K536" s="900">
        <v>3.0</v>
      </c>
      <c r="L536" s="900">
        <v>0.0</v>
      </c>
      <c r="M536" s="900">
        <v>0.0</v>
      </c>
      <c r="N536" s="900">
        <v>0.0</v>
      </c>
      <c r="O536" s="900">
        <v>0.0</v>
      </c>
      <c r="P536" s="900">
        <v>0.0</v>
      </c>
      <c r="Q536" s="906">
        <v>0.0</v>
      </c>
      <c r="R536" s="902">
        <v>5990.0</v>
      </c>
      <c r="S536" s="902">
        <v>2087.0</v>
      </c>
      <c r="T536" s="903">
        <f t="shared" si="34"/>
        <v>2.870148539</v>
      </c>
      <c r="U536" s="870">
        <f t="shared" si="35"/>
        <v>18783</v>
      </c>
      <c r="V536" s="871">
        <f t="shared" si="36"/>
        <v>53910</v>
      </c>
      <c r="W536" s="95"/>
      <c r="X536" s="95"/>
      <c r="Y536" s="95"/>
      <c r="Z536" s="95"/>
      <c r="AA536" s="95"/>
    </row>
    <row r="537" ht="33.75" hidden="1" customHeight="1" outlineLevel="1">
      <c r="B537" s="904" t="s">
        <v>171</v>
      </c>
      <c r="C537" s="80"/>
      <c r="D537" s="905">
        <v>1.216131994E9</v>
      </c>
      <c r="E537" s="82" t="s">
        <v>35</v>
      </c>
      <c r="F537" s="874">
        <f t="shared" si="30"/>
        <v>7</v>
      </c>
      <c r="G537" s="912"/>
      <c r="H537" s="912"/>
      <c r="I537" s="912"/>
      <c r="J537" s="913">
        <v>4.0</v>
      </c>
      <c r="K537" s="914">
        <v>3.0</v>
      </c>
      <c r="L537" s="914">
        <v>0.0</v>
      </c>
      <c r="M537" s="914">
        <v>0.0</v>
      </c>
      <c r="N537" s="914">
        <v>0.0</v>
      </c>
      <c r="O537" s="914">
        <v>0.0</v>
      </c>
      <c r="P537" s="914">
        <v>0.0</v>
      </c>
      <c r="Q537" s="889">
        <v>0.0</v>
      </c>
      <c r="R537" s="907">
        <v>5990.0</v>
      </c>
      <c r="S537" s="907">
        <v>2087.0</v>
      </c>
      <c r="T537" s="908">
        <f t="shared" si="34"/>
        <v>2.870148539</v>
      </c>
      <c r="U537" s="881">
        <f t="shared" si="35"/>
        <v>14609</v>
      </c>
      <c r="V537" s="882">
        <f t="shared" si="36"/>
        <v>41930</v>
      </c>
      <c r="W537" s="95"/>
      <c r="X537" s="95"/>
      <c r="Y537" s="95"/>
      <c r="Z537" s="95"/>
      <c r="AA537" s="95"/>
    </row>
    <row r="538" ht="33.75" hidden="1" customHeight="1" outlineLevel="1">
      <c r="B538" s="904" t="s">
        <v>171</v>
      </c>
      <c r="C538" s="80"/>
      <c r="D538" s="905">
        <v>1.216131995E9</v>
      </c>
      <c r="E538" s="96" t="s">
        <v>36</v>
      </c>
      <c r="F538" s="874">
        <f t="shared" si="30"/>
        <v>0</v>
      </c>
      <c r="G538" s="912"/>
      <c r="H538" s="912"/>
      <c r="I538" s="912"/>
      <c r="J538" s="913">
        <v>0.0</v>
      </c>
      <c r="K538" s="914">
        <v>0.0</v>
      </c>
      <c r="L538" s="914">
        <v>0.0</v>
      </c>
      <c r="M538" s="914">
        <v>0.0</v>
      </c>
      <c r="N538" s="914">
        <v>0.0</v>
      </c>
      <c r="O538" s="914">
        <v>0.0</v>
      </c>
      <c r="P538" s="914">
        <v>0.0</v>
      </c>
      <c r="Q538" s="906">
        <v>0.0</v>
      </c>
      <c r="R538" s="907">
        <v>5990.0</v>
      </c>
      <c r="S538" s="907">
        <v>2087.0</v>
      </c>
      <c r="T538" s="908">
        <f t="shared" si="34"/>
        <v>2.870148539</v>
      </c>
      <c r="U538" s="881">
        <f t="shared" si="35"/>
        <v>0</v>
      </c>
      <c r="V538" s="882">
        <f t="shared" si="36"/>
        <v>0</v>
      </c>
      <c r="W538" s="95"/>
      <c r="X538" s="95"/>
      <c r="Y538" s="95"/>
      <c r="Z538" s="95"/>
      <c r="AA538" s="95"/>
    </row>
    <row r="539" ht="33.75" hidden="1" customHeight="1" outlineLevel="1">
      <c r="B539" s="904" t="s">
        <v>171</v>
      </c>
      <c r="C539" s="80"/>
      <c r="D539" s="905">
        <v>1.216131996E9</v>
      </c>
      <c r="E539" s="82" t="s">
        <v>37</v>
      </c>
      <c r="F539" s="874">
        <f t="shared" si="30"/>
        <v>4</v>
      </c>
      <c r="G539" s="912"/>
      <c r="H539" s="912"/>
      <c r="I539" s="912"/>
      <c r="J539" s="913">
        <v>2.0</v>
      </c>
      <c r="K539" s="914">
        <v>2.0</v>
      </c>
      <c r="L539" s="914">
        <v>0.0</v>
      </c>
      <c r="M539" s="914">
        <v>0.0</v>
      </c>
      <c r="N539" s="914">
        <v>0.0</v>
      </c>
      <c r="O539" s="914">
        <v>0.0</v>
      </c>
      <c r="P539" s="914">
        <v>0.0</v>
      </c>
      <c r="Q539" s="889">
        <v>0.0</v>
      </c>
      <c r="R539" s="907">
        <v>5990.0</v>
      </c>
      <c r="S539" s="907">
        <v>2087.0</v>
      </c>
      <c r="T539" s="908">
        <f t="shared" si="34"/>
        <v>2.870148539</v>
      </c>
      <c r="U539" s="881">
        <f t="shared" si="35"/>
        <v>8348</v>
      </c>
      <c r="V539" s="882">
        <f t="shared" si="36"/>
        <v>23960</v>
      </c>
      <c r="W539" s="95"/>
      <c r="X539" s="95"/>
      <c r="Y539" s="95"/>
      <c r="Z539" s="95"/>
      <c r="AA539" s="95"/>
    </row>
    <row r="540" ht="33.75" hidden="1" customHeight="1" outlineLevel="1">
      <c r="B540" s="904" t="s">
        <v>171</v>
      </c>
      <c r="C540" s="80"/>
      <c r="D540" s="905">
        <v>1.216131997E9</v>
      </c>
      <c r="E540" s="82" t="s">
        <v>132</v>
      </c>
      <c r="F540" s="874">
        <f t="shared" si="30"/>
        <v>5</v>
      </c>
      <c r="G540" s="912"/>
      <c r="H540" s="912"/>
      <c r="I540" s="912"/>
      <c r="J540" s="913">
        <v>2.0</v>
      </c>
      <c r="K540" s="914">
        <v>3.0</v>
      </c>
      <c r="L540" s="914">
        <v>0.0</v>
      </c>
      <c r="M540" s="914">
        <v>0.0</v>
      </c>
      <c r="N540" s="914">
        <v>0.0</v>
      </c>
      <c r="O540" s="914">
        <v>0.0</v>
      </c>
      <c r="P540" s="914">
        <v>0.0</v>
      </c>
      <c r="Q540" s="906">
        <v>0.0</v>
      </c>
      <c r="R540" s="907">
        <v>5990.0</v>
      </c>
      <c r="S540" s="907">
        <v>2087.0</v>
      </c>
      <c r="T540" s="908">
        <f t="shared" si="34"/>
        <v>2.870148539</v>
      </c>
      <c r="U540" s="881">
        <f t="shared" si="35"/>
        <v>10435</v>
      </c>
      <c r="V540" s="882">
        <f t="shared" si="36"/>
        <v>29950</v>
      </c>
      <c r="W540" s="95"/>
      <c r="X540" s="95"/>
      <c r="Y540" s="95"/>
      <c r="Z540" s="95"/>
      <c r="AA540" s="95"/>
    </row>
    <row r="541" ht="33.75" hidden="1" customHeight="1" outlineLevel="1">
      <c r="B541" s="904" t="s">
        <v>171</v>
      </c>
      <c r="C541" s="80"/>
      <c r="D541" s="905">
        <v>1.216131998E9</v>
      </c>
      <c r="E541" s="82" t="s">
        <v>133</v>
      </c>
      <c r="F541" s="874">
        <f t="shared" si="30"/>
        <v>1</v>
      </c>
      <c r="G541" s="912"/>
      <c r="H541" s="912"/>
      <c r="I541" s="912"/>
      <c r="J541" s="913">
        <v>0.0</v>
      </c>
      <c r="K541" s="914">
        <v>1.0</v>
      </c>
      <c r="L541" s="914">
        <v>0.0</v>
      </c>
      <c r="M541" s="914">
        <v>0.0</v>
      </c>
      <c r="N541" s="914">
        <v>0.0</v>
      </c>
      <c r="O541" s="914">
        <v>0.0</v>
      </c>
      <c r="P541" s="914">
        <v>0.0</v>
      </c>
      <c r="Q541" s="889">
        <v>0.0</v>
      </c>
      <c r="R541" s="907">
        <v>5990.0</v>
      </c>
      <c r="S541" s="907">
        <v>2087.0</v>
      </c>
      <c r="T541" s="908">
        <f t="shared" si="34"/>
        <v>2.870148539</v>
      </c>
      <c r="U541" s="881">
        <f t="shared" si="35"/>
        <v>2087</v>
      </c>
      <c r="V541" s="882">
        <f t="shared" si="36"/>
        <v>5990</v>
      </c>
      <c r="W541" s="95"/>
      <c r="X541" s="95"/>
      <c r="Y541" s="95"/>
      <c r="Z541" s="95"/>
      <c r="AA541" s="95"/>
    </row>
    <row r="542" ht="33.75" hidden="1" customHeight="1" outlineLevel="1">
      <c r="B542" s="883" t="s">
        <v>171</v>
      </c>
      <c r="C542" s="98"/>
      <c r="D542" s="909">
        <v>1.216131999E9</v>
      </c>
      <c r="E542" s="648" t="s">
        <v>242</v>
      </c>
      <c r="F542" s="885">
        <f t="shared" si="30"/>
        <v>0</v>
      </c>
      <c r="G542" s="886"/>
      <c r="H542" s="886"/>
      <c r="I542" s="886"/>
      <c r="J542" s="887">
        <v>0.0</v>
      </c>
      <c r="K542" s="888">
        <v>0.0</v>
      </c>
      <c r="L542" s="888">
        <v>0.0</v>
      </c>
      <c r="M542" s="888">
        <v>0.0</v>
      </c>
      <c r="N542" s="888">
        <v>0.0</v>
      </c>
      <c r="O542" s="888">
        <v>0.0</v>
      </c>
      <c r="P542" s="888">
        <v>0.0</v>
      </c>
      <c r="Q542" s="906">
        <v>0.0</v>
      </c>
      <c r="R542" s="890">
        <v>5990.0</v>
      </c>
      <c r="S542" s="890">
        <v>2087.0</v>
      </c>
      <c r="T542" s="891">
        <f t="shared" si="34"/>
        <v>2.870148539</v>
      </c>
      <c r="U542" s="892">
        <f t="shared" si="35"/>
        <v>0</v>
      </c>
      <c r="V542" s="893">
        <f t="shared" si="36"/>
        <v>0</v>
      </c>
      <c r="W542" s="95"/>
      <c r="X542" s="95"/>
      <c r="Y542" s="95"/>
      <c r="Z542" s="95"/>
      <c r="AA542" s="95"/>
    </row>
    <row r="543" ht="33.75" hidden="1" customHeight="1" outlineLevel="1">
      <c r="A543" s="1037" t="s">
        <v>254</v>
      </c>
      <c r="B543" s="898" t="s">
        <v>172</v>
      </c>
      <c r="C543" s="692"/>
      <c r="D543" s="899">
        <v>1.210111993E9</v>
      </c>
      <c r="E543" s="64" t="s">
        <v>34</v>
      </c>
      <c r="F543" s="863">
        <f t="shared" si="30"/>
        <v>5</v>
      </c>
      <c r="G543" s="910"/>
      <c r="H543" s="910"/>
      <c r="I543" s="910"/>
      <c r="J543" s="911">
        <v>2.0</v>
      </c>
      <c r="K543" s="900">
        <v>3.0</v>
      </c>
      <c r="L543" s="900">
        <v>0.0</v>
      </c>
      <c r="M543" s="900">
        <v>0.0</v>
      </c>
      <c r="N543" s="900">
        <v>0.0</v>
      </c>
      <c r="O543" s="900">
        <v>0.0</v>
      </c>
      <c r="P543" s="900">
        <v>0.0</v>
      </c>
      <c r="Q543" s="889">
        <v>0.0</v>
      </c>
      <c r="R543" s="902">
        <v>3990.0</v>
      </c>
      <c r="S543" s="902">
        <v>1692.0</v>
      </c>
      <c r="T543" s="903">
        <f t="shared" si="34"/>
        <v>2.358156028</v>
      </c>
      <c r="U543" s="870">
        <f t="shared" si="35"/>
        <v>8460</v>
      </c>
      <c r="V543" s="871">
        <f t="shared" si="36"/>
        <v>19950</v>
      </c>
      <c r="W543" s="95"/>
      <c r="X543" s="95"/>
      <c r="Y543" s="95"/>
      <c r="Z543" s="95"/>
      <c r="AA543" s="95"/>
    </row>
    <row r="544" ht="33.75" hidden="1" customHeight="1" outlineLevel="1">
      <c r="B544" s="904" t="s">
        <v>172</v>
      </c>
      <c r="C544" s="80"/>
      <c r="D544" s="905">
        <v>1.210111994E9</v>
      </c>
      <c r="E544" s="82" t="s">
        <v>35</v>
      </c>
      <c r="F544" s="874">
        <f t="shared" si="30"/>
        <v>1</v>
      </c>
      <c r="G544" s="912"/>
      <c r="H544" s="912"/>
      <c r="I544" s="912"/>
      <c r="J544" s="913">
        <v>1.0</v>
      </c>
      <c r="K544" s="914">
        <v>0.0</v>
      </c>
      <c r="L544" s="914">
        <v>0.0</v>
      </c>
      <c r="M544" s="914">
        <v>0.0</v>
      </c>
      <c r="N544" s="914">
        <v>0.0</v>
      </c>
      <c r="O544" s="914">
        <v>0.0</v>
      </c>
      <c r="P544" s="914">
        <v>0.0</v>
      </c>
      <c r="Q544" s="906">
        <v>0.0</v>
      </c>
      <c r="R544" s="907">
        <v>3990.0</v>
      </c>
      <c r="S544" s="907">
        <v>1692.0</v>
      </c>
      <c r="T544" s="908">
        <f t="shared" si="34"/>
        <v>2.358156028</v>
      </c>
      <c r="U544" s="881">
        <f t="shared" si="35"/>
        <v>1692</v>
      </c>
      <c r="V544" s="882">
        <f t="shared" si="36"/>
        <v>3990</v>
      </c>
      <c r="W544" s="95"/>
      <c r="X544" s="95"/>
      <c r="Y544" s="95"/>
      <c r="Z544" s="95"/>
      <c r="AA544" s="95"/>
    </row>
    <row r="545" ht="33.75" hidden="1" customHeight="1" outlineLevel="1">
      <c r="B545" s="904" t="s">
        <v>172</v>
      </c>
      <c r="C545" s="80"/>
      <c r="D545" s="905">
        <v>1.210111995E9</v>
      </c>
      <c r="E545" s="96" t="s">
        <v>36</v>
      </c>
      <c r="F545" s="874">
        <f t="shared" si="30"/>
        <v>0</v>
      </c>
      <c r="G545" s="912"/>
      <c r="H545" s="912"/>
      <c r="I545" s="912"/>
      <c r="J545" s="913">
        <v>0.0</v>
      </c>
      <c r="K545" s="914">
        <v>0.0</v>
      </c>
      <c r="L545" s="914">
        <v>0.0</v>
      </c>
      <c r="M545" s="914">
        <v>0.0</v>
      </c>
      <c r="N545" s="914">
        <v>0.0</v>
      </c>
      <c r="O545" s="914">
        <v>0.0</v>
      </c>
      <c r="P545" s="914">
        <v>0.0</v>
      </c>
      <c r="Q545" s="889">
        <v>0.0</v>
      </c>
      <c r="R545" s="907">
        <v>3990.0</v>
      </c>
      <c r="S545" s="907">
        <v>1692.0</v>
      </c>
      <c r="T545" s="908">
        <f t="shared" si="34"/>
        <v>2.358156028</v>
      </c>
      <c r="U545" s="881">
        <f t="shared" si="35"/>
        <v>0</v>
      </c>
      <c r="V545" s="882">
        <f t="shared" si="36"/>
        <v>0</v>
      </c>
      <c r="W545" s="95"/>
      <c r="X545" s="95"/>
      <c r="Y545" s="95"/>
      <c r="Z545" s="95"/>
      <c r="AA545" s="95"/>
    </row>
    <row r="546" ht="33.75" hidden="1" customHeight="1" outlineLevel="1">
      <c r="B546" s="904" t="s">
        <v>172</v>
      </c>
      <c r="C546" s="80"/>
      <c r="D546" s="905">
        <v>1.210111996E9</v>
      </c>
      <c r="E546" s="82" t="s">
        <v>37</v>
      </c>
      <c r="F546" s="874">
        <f t="shared" si="30"/>
        <v>5</v>
      </c>
      <c r="G546" s="912"/>
      <c r="H546" s="912"/>
      <c r="I546" s="912"/>
      <c r="J546" s="913">
        <v>2.0</v>
      </c>
      <c r="K546" s="914">
        <v>3.0</v>
      </c>
      <c r="L546" s="914">
        <v>0.0</v>
      </c>
      <c r="M546" s="914">
        <v>0.0</v>
      </c>
      <c r="N546" s="914">
        <v>0.0</v>
      </c>
      <c r="O546" s="914">
        <v>0.0</v>
      </c>
      <c r="P546" s="914">
        <v>0.0</v>
      </c>
      <c r="Q546" s="906">
        <v>0.0</v>
      </c>
      <c r="R546" s="907">
        <v>3990.0</v>
      </c>
      <c r="S546" s="907">
        <v>1692.0</v>
      </c>
      <c r="T546" s="908">
        <f t="shared" si="34"/>
        <v>2.358156028</v>
      </c>
      <c r="U546" s="881">
        <f t="shared" si="35"/>
        <v>8460</v>
      </c>
      <c r="V546" s="882">
        <f t="shared" si="36"/>
        <v>19950</v>
      </c>
      <c r="W546" s="95"/>
      <c r="X546" s="95"/>
      <c r="Y546" s="95"/>
      <c r="Z546" s="95"/>
      <c r="AA546" s="95"/>
    </row>
    <row r="547" ht="33.75" hidden="1" customHeight="1" outlineLevel="1">
      <c r="B547" s="904" t="s">
        <v>172</v>
      </c>
      <c r="C547" s="80"/>
      <c r="D547" s="905">
        <v>1.210111997E9</v>
      </c>
      <c r="E547" s="82" t="s">
        <v>132</v>
      </c>
      <c r="F547" s="874">
        <f t="shared" si="30"/>
        <v>11</v>
      </c>
      <c r="G547" s="912"/>
      <c r="H547" s="912"/>
      <c r="I547" s="912"/>
      <c r="J547" s="913">
        <v>8.0</v>
      </c>
      <c r="K547" s="914">
        <v>3.0</v>
      </c>
      <c r="L547" s="914">
        <v>0.0</v>
      </c>
      <c r="M547" s="914">
        <v>0.0</v>
      </c>
      <c r="N547" s="914">
        <v>0.0</v>
      </c>
      <c r="O547" s="914">
        <v>0.0</v>
      </c>
      <c r="P547" s="914">
        <v>0.0</v>
      </c>
      <c r="Q547" s="889">
        <v>0.0</v>
      </c>
      <c r="R547" s="907">
        <v>3990.0</v>
      </c>
      <c r="S547" s="907">
        <v>1692.0</v>
      </c>
      <c r="T547" s="908">
        <f t="shared" si="34"/>
        <v>2.358156028</v>
      </c>
      <c r="U547" s="881">
        <f t="shared" si="35"/>
        <v>18612</v>
      </c>
      <c r="V547" s="882">
        <f t="shared" si="36"/>
        <v>43890</v>
      </c>
      <c r="W547" s="95"/>
      <c r="X547" s="95"/>
      <c r="Y547" s="95"/>
      <c r="Z547" s="95"/>
      <c r="AA547" s="95"/>
    </row>
    <row r="548" ht="33.75" hidden="1" customHeight="1" outlineLevel="1">
      <c r="B548" s="904" t="s">
        <v>172</v>
      </c>
      <c r="C548" s="80"/>
      <c r="D548" s="905">
        <v>1.210111998E9</v>
      </c>
      <c r="E548" s="82" t="s">
        <v>133</v>
      </c>
      <c r="F548" s="874">
        <f t="shared" si="30"/>
        <v>4</v>
      </c>
      <c r="G548" s="912"/>
      <c r="H548" s="912"/>
      <c r="I548" s="912"/>
      <c r="J548" s="913">
        <v>2.0</v>
      </c>
      <c r="K548" s="914">
        <v>2.0</v>
      </c>
      <c r="L548" s="914">
        <v>0.0</v>
      </c>
      <c r="M548" s="914">
        <v>0.0</v>
      </c>
      <c r="N548" s="914">
        <v>0.0</v>
      </c>
      <c r="O548" s="914">
        <v>0.0</v>
      </c>
      <c r="P548" s="914">
        <v>0.0</v>
      </c>
      <c r="Q548" s="906">
        <v>0.0</v>
      </c>
      <c r="R548" s="907">
        <v>3990.0</v>
      </c>
      <c r="S548" s="907">
        <v>1692.0</v>
      </c>
      <c r="T548" s="908">
        <f t="shared" si="34"/>
        <v>2.358156028</v>
      </c>
      <c r="U548" s="881">
        <f t="shared" si="35"/>
        <v>6768</v>
      </c>
      <c r="V548" s="882">
        <f t="shared" si="36"/>
        <v>15960</v>
      </c>
      <c r="W548" s="95"/>
      <c r="X548" s="95"/>
      <c r="Y548" s="95"/>
      <c r="Z548" s="95"/>
      <c r="AA548" s="95"/>
    </row>
    <row r="549" ht="33.75" hidden="1" customHeight="1" outlineLevel="1">
      <c r="B549" s="883" t="s">
        <v>172</v>
      </c>
      <c r="C549" s="98"/>
      <c r="D549" s="909">
        <v>1.210111999E9</v>
      </c>
      <c r="E549" s="648" t="s">
        <v>242</v>
      </c>
      <c r="F549" s="885">
        <f t="shared" si="30"/>
        <v>2</v>
      </c>
      <c r="G549" s="886"/>
      <c r="H549" s="886"/>
      <c r="I549" s="886"/>
      <c r="J549" s="887">
        <v>1.0</v>
      </c>
      <c r="K549" s="888">
        <v>1.0</v>
      </c>
      <c r="L549" s="888">
        <v>0.0</v>
      </c>
      <c r="M549" s="888">
        <v>0.0</v>
      </c>
      <c r="N549" s="888">
        <v>0.0</v>
      </c>
      <c r="O549" s="888">
        <v>0.0</v>
      </c>
      <c r="P549" s="888">
        <v>0.0</v>
      </c>
      <c r="Q549" s="889">
        <v>0.0</v>
      </c>
      <c r="R549" s="890">
        <v>3990.0</v>
      </c>
      <c r="S549" s="890">
        <v>1692.0</v>
      </c>
      <c r="T549" s="891">
        <f t="shared" si="34"/>
        <v>2.358156028</v>
      </c>
      <c r="U549" s="892">
        <f t="shared" si="35"/>
        <v>3384</v>
      </c>
      <c r="V549" s="893">
        <f t="shared" si="36"/>
        <v>7980</v>
      </c>
      <c r="W549" s="95"/>
      <c r="X549" s="95"/>
      <c r="Y549" s="95"/>
      <c r="Z549" s="95"/>
      <c r="AA549" s="95"/>
    </row>
    <row r="550" ht="33.75" hidden="1" customHeight="1" outlineLevel="1">
      <c r="A550" s="1037" t="s">
        <v>254</v>
      </c>
      <c r="B550" s="898" t="s">
        <v>173</v>
      </c>
      <c r="C550" s="692"/>
      <c r="D550" s="899">
        <v>1.210111013E9</v>
      </c>
      <c r="E550" s="64" t="s">
        <v>34</v>
      </c>
      <c r="F550" s="863">
        <f t="shared" si="30"/>
        <v>0</v>
      </c>
      <c r="G550" s="910"/>
      <c r="H550" s="910"/>
      <c r="I550" s="910"/>
      <c r="J550" s="911">
        <v>0.0</v>
      </c>
      <c r="K550" s="900">
        <v>0.0</v>
      </c>
      <c r="L550" s="900">
        <v>0.0</v>
      </c>
      <c r="M550" s="900">
        <v>0.0</v>
      </c>
      <c r="N550" s="900">
        <v>0.0</v>
      </c>
      <c r="O550" s="900">
        <v>0.0</v>
      </c>
      <c r="P550" s="900">
        <v>0.0</v>
      </c>
      <c r="Q550" s="906">
        <v>0.0</v>
      </c>
      <c r="R550" s="902">
        <v>3990.0</v>
      </c>
      <c r="S550" s="902">
        <v>1692.0</v>
      </c>
      <c r="T550" s="903">
        <f t="shared" si="34"/>
        <v>2.358156028</v>
      </c>
      <c r="U550" s="870">
        <f t="shared" si="35"/>
        <v>0</v>
      </c>
      <c r="V550" s="871">
        <f t="shared" si="36"/>
        <v>0</v>
      </c>
      <c r="W550" s="95"/>
      <c r="X550" s="95"/>
      <c r="Y550" s="95"/>
      <c r="Z550" s="95"/>
      <c r="AA550" s="95"/>
    </row>
    <row r="551" ht="33.75" hidden="1" customHeight="1" outlineLevel="1">
      <c r="B551" s="904" t="s">
        <v>173</v>
      </c>
      <c r="C551" s="80"/>
      <c r="D551" s="905">
        <v>1.210111014E9</v>
      </c>
      <c r="E551" s="82" t="s">
        <v>35</v>
      </c>
      <c r="F551" s="874">
        <f t="shared" si="30"/>
        <v>0</v>
      </c>
      <c r="G551" s="912"/>
      <c r="H551" s="912"/>
      <c r="I551" s="912"/>
      <c r="J551" s="913">
        <v>0.0</v>
      </c>
      <c r="K551" s="914">
        <v>0.0</v>
      </c>
      <c r="L551" s="914">
        <v>0.0</v>
      </c>
      <c r="M551" s="914">
        <v>0.0</v>
      </c>
      <c r="N551" s="914">
        <v>0.0</v>
      </c>
      <c r="O551" s="914">
        <v>0.0</v>
      </c>
      <c r="P551" s="914">
        <v>0.0</v>
      </c>
      <c r="Q551" s="889">
        <v>0.0</v>
      </c>
      <c r="R551" s="907">
        <v>3990.0</v>
      </c>
      <c r="S551" s="907">
        <v>1692.0</v>
      </c>
      <c r="T551" s="908">
        <f t="shared" si="34"/>
        <v>2.358156028</v>
      </c>
      <c r="U551" s="881">
        <f t="shared" si="35"/>
        <v>0</v>
      </c>
      <c r="V551" s="882">
        <f t="shared" si="36"/>
        <v>0</v>
      </c>
      <c r="W551" s="95"/>
      <c r="X551" s="95"/>
      <c r="Y551" s="95"/>
      <c r="Z551" s="95"/>
      <c r="AA551" s="95"/>
    </row>
    <row r="552" ht="33.75" hidden="1" customHeight="1" outlineLevel="1">
      <c r="B552" s="904" t="s">
        <v>173</v>
      </c>
      <c r="C552" s="80"/>
      <c r="D552" s="905">
        <v>1.210111015E9</v>
      </c>
      <c r="E552" s="96" t="s">
        <v>36</v>
      </c>
      <c r="F552" s="874">
        <f t="shared" si="30"/>
        <v>0</v>
      </c>
      <c r="G552" s="912"/>
      <c r="H552" s="912"/>
      <c r="I552" s="912"/>
      <c r="J552" s="913">
        <v>0.0</v>
      </c>
      <c r="K552" s="914">
        <v>0.0</v>
      </c>
      <c r="L552" s="914">
        <v>0.0</v>
      </c>
      <c r="M552" s="914">
        <v>0.0</v>
      </c>
      <c r="N552" s="914">
        <v>0.0</v>
      </c>
      <c r="O552" s="914">
        <v>0.0</v>
      </c>
      <c r="P552" s="914">
        <v>0.0</v>
      </c>
      <c r="Q552" s="906">
        <v>0.0</v>
      </c>
      <c r="R552" s="907">
        <v>3990.0</v>
      </c>
      <c r="S552" s="907">
        <v>1692.0</v>
      </c>
      <c r="T552" s="908">
        <f t="shared" si="34"/>
        <v>2.358156028</v>
      </c>
      <c r="U552" s="881">
        <f t="shared" si="35"/>
        <v>0</v>
      </c>
      <c r="V552" s="882">
        <f t="shared" si="36"/>
        <v>0</v>
      </c>
      <c r="W552" s="95"/>
      <c r="X552" s="95"/>
      <c r="Y552" s="95"/>
      <c r="Z552" s="95"/>
      <c r="AA552" s="95"/>
    </row>
    <row r="553" ht="33.75" hidden="1" customHeight="1" outlineLevel="1">
      <c r="B553" s="904" t="s">
        <v>173</v>
      </c>
      <c r="C553" s="80"/>
      <c r="D553" s="905">
        <v>1.210111016E9</v>
      </c>
      <c r="E553" s="82" t="s">
        <v>37</v>
      </c>
      <c r="F553" s="874">
        <f t="shared" si="30"/>
        <v>4</v>
      </c>
      <c r="G553" s="912"/>
      <c r="H553" s="912"/>
      <c r="I553" s="912"/>
      <c r="J553" s="913">
        <v>0.0</v>
      </c>
      <c r="K553" s="914">
        <v>4.0</v>
      </c>
      <c r="L553" s="914">
        <v>0.0</v>
      </c>
      <c r="M553" s="914">
        <v>0.0</v>
      </c>
      <c r="N553" s="914">
        <v>0.0</v>
      </c>
      <c r="O553" s="914">
        <v>0.0</v>
      </c>
      <c r="P553" s="914">
        <v>0.0</v>
      </c>
      <c r="Q553" s="889">
        <v>0.0</v>
      </c>
      <c r="R553" s="907">
        <v>3990.0</v>
      </c>
      <c r="S553" s="907">
        <v>1692.0</v>
      </c>
      <c r="T553" s="908">
        <f t="shared" si="34"/>
        <v>2.358156028</v>
      </c>
      <c r="U553" s="881">
        <f t="shared" si="35"/>
        <v>6768</v>
      </c>
      <c r="V553" s="882">
        <f t="shared" si="36"/>
        <v>15960</v>
      </c>
      <c r="W553" s="95"/>
      <c r="X553" s="95"/>
      <c r="Y553" s="95"/>
      <c r="Z553" s="95"/>
      <c r="AA553" s="95"/>
    </row>
    <row r="554" ht="33.75" hidden="1" customHeight="1" outlineLevel="1">
      <c r="B554" s="904" t="s">
        <v>173</v>
      </c>
      <c r="C554" s="80"/>
      <c r="D554" s="905">
        <v>1.210111017E9</v>
      </c>
      <c r="E554" s="82" t="s">
        <v>132</v>
      </c>
      <c r="F554" s="874">
        <f t="shared" si="30"/>
        <v>7</v>
      </c>
      <c r="G554" s="912"/>
      <c r="H554" s="912"/>
      <c r="I554" s="912"/>
      <c r="J554" s="913">
        <v>4.0</v>
      </c>
      <c r="K554" s="914">
        <v>3.0</v>
      </c>
      <c r="L554" s="914">
        <v>0.0</v>
      </c>
      <c r="M554" s="914">
        <v>0.0</v>
      </c>
      <c r="N554" s="914">
        <v>0.0</v>
      </c>
      <c r="O554" s="914">
        <v>0.0</v>
      </c>
      <c r="P554" s="914">
        <v>0.0</v>
      </c>
      <c r="Q554" s="906">
        <v>0.0</v>
      </c>
      <c r="R554" s="907">
        <v>3990.0</v>
      </c>
      <c r="S554" s="907">
        <v>1692.0</v>
      </c>
      <c r="T554" s="908">
        <f t="shared" si="34"/>
        <v>2.358156028</v>
      </c>
      <c r="U554" s="881">
        <f t="shared" si="35"/>
        <v>11844</v>
      </c>
      <c r="V554" s="882">
        <f t="shared" si="36"/>
        <v>27930</v>
      </c>
      <c r="W554" s="95"/>
      <c r="X554" s="95"/>
      <c r="Y554" s="95"/>
      <c r="Z554" s="95"/>
      <c r="AA554" s="95"/>
    </row>
    <row r="555" ht="33.75" hidden="1" customHeight="1" outlineLevel="1">
      <c r="B555" s="904" t="s">
        <v>173</v>
      </c>
      <c r="C555" s="80"/>
      <c r="D555" s="905">
        <v>1.210111018E9</v>
      </c>
      <c r="E555" s="82" t="s">
        <v>133</v>
      </c>
      <c r="F555" s="874">
        <f t="shared" si="30"/>
        <v>4</v>
      </c>
      <c r="G555" s="912"/>
      <c r="H555" s="912"/>
      <c r="I555" s="912"/>
      <c r="J555" s="913">
        <v>2.0</v>
      </c>
      <c r="K555" s="914">
        <v>2.0</v>
      </c>
      <c r="L555" s="914">
        <v>0.0</v>
      </c>
      <c r="M555" s="914">
        <v>0.0</v>
      </c>
      <c r="N555" s="914">
        <v>0.0</v>
      </c>
      <c r="O555" s="914">
        <v>0.0</v>
      </c>
      <c r="P555" s="914">
        <v>0.0</v>
      </c>
      <c r="Q555" s="889">
        <v>0.0</v>
      </c>
      <c r="R555" s="907">
        <v>3990.0</v>
      </c>
      <c r="S555" s="907">
        <v>1692.0</v>
      </c>
      <c r="T555" s="908">
        <f t="shared" si="34"/>
        <v>2.358156028</v>
      </c>
      <c r="U555" s="881">
        <f t="shared" si="35"/>
        <v>6768</v>
      </c>
      <c r="V555" s="882">
        <f t="shared" si="36"/>
        <v>15960</v>
      </c>
      <c r="W555" s="95"/>
      <c r="X555" s="95"/>
      <c r="Y555" s="95"/>
      <c r="Z555" s="95"/>
      <c r="AA555" s="95"/>
    </row>
    <row r="556" ht="33.75" hidden="1" customHeight="1" outlineLevel="1">
      <c r="B556" s="883" t="s">
        <v>173</v>
      </c>
      <c r="C556" s="98"/>
      <c r="D556" s="909">
        <v>1.210111019E9</v>
      </c>
      <c r="E556" s="648" t="s">
        <v>242</v>
      </c>
      <c r="F556" s="885">
        <f t="shared" si="30"/>
        <v>4</v>
      </c>
      <c r="G556" s="886"/>
      <c r="H556" s="886"/>
      <c r="I556" s="886"/>
      <c r="J556" s="887">
        <v>3.0</v>
      </c>
      <c r="K556" s="888">
        <v>1.0</v>
      </c>
      <c r="L556" s="888">
        <v>0.0</v>
      </c>
      <c r="M556" s="888">
        <v>0.0</v>
      </c>
      <c r="N556" s="888">
        <v>0.0</v>
      </c>
      <c r="O556" s="888">
        <v>0.0</v>
      </c>
      <c r="P556" s="888">
        <v>0.0</v>
      </c>
      <c r="Q556" s="906">
        <v>0.0</v>
      </c>
      <c r="R556" s="890">
        <v>3990.0</v>
      </c>
      <c r="S556" s="890">
        <v>1692.0</v>
      </c>
      <c r="T556" s="891">
        <f t="shared" si="34"/>
        <v>2.358156028</v>
      </c>
      <c r="U556" s="892">
        <f t="shared" si="35"/>
        <v>6768</v>
      </c>
      <c r="V556" s="893">
        <f t="shared" si="36"/>
        <v>15960</v>
      </c>
      <c r="W556" s="95"/>
      <c r="X556" s="95"/>
      <c r="Y556" s="95"/>
      <c r="Z556" s="95"/>
      <c r="AA556" s="95"/>
    </row>
    <row r="557" collapsed="1">
      <c r="B557" s="46" t="s">
        <v>174</v>
      </c>
      <c r="X557" s="95"/>
      <c r="Y557" s="95"/>
      <c r="Z557" s="95"/>
      <c r="AA557" s="95"/>
    </row>
    <row r="558" hidden="1" outlineLevel="1">
      <c r="A558" s="1037" t="s">
        <v>254</v>
      </c>
      <c r="B558" s="883" t="s">
        <v>175</v>
      </c>
      <c r="C558" s="1038"/>
      <c r="D558" s="1000">
        <v>1.33142009913E11</v>
      </c>
      <c r="E558" s="506" t="s">
        <v>176</v>
      </c>
      <c r="F558" s="986">
        <f t="shared" ref="F558:F560" si="37">SUM(J558:P558)</f>
        <v>0</v>
      </c>
      <c r="G558" s="1039"/>
      <c r="H558" s="1039"/>
      <c r="I558" s="1039"/>
      <c r="J558" s="1039">
        <v>0.0</v>
      </c>
      <c r="K558" s="926">
        <v>0.0</v>
      </c>
      <c r="L558" s="926">
        <v>0.0</v>
      </c>
      <c r="M558" s="926">
        <v>0.0</v>
      </c>
      <c r="N558" s="926">
        <v>0.0</v>
      </c>
      <c r="O558" s="926">
        <v>0.0</v>
      </c>
      <c r="P558" s="930">
        <v>0.0</v>
      </c>
      <c r="Q558" s="987">
        <v>0.0</v>
      </c>
      <c r="R558" s="927">
        <v>1990.0</v>
      </c>
      <c r="S558" s="927">
        <v>886.0</v>
      </c>
      <c r="T558" s="908">
        <f t="shared" ref="T558:T560" si="38">R558/S558</f>
        <v>2.246049661</v>
      </c>
      <c r="U558" s="929">
        <f t="shared" ref="U558:U560" si="39">F558*S558</f>
        <v>0</v>
      </c>
      <c r="V558" s="882">
        <f t="shared" ref="V558:V560" si="40">R558*F558</f>
        <v>0</v>
      </c>
      <c r="X558" s="95"/>
      <c r="Y558" s="95"/>
      <c r="Z558" s="95"/>
      <c r="AA558" s="95"/>
    </row>
    <row r="559" hidden="1" outlineLevel="1">
      <c r="A559" s="1037" t="s">
        <v>254</v>
      </c>
      <c r="B559" s="883" t="s">
        <v>177</v>
      </c>
      <c r="C559" s="1038"/>
      <c r="D559" s="1000">
        <v>1.33141007313E11</v>
      </c>
      <c r="E559" s="518" t="s">
        <v>176</v>
      </c>
      <c r="F559" s="986">
        <f t="shared" si="37"/>
        <v>0</v>
      </c>
      <c r="G559" s="1039"/>
      <c r="H559" s="1039"/>
      <c r="I559" s="1039"/>
      <c r="J559" s="1039">
        <v>0.0</v>
      </c>
      <c r="K559" s="1040">
        <v>0.0</v>
      </c>
      <c r="L559" s="1040">
        <v>0.0</v>
      </c>
      <c r="M559" s="1040">
        <v>0.0</v>
      </c>
      <c r="N559" s="1040">
        <v>0.0</v>
      </c>
      <c r="O559" s="1040">
        <v>0.0</v>
      </c>
      <c r="P559" s="1040">
        <v>0.0</v>
      </c>
      <c r="Q559" s="1041">
        <v>0.0</v>
      </c>
      <c r="R559" s="927">
        <v>1590.0</v>
      </c>
      <c r="S559" s="927">
        <v>1029.0</v>
      </c>
      <c r="T559" s="908">
        <f t="shared" si="38"/>
        <v>1.545189504</v>
      </c>
      <c r="U559" s="929">
        <f t="shared" si="39"/>
        <v>0</v>
      </c>
      <c r="V559" s="882">
        <f t="shared" si="40"/>
        <v>0</v>
      </c>
      <c r="X559" s="95"/>
      <c r="Y559" s="95"/>
      <c r="Z559" s="95"/>
      <c r="AA559" s="95"/>
    </row>
    <row r="560" hidden="1" outlineLevel="1">
      <c r="A560" s="1037" t="s">
        <v>254</v>
      </c>
      <c r="B560" s="1042" t="s">
        <v>178</v>
      </c>
      <c r="C560" s="1043"/>
      <c r="D560" s="1044"/>
      <c r="E560" s="518" t="s">
        <v>176</v>
      </c>
      <c r="F560" s="874">
        <f t="shared" si="37"/>
        <v>0</v>
      </c>
      <c r="G560" s="1045"/>
      <c r="H560" s="1045"/>
      <c r="I560" s="1045"/>
      <c r="J560" s="1046">
        <v>0.0</v>
      </c>
      <c r="K560" s="1040">
        <v>0.0</v>
      </c>
      <c r="L560" s="1040">
        <v>0.0</v>
      </c>
      <c r="M560" s="1040">
        <v>0.0</v>
      </c>
      <c r="N560" s="1040">
        <v>0.0</v>
      </c>
      <c r="O560" s="1040">
        <v>0.0</v>
      </c>
      <c r="P560" s="1040">
        <v>0.0</v>
      </c>
      <c r="Q560" s="97">
        <v>0.0</v>
      </c>
      <c r="R560" s="907">
        <v>0.0</v>
      </c>
      <c r="S560" s="907" t="str">
        <f>J560*#REF!</f>
        <v>#REF!</v>
      </c>
      <c r="T560" s="908" t="str">
        <f t="shared" si="38"/>
        <v>#REF!</v>
      </c>
      <c r="U560" s="881" t="str">
        <f t="shared" si="39"/>
        <v>#REF!</v>
      </c>
      <c r="V560" s="882">
        <f t="shared" si="40"/>
        <v>0</v>
      </c>
      <c r="X560" s="95"/>
      <c r="Y560" s="95"/>
      <c r="Z560" s="95"/>
      <c r="AA560" s="95"/>
    </row>
    <row r="561" collapsed="1">
      <c r="B561" s="46" t="s">
        <v>179</v>
      </c>
      <c r="X561" s="95"/>
      <c r="Y561" s="95"/>
      <c r="Z561" s="95"/>
      <c r="AA561" s="95"/>
    </row>
    <row r="562" ht="16.5" hidden="1" customHeight="1" outlineLevel="1">
      <c r="B562" s="300"/>
      <c r="C562" s="733"/>
      <c r="D562" s="344"/>
      <c r="E562" s="1047"/>
      <c r="F562" s="761">
        <f>SUM(F563:F573)</f>
        <v>886</v>
      </c>
      <c r="G562" s="875"/>
      <c r="H562" s="875"/>
      <c r="I562" s="875"/>
      <c r="J562" s="875"/>
      <c r="K562" s="958"/>
      <c r="L562" s="958"/>
      <c r="M562" s="958"/>
      <c r="N562" s="958"/>
      <c r="O562" s="958"/>
      <c r="P562" s="958"/>
      <c r="Q562" s="982"/>
      <c r="R562" s="897"/>
      <c r="S562" s="897"/>
      <c r="T562" s="880"/>
      <c r="U562" s="882">
        <f t="shared" ref="U562:V562" si="41">SUM(U563:U573)</f>
        <v>427506</v>
      </c>
      <c r="V562" s="882">
        <f t="shared" si="41"/>
        <v>2303540</v>
      </c>
      <c r="W562" s="95"/>
      <c r="X562" s="95"/>
      <c r="Y562" s="95"/>
      <c r="Z562" s="95"/>
      <c r="AA562" s="95"/>
    </row>
    <row r="563" ht="127.5" hidden="1" customHeight="1" outlineLevel="1">
      <c r="B563" s="1048" t="s">
        <v>255</v>
      </c>
      <c r="C563" s="1049"/>
      <c r="D563" s="1050"/>
      <c r="E563" s="608" t="s">
        <v>176</v>
      </c>
      <c r="F563" s="1051">
        <f t="shared" ref="F563:F573" si="42">SUM(J563:P563)</f>
        <v>45</v>
      </c>
      <c r="G563" s="1052"/>
      <c r="H563" s="1052"/>
      <c r="I563" s="1052"/>
      <c r="J563" s="1052">
        <v>35.0</v>
      </c>
      <c r="K563" s="1053">
        <v>10.0</v>
      </c>
      <c r="L563" s="1053">
        <v>0.0</v>
      </c>
      <c r="M563" s="1053">
        <v>0.0</v>
      </c>
      <c r="N563" s="1053">
        <v>0.0</v>
      </c>
      <c r="O563" s="1053">
        <v>0.0</v>
      </c>
      <c r="P563" s="1053">
        <v>0.0</v>
      </c>
      <c r="Q563" s="1054"/>
      <c r="R563" s="1055">
        <v>3590.0</v>
      </c>
      <c r="S563" s="1055">
        <v>831.0</v>
      </c>
      <c r="T563" s="1056">
        <f t="shared" ref="T563:T573" si="43">R563/S563</f>
        <v>4.32009627</v>
      </c>
      <c r="U563" s="1057">
        <f t="shared" ref="U563:U567" si="44">S563*F563</f>
        <v>37395</v>
      </c>
      <c r="V563" s="673">
        <f t="shared" ref="V563:V573" si="45">R563*F563</f>
        <v>161550</v>
      </c>
      <c r="W563" s="95"/>
      <c r="X563" s="95"/>
      <c r="Y563" s="95"/>
      <c r="Z563" s="95"/>
      <c r="AA563" s="95"/>
    </row>
    <row r="564" ht="127.5" hidden="1" customHeight="1" outlineLevel="1">
      <c r="B564" s="1048" t="s">
        <v>256</v>
      </c>
      <c r="C564" s="1049"/>
      <c r="D564" s="1050"/>
      <c r="E564" s="608" t="s">
        <v>176</v>
      </c>
      <c r="F564" s="1051">
        <f t="shared" si="42"/>
        <v>88</v>
      </c>
      <c r="G564" s="1052"/>
      <c r="H564" s="1052"/>
      <c r="I564" s="1052"/>
      <c r="J564" s="1052">
        <v>80.0</v>
      </c>
      <c r="K564" s="1053">
        <v>8.0</v>
      </c>
      <c r="L564" s="1053">
        <v>0.0</v>
      </c>
      <c r="M564" s="1053">
        <v>0.0</v>
      </c>
      <c r="N564" s="1053">
        <v>0.0</v>
      </c>
      <c r="O564" s="1053">
        <v>0.0</v>
      </c>
      <c r="P564" s="1053">
        <v>0.0</v>
      </c>
      <c r="Q564" s="1054"/>
      <c r="R564" s="1055">
        <v>3590.0</v>
      </c>
      <c r="S564" s="1055">
        <v>831.0</v>
      </c>
      <c r="T564" s="1056">
        <f t="shared" si="43"/>
        <v>4.32009627</v>
      </c>
      <c r="U564" s="1057">
        <f t="shared" si="44"/>
        <v>73128</v>
      </c>
      <c r="V564" s="673">
        <f t="shared" si="45"/>
        <v>315920</v>
      </c>
      <c r="W564" s="95"/>
      <c r="X564" s="95"/>
      <c r="Y564" s="95"/>
      <c r="Z564" s="95"/>
      <c r="AA564" s="95"/>
    </row>
    <row r="565" ht="127.5" hidden="1" customHeight="1" outlineLevel="1">
      <c r="B565" s="1048" t="s">
        <v>257</v>
      </c>
      <c r="C565" s="1049"/>
      <c r="D565" s="1050"/>
      <c r="E565" s="608" t="s">
        <v>176</v>
      </c>
      <c r="F565" s="1051">
        <f t="shared" si="42"/>
        <v>41</v>
      </c>
      <c r="G565" s="1052"/>
      <c r="H565" s="1052"/>
      <c r="I565" s="1052"/>
      <c r="J565" s="1052">
        <v>34.0</v>
      </c>
      <c r="K565" s="1053">
        <v>7.0</v>
      </c>
      <c r="L565" s="1053">
        <v>0.0</v>
      </c>
      <c r="M565" s="1053">
        <v>0.0</v>
      </c>
      <c r="N565" s="1053">
        <v>0.0</v>
      </c>
      <c r="O565" s="1053">
        <v>0.0</v>
      </c>
      <c r="P565" s="1053">
        <v>0.0</v>
      </c>
      <c r="Q565" s="1054"/>
      <c r="R565" s="1055">
        <v>3590.0</v>
      </c>
      <c r="S565" s="1055">
        <v>831.0</v>
      </c>
      <c r="T565" s="1056">
        <f t="shared" si="43"/>
        <v>4.32009627</v>
      </c>
      <c r="U565" s="1057">
        <f t="shared" si="44"/>
        <v>34071</v>
      </c>
      <c r="V565" s="673">
        <f t="shared" si="45"/>
        <v>147190</v>
      </c>
      <c r="W565" s="95"/>
      <c r="X565" s="95"/>
      <c r="Y565" s="95"/>
      <c r="Z565" s="95"/>
      <c r="AA565" s="95"/>
    </row>
    <row r="566" ht="127.5" hidden="1" customHeight="1" outlineLevel="1">
      <c r="B566" s="1048" t="s">
        <v>258</v>
      </c>
      <c r="C566" s="1049"/>
      <c r="D566" s="1050"/>
      <c r="E566" s="608" t="s">
        <v>176</v>
      </c>
      <c r="F566" s="1051">
        <f t="shared" si="42"/>
        <v>56</v>
      </c>
      <c r="G566" s="1052"/>
      <c r="H566" s="1052"/>
      <c r="I566" s="1052"/>
      <c r="J566" s="1052">
        <v>49.0</v>
      </c>
      <c r="K566" s="1053">
        <v>7.0</v>
      </c>
      <c r="L566" s="1053">
        <v>0.0</v>
      </c>
      <c r="M566" s="1053">
        <v>0.0</v>
      </c>
      <c r="N566" s="1053">
        <v>0.0</v>
      </c>
      <c r="O566" s="1053">
        <v>0.0</v>
      </c>
      <c r="P566" s="1053">
        <v>0.0</v>
      </c>
      <c r="Q566" s="1054"/>
      <c r="R566" s="1055">
        <v>3590.0</v>
      </c>
      <c r="S566" s="1055">
        <v>450.0</v>
      </c>
      <c r="T566" s="1056">
        <f t="shared" si="43"/>
        <v>7.977777778</v>
      </c>
      <c r="U566" s="1057">
        <f t="shared" si="44"/>
        <v>25200</v>
      </c>
      <c r="V566" s="673">
        <f t="shared" si="45"/>
        <v>201040</v>
      </c>
      <c r="W566" s="95"/>
      <c r="X566" s="95"/>
      <c r="Y566" s="95"/>
      <c r="Z566" s="95"/>
      <c r="AA566" s="95"/>
    </row>
    <row r="567" ht="127.5" hidden="1" customHeight="1" outlineLevel="1">
      <c r="B567" s="1048" t="s">
        <v>259</v>
      </c>
      <c r="C567" s="1049"/>
      <c r="D567" s="1050"/>
      <c r="E567" s="608" t="s">
        <v>176</v>
      </c>
      <c r="F567" s="1051">
        <f t="shared" si="42"/>
        <v>23</v>
      </c>
      <c r="G567" s="1052"/>
      <c r="H567" s="1052"/>
      <c r="I567" s="1052"/>
      <c r="J567" s="1052">
        <v>14.0</v>
      </c>
      <c r="K567" s="1053">
        <v>9.0</v>
      </c>
      <c r="L567" s="1053">
        <v>0.0</v>
      </c>
      <c r="M567" s="1053">
        <v>0.0</v>
      </c>
      <c r="N567" s="1053">
        <v>0.0</v>
      </c>
      <c r="O567" s="1053">
        <v>0.0</v>
      </c>
      <c r="P567" s="1053">
        <v>0.0</v>
      </c>
      <c r="Q567" s="1054"/>
      <c r="R567" s="1055">
        <v>3590.0</v>
      </c>
      <c r="S567" s="1055">
        <v>450.0</v>
      </c>
      <c r="T567" s="1056">
        <f t="shared" si="43"/>
        <v>7.977777778</v>
      </c>
      <c r="U567" s="1057">
        <f t="shared" si="44"/>
        <v>10350</v>
      </c>
      <c r="V567" s="673">
        <f t="shared" si="45"/>
        <v>82570</v>
      </c>
      <c r="W567" s="95"/>
      <c r="X567" s="95"/>
      <c r="Y567" s="95"/>
      <c r="Z567" s="95"/>
      <c r="AA567" s="95"/>
    </row>
    <row r="568" ht="127.5" hidden="1" customHeight="1" outlineLevel="1">
      <c r="A568" s="1037" t="s">
        <v>254</v>
      </c>
      <c r="B568" s="1058" t="s">
        <v>185</v>
      </c>
      <c r="C568" s="659"/>
      <c r="D568" s="660">
        <v>1.3391119913E10</v>
      </c>
      <c r="E568" s="623" t="s">
        <v>176</v>
      </c>
      <c r="F568" s="661">
        <f t="shared" si="42"/>
        <v>114</v>
      </c>
      <c r="G568" s="1059"/>
      <c r="H568" s="1059"/>
      <c r="I568" s="1059"/>
      <c r="J568" s="1059">
        <v>107.0</v>
      </c>
      <c r="K568" s="663">
        <v>6.0</v>
      </c>
      <c r="L568" s="663">
        <v>0.0</v>
      </c>
      <c r="M568" s="663">
        <v>1.0</v>
      </c>
      <c r="N568" s="663">
        <v>0.0</v>
      </c>
      <c r="O568" s="663">
        <v>0.0</v>
      </c>
      <c r="P568" s="663">
        <v>0.0</v>
      </c>
      <c r="Q568" s="669"/>
      <c r="R568" s="670">
        <v>1990.0</v>
      </c>
      <c r="S568" s="670">
        <v>364.0</v>
      </c>
      <c r="T568" s="671">
        <f t="shared" si="43"/>
        <v>5.467032967</v>
      </c>
      <c r="U568" s="672">
        <f t="shared" ref="U568:U573" si="46">F568*S568</f>
        <v>41496</v>
      </c>
      <c r="V568" s="673">
        <f t="shared" si="45"/>
        <v>226860</v>
      </c>
      <c r="W568" s="95"/>
      <c r="X568" s="95"/>
      <c r="Y568" s="95"/>
      <c r="Z568" s="95"/>
      <c r="AA568" s="95"/>
    </row>
    <row r="569" ht="127.5" hidden="1" customHeight="1" outlineLevel="1">
      <c r="A569" s="1037" t="s">
        <v>254</v>
      </c>
      <c r="B569" s="1058" t="s">
        <v>186</v>
      </c>
      <c r="C569" s="659"/>
      <c r="D569" s="660">
        <v>1.3391116013E10</v>
      </c>
      <c r="E569" s="623" t="s">
        <v>176</v>
      </c>
      <c r="F569" s="661">
        <f t="shared" si="42"/>
        <v>156</v>
      </c>
      <c r="G569" s="1059"/>
      <c r="H569" s="1059"/>
      <c r="I569" s="1059"/>
      <c r="J569" s="1059">
        <v>147.0</v>
      </c>
      <c r="K569" s="663">
        <v>7.0</v>
      </c>
      <c r="L569" s="663">
        <v>0.0</v>
      </c>
      <c r="M569" s="663">
        <v>2.0</v>
      </c>
      <c r="N569" s="663">
        <v>0.0</v>
      </c>
      <c r="O569" s="663">
        <v>0.0</v>
      </c>
      <c r="P569" s="663">
        <v>0.0</v>
      </c>
      <c r="Q569" s="669"/>
      <c r="R569" s="670">
        <v>1990.0</v>
      </c>
      <c r="S569" s="670">
        <v>364.0</v>
      </c>
      <c r="T569" s="671">
        <f t="shared" si="43"/>
        <v>5.467032967</v>
      </c>
      <c r="U569" s="672">
        <f t="shared" si="46"/>
        <v>56784</v>
      </c>
      <c r="V569" s="673">
        <f t="shared" si="45"/>
        <v>310440</v>
      </c>
      <c r="W569" s="95"/>
      <c r="X569" s="95"/>
      <c r="Y569" s="95"/>
      <c r="Z569" s="95"/>
      <c r="AA569" s="95"/>
    </row>
    <row r="570" ht="127.5" hidden="1" customHeight="1" outlineLevel="1">
      <c r="A570" s="1037" t="s">
        <v>254</v>
      </c>
      <c r="B570" s="1058" t="s">
        <v>187</v>
      </c>
      <c r="C570" s="659"/>
      <c r="D570" s="660">
        <v>1.3391118013E10</v>
      </c>
      <c r="E570" s="623" t="s">
        <v>176</v>
      </c>
      <c r="F570" s="661">
        <f t="shared" si="42"/>
        <v>137</v>
      </c>
      <c r="G570" s="1059"/>
      <c r="H570" s="1059"/>
      <c r="I570" s="1059"/>
      <c r="J570" s="1059">
        <v>129.0</v>
      </c>
      <c r="K570" s="663">
        <v>7.0</v>
      </c>
      <c r="L570" s="663">
        <v>0.0</v>
      </c>
      <c r="M570" s="663">
        <v>1.0</v>
      </c>
      <c r="N570" s="663">
        <v>0.0</v>
      </c>
      <c r="O570" s="663">
        <v>0.0</v>
      </c>
      <c r="P570" s="663">
        <v>0.0</v>
      </c>
      <c r="Q570" s="669"/>
      <c r="R570" s="670">
        <v>1990.0</v>
      </c>
      <c r="S570" s="670">
        <v>364.0</v>
      </c>
      <c r="T570" s="671">
        <f t="shared" si="43"/>
        <v>5.467032967</v>
      </c>
      <c r="U570" s="672">
        <f t="shared" si="46"/>
        <v>49868</v>
      </c>
      <c r="V570" s="673">
        <f t="shared" si="45"/>
        <v>272630</v>
      </c>
      <c r="W570" s="95"/>
      <c r="X570" s="95"/>
      <c r="Y570" s="95"/>
      <c r="Z570" s="95"/>
      <c r="AA570" s="95"/>
    </row>
    <row r="571" ht="127.5" hidden="1" customHeight="1" outlineLevel="1">
      <c r="B571" s="1058" t="s">
        <v>188</v>
      </c>
      <c r="C571" s="659"/>
      <c r="D571" s="660">
        <v>1.3391229913E10</v>
      </c>
      <c r="E571" s="623" t="s">
        <v>176</v>
      </c>
      <c r="F571" s="661">
        <f t="shared" si="42"/>
        <v>65</v>
      </c>
      <c r="G571" s="1059"/>
      <c r="H571" s="1059"/>
      <c r="I571" s="1059"/>
      <c r="J571" s="1059">
        <v>49.0</v>
      </c>
      <c r="K571" s="663">
        <v>8.0</v>
      </c>
      <c r="L571" s="663">
        <v>2.0</v>
      </c>
      <c r="M571" s="663">
        <v>1.0</v>
      </c>
      <c r="N571" s="663">
        <v>1.0</v>
      </c>
      <c r="O571" s="663">
        <v>4.0</v>
      </c>
      <c r="P571" s="663">
        <v>0.0</v>
      </c>
      <c r="Q571" s="1060">
        <v>3.0</v>
      </c>
      <c r="R571" s="670">
        <v>2590.0</v>
      </c>
      <c r="S571" s="670">
        <v>439.0</v>
      </c>
      <c r="T571" s="671">
        <f t="shared" si="43"/>
        <v>5.89977221</v>
      </c>
      <c r="U571" s="672">
        <f t="shared" si="46"/>
        <v>28535</v>
      </c>
      <c r="V571" s="673">
        <f t="shared" si="45"/>
        <v>168350</v>
      </c>
      <c r="W571" s="95"/>
      <c r="X571" s="95"/>
      <c r="Y571" s="95"/>
      <c r="Z571" s="95"/>
      <c r="AA571" s="95"/>
    </row>
    <row r="572" ht="127.5" hidden="1" customHeight="1" outlineLevel="1">
      <c r="B572" s="1058" t="s">
        <v>189</v>
      </c>
      <c r="C572" s="659"/>
      <c r="D572" s="660">
        <v>1.3391225513E10</v>
      </c>
      <c r="E572" s="623" t="s">
        <v>176</v>
      </c>
      <c r="F572" s="661">
        <f t="shared" si="42"/>
        <v>87</v>
      </c>
      <c r="G572" s="1059"/>
      <c r="H572" s="1059"/>
      <c r="I572" s="1059"/>
      <c r="J572" s="1059">
        <v>68.0</v>
      </c>
      <c r="K572" s="663">
        <v>11.0</v>
      </c>
      <c r="L572" s="663">
        <v>1.0</v>
      </c>
      <c r="M572" s="663">
        <v>1.0</v>
      </c>
      <c r="N572" s="663">
        <v>1.0</v>
      </c>
      <c r="O572" s="663">
        <v>4.0</v>
      </c>
      <c r="P572" s="663">
        <v>1.0</v>
      </c>
      <c r="Q572" s="1060">
        <v>4.0</v>
      </c>
      <c r="R572" s="670">
        <v>2590.0</v>
      </c>
      <c r="S572" s="670">
        <v>439.0</v>
      </c>
      <c r="T572" s="671">
        <f t="shared" si="43"/>
        <v>5.89977221</v>
      </c>
      <c r="U572" s="672">
        <f t="shared" si="46"/>
        <v>38193</v>
      </c>
      <c r="V572" s="673">
        <f t="shared" si="45"/>
        <v>225330</v>
      </c>
      <c r="W572" s="95"/>
      <c r="X572" s="95"/>
      <c r="Y572" s="95"/>
      <c r="Z572" s="95"/>
      <c r="AA572" s="95"/>
    </row>
    <row r="573" ht="127.5" hidden="1" customHeight="1" outlineLevel="1">
      <c r="B573" s="1058" t="s">
        <v>190</v>
      </c>
      <c r="C573" s="659"/>
      <c r="D573" s="660">
        <v>1.3391226213E10</v>
      </c>
      <c r="E573" s="623" t="s">
        <v>176</v>
      </c>
      <c r="F573" s="661">
        <f t="shared" si="42"/>
        <v>74</v>
      </c>
      <c r="G573" s="1059"/>
      <c r="H573" s="1059"/>
      <c r="I573" s="1059"/>
      <c r="J573" s="1059">
        <v>60.0</v>
      </c>
      <c r="K573" s="663">
        <v>7.0</v>
      </c>
      <c r="L573" s="663">
        <v>1.0</v>
      </c>
      <c r="M573" s="663">
        <v>1.0</v>
      </c>
      <c r="N573" s="663">
        <v>1.0</v>
      </c>
      <c r="O573" s="663">
        <v>4.0</v>
      </c>
      <c r="P573" s="663">
        <v>0.0</v>
      </c>
      <c r="Q573" s="1060">
        <v>4.0</v>
      </c>
      <c r="R573" s="670">
        <v>2590.0</v>
      </c>
      <c r="S573" s="670">
        <v>439.0</v>
      </c>
      <c r="T573" s="671">
        <f t="shared" si="43"/>
        <v>5.89977221</v>
      </c>
      <c r="U573" s="672">
        <f t="shared" si="46"/>
        <v>32486</v>
      </c>
      <c r="V573" s="673">
        <f t="shared" si="45"/>
        <v>191660</v>
      </c>
      <c r="W573" s="95"/>
      <c r="X573" s="95"/>
      <c r="Y573" s="95"/>
      <c r="Z573" s="95"/>
      <c r="AA573" s="95"/>
    </row>
    <row r="574" collapsed="1">
      <c r="B574" s="46" t="s">
        <v>191</v>
      </c>
      <c r="X574" s="95"/>
      <c r="Y574" s="95"/>
      <c r="Z574" s="95"/>
      <c r="AA574" s="95"/>
    </row>
    <row r="575" hidden="1" outlineLevel="1">
      <c r="B575" s="300"/>
      <c r="C575" s="758"/>
      <c r="D575" s="1061"/>
      <c r="E575" s="1047"/>
      <c r="F575" s="980">
        <f>SUM(F576:F585)</f>
        <v>479</v>
      </c>
      <c r="G575" s="1062"/>
      <c r="H575" s="1062"/>
      <c r="I575" s="1062"/>
      <c r="J575" s="1062"/>
      <c r="K575" s="1063"/>
      <c r="L575" s="1063"/>
      <c r="M575" s="1063"/>
      <c r="N575" s="1063"/>
      <c r="O575" s="1063"/>
      <c r="P575" s="1063"/>
      <c r="Q575" s="982"/>
      <c r="R575" s="897"/>
      <c r="S575" s="897"/>
      <c r="T575" s="880"/>
      <c r="U575" s="980">
        <f t="shared" ref="U575:V575" si="47">SUM(U576:U585)</f>
        <v>102062</v>
      </c>
      <c r="V575" s="980">
        <f t="shared" si="47"/>
        <v>347610</v>
      </c>
      <c r="X575" s="95"/>
      <c r="Y575" s="95"/>
      <c r="Z575" s="95"/>
      <c r="AA575" s="95"/>
    </row>
    <row r="576" hidden="1" outlineLevel="1">
      <c r="B576" s="1042" t="s">
        <v>193</v>
      </c>
      <c r="C576" s="1064"/>
      <c r="D576" s="1065" t="s">
        <v>194</v>
      </c>
      <c r="E576" s="82" t="s">
        <v>195</v>
      </c>
      <c r="F576" s="874">
        <f t="shared" ref="F576:F585" si="48">SUM(J576:P576)</f>
        <v>51</v>
      </c>
      <c r="G576" s="912"/>
      <c r="H576" s="912"/>
      <c r="I576" s="912"/>
      <c r="J576" s="913">
        <v>31.0</v>
      </c>
      <c r="K576" s="914">
        <v>6.0</v>
      </c>
      <c r="L576" s="1066"/>
      <c r="M576" s="1066"/>
      <c r="N576" s="1066"/>
      <c r="O576" s="1066"/>
      <c r="P576" s="1066">
        <v>14.0</v>
      </c>
      <c r="Q576" s="906">
        <v>2.0</v>
      </c>
      <c r="R576" s="907">
        <v>990.0</v>
      </c>
      <c r="S576" s="907">
        <v>260.0</v>
      </c>
      <c r="T576" s="908">
        <f t="shared" ref="T576:T585" si="49">R576/S576</f>
        <v>3.807692308</v>
      </c>
      <c r="U576" s="881">
        <f t="shared" ref="U576:U585" si="50">F576*S576</f>
        <v>13260</v>
      </c>
      <c r="V576" s="882">
        <f t="shared" ref="V576:V585" si="51">R576*F576</f>
        <v>50490</v>
      </c>
      <c r="X576" s="95"/>
      <c r="Y576" s="95"/>
      <c r="Z576" s="95"/>
      <c r="AA576" s="95"/>
    </row>
    <row r="577" hidden="1" outlineLevel="1">
      <c r="B577" s="1042" t="s">
        <v>193</v>
      </c>
      <c r="C577" s="1064"/>
      <c r="D577" s="1065" t="s">
        <v>194</v>
      </c>
      <c r="E577" s="82" t="s">
        <v>196</v>
      </c>
      <c r="F577" s="874">
        <f t="shared" si="48"/>
        <v>6</v>
      </c>
      <c r="G577" s="1067"/>
      <c r="H577" s="1067"/>
      <c r="I577" s="1067"/>
      <c r="J577" s="1068">
        <v>1.0</v>
      </c>
      <c r="K577" s="914">
        <v>3.0</v>
      </c>
      <c r="L577" s="1066"/>
      <c r="M577" s="1066"/>
      <c r="N577" s="1066"/>
      <c r="O577" s="1066"/>
      <c r="P577" s="1066">
        <v>2.0</v>
      </c>
      <c r="Q577" s="906">
        <v>1.0</v>
      </c>
      <c r="R577" s="907">
        <v>990.0</v>
      </c>
      <c r="S577" s="907">
        <v>260.0</v>
      </c>
      <c r="T577" s="908">
        <f t="shared" si="49"/>
        <v>3.807692308</v>
      </c>
      <c r="U577" s="881">
        <f t="shared" si="50"/>
        <v>1560</v>
      </c>
      <c r="V577" s="882">
        <f t="shared" si="51"/>
        <v>5940</v>
      </c>
      <c r="X577" s="95"/>
      <c r="Y577" s="95"/>
      <c r="Z577" s="95"/>
      <c r="AA577" s="95"/>
    </row>
    <row r="578" hidden="1" outlineLevel="1">
      <c r="B578" s="1042" t="s">
        <v>197</v>
      </c>
      <c r="C578" s="1064"/>
      <c r="D578" s="1065" t="s">
        <v>198</v>
      </c>
      <c r="E578" s="82" t="s">
        <v>195</v>
      </c>
      <c r="F578" s="874">
        <f t="shared" si="48"/>
        <v>33</v>
      </c>
      <c r="G578" s="912"/>
      <c r="H578" s="912"/>
      <c r="I578" s="912"/>
      <c r="J578" s="913">
        <v>6.0</v>
      </c>
      <c r="K578" s="914">
        <v>12.0</v>
      </c>
      <c r="L578" s="1066"/>
      <c r="M578" s="1066"/>
      <c r="N578" s="1066"/>
      <c r="O578" s="1066"/>
      <c r="P578" s="1066">
        <v>15.0</v>
      </c>
      <c r="Q578" s="906">
        <v>0.0</v>
      </c>
      <c r="R578" s="907">
        <v>690.0</v>
      </c>
      <c r="S578" s="907">
        <v>216.0</v>
      </c>
      <c r="T578" s="908">
        <f t="shared" si="49"/>
        <v>3.194444444</v>
      </c>
      <c r="U578" s="881">
        <f t="shared" si="50"/>
        <v>7128</v>
      </c>
      <c r="V578" s="882">
        <f t="shared" si="51"/>
        <v>22770</v>
      </c>
      <c r="X578" s="95"/>
      <c r="Y578" s="95"/>
      <c r="Z578" s="95"/>
      <c r="AA578" s="95"/>
    </row>
    <row r="579" hidden="1" outlineLevel="1">
      <c r="B579" s="1042" t="s">
        <v>197</v>
      </c>
      <c r="C579" s="1064"/>
      <c r="D579" s="1065" t="s">
        <v>198</v>
      </c>
      <c r="E579" s="82" t="s">
        <v>196</v>
      </c>
      <c r="F579" s="874">
        <f t="shared" si="48"/>
        <v>54</v>
      </c>
      <c r="G579" s="912"/>
      <c r="H579" s="912"/>
      <c r="I579" s="912"/>
      <c r="J579" s="913">
        <v>28.0</v>
      </c>
      <c r="K579" s="914">
        <v>12.0</v>
      </c>
      <c r="L579" s="1066"/>
      <c r="M579" s="1066"/>
      <c r="N579" s="1066"/>
      <c r="O579" s="1066"/>
      <c r="P579" s="1066">
        <v>14.0</v>
      </c>
      <c r="Q579" s="906">
        <v>0.0</v>
      </c>
      <c r="R579" s="907">
        <v>690.0</v>
      </c>
      <c r="S579" s="907">
        <v>216.0</v>
      </c>
      <c r="T579" s="908">
        <f t="shared" si="49"/>
        <v>3.194444444</v>
      </c>
      <c r="U579" s="881">
        <f t="shared" si="50"/>
        <v>11664</v>
      </c>
      <c r="V579" s="882">
        <f t="shared" si="51"/>
        <v>37260</v>
      </c>
      <c r="X579" s="95"/>
      <c r="Y579" s="95"/>
      <c r="Z579" s="95"/>
      <c r="AA579" s="95"/>
    </row>
    <row r="580" hidden="1" outlineLevel="1">
      <c r="B580" s="1069" t="s">
        <v>201</v>
      </c>
      <c r="C580" s="1064"/>
      <c r="D580" s="1065" t="s">
        <v>200</v>
      </c>
      <c r="E580" s="82" t="s">
        <v>195</v>
      </c>
      <c r="F580" s="874">
        <f t="shared" si="48"/>
        <v>135</v>
      </c>
      <c r="G580" s="912"/>
      <c r="H580" s="912"/>
      <c r="I580" s="912"/>
      <c r="J580" s="913">
        <v>127.0</v>
      </c>
      <c r="K580" s="914">
        <v>6.0</v>
      </c>
      <c r="L580" s="1066"/>
      <c r="M580" s="1066"/>
      <c r="N580" s="1066"/>
      <c r="O580" s="1066"/>
      <c r="P580" s="1066">
        <v>2.0</v>
      </c>
      <c r="Q580" s="906">
        <v>0.0</v>
      </c>
      <c r="R580" s="907">
        <v>690.0</v>
      </c>
      <c r="S580" s="907">
        <v>216.0</v>
      </c>
      <c r="T580" s="908">
        <f t="shared" si="49"/>
        <v>3.194444444</v>
      </c>
      <c r="U580" s="881">
        <f t="shared" si="50"/>
        <v>29160</v>
      </c>
      <c r="V580" s="882">
        <f t="shared" si="51"/>
        <v>93150</v>
      </c>
      <c r="X580" s="95"/>
      <c r="Y580" s="95"/>
      <c r="Z580" s="95"/>
      <c r="AA580" s="95"/>
    </row>
    <row r="581" hidden="1" outlineLevel="1">
      <c r="B581" s="1069" t="s">
        <v>201</v>
      </c>
      <c r="C581" s="1064"/>
      <c r="D581" s="1065" t="s">
        <v>200</v>
      </c>
      <c r="E581" s="82" t="s">
        <v>196</v>
      </c>
      <c r="F581" s="874">
        <f t="shared" si="48"/>
        <v>115</v>
      </c>
      <c r="G581" s="912"/>
      <c r="H581" s="912"/>
      <c r="I581" s="912"/>
      <c r="J581" s="913">
        <v>105.0</v>
      </c>
      <c r="K581" s="914">
        <v>9.0</v>
      </c>
      <c r="L581" s="1066"/>
      <c r="M581" s="1066"/>
      <c r="N581" s="1066"/>
      <c r="O581" s="1066"/>
      <c r="P581" s="1066">
        <v>1.0</v>
      </c>
      <c r="Q581" s="906">
        <v>0.0</v>
      </c>
      <c r="R581" s="907">
        <v>690.0</v>
      </c>
      <c r="S581" s="907">
        <v>216.0</v>
      </c>
      <c r="T581" s="908">
        <f t="shared" si="49"/>
        <v>3.194444444</v>
      </c>
      <c r="U581" s="881">
        <f t="shared" si="50"/>
        <v>24840</v>
      </c>
      <c r="V581" s="882">
        <f t="shared" si="51"/>
        <v>79350</v>
      </c>
      <c r="X581" s="95"/>
      <c r="Y581" s="95"/>
      <c r="Z581" s="95"/>
      <c r="AA581" s="95"/>
    </row>
    <row r="582" hidden="1" outlineLevel="1">
      <c r="B582" s="1042" t="s">
        <v>202</v>
      </c>
      <c r="C582" s="1064"/>
      <c r="D582" s="1065" t="s">
        <v>203</v>
      </c>
      <c r="E582" s="82" t="s">
        <v>195</v>
      </c>
      <c r="F582" s="874">
        <f t="shared" si="48"/>
        <v>23</v>
      </c>
      <c r="G582" s="912"/>
      <c r="H582" s="912"/>
      <c r="I582" s="912"/>
      <c r="J582" s="913">
        <v>6.0</v>
      </c>
      <c r="K582" s="914">
        <v>5.0</v>
      </c>
      <c r="L582" s="1066"/>
      <c r="M582" s="1066"/>
      <c r="N582" s="1066"/>
      <c r="O582" s="1066"/>
      <c r="P582" s="1066">
        <v>12.0</v>
      </c>
      <c r="Q582" s="906">
        <v>0.0</v>
      </c>
      <c r="R582" s="907">
        <v>690.0</v>
      </c>
      <c r="S582" s="907">
        <v>170.0</v>
      </c>
      <c r="T582" s="908">
        <f t="shared" si="49"/>
        <v>4.058823529</v>
      </c>
      <c r="U582" s="881">
        <f t="shared" si="50"/>
        <v>3910</v>
      </c>
      <c r="V582" s="882">
        <f t="shared" si="51"/>
        <v>15870</v>
      </c>
      <c r="W582" s="95"/>
      <c r="X582" s="95"/>
      <c r="Y582" s="95"/>
      <c r="Z582" s="95"/>
      <c r="AA582" s="95"/>
    </row>
    <row r="583" hidden="1" outlineLevel="1">
      <c r="B583" s="1042" t="s">
        <v>202</v>
      </c>
      <c r="C583" s="1064"/>
      <c r="D583" s="1065" t="s">
        <v>203</v>
      </c>
      <c r="E583" s="82" t="s">
        <v>196</v>
      </c>
      <c r="F583" s="874">
        <f t="shared" si="48"/>
        <v>31</v>
      </c>
      <c r="G583" s="912"/>
      <c r="H583" s="912"/>
      <c r="I583" s="912"/>
      <c r="J583" s="913">
        <v>11.0</v>
      </c>
      <c r="K583" s="914">
        <v>4.0</v>
      </c>
      <c r="L583" s="1066"/>
      <c r="M583" s="1066"/>
      <c r="N583" s="1066"/>
      <c r="O583" s="1066"/>
      <c r="P583" s="1066">
        <v>16.0</v>
      </c>
      <c r="Q583" s="906">
        <v>0.0</v>
      </c>
      <c r="R583" s="907">
        <v>690.0</v>
      </c>
      <c r="S583" s="907">
        <v>170.0</v>
      </c>
      <c r="T583" s="908">
        <f t="shared" si="49"/>
        <v>4.058823529</v>
      </c>
      <c r="U583" s="881">
        <f t="shared" si="50"/>
        <v>5270</v>
      </c>
      <c r="V583" s="882">
        <f t="shared" si="51"/>
        <v>21390</v>
      </c>
      <c r="W583" s="95"/>
      <c r="X583" s="95"/>
      <c r="Y583" s="95"/>
      <c r="Z583" s="95"/>
      <c r="AA583" s="95"/>
    </row>
    <row r="584" hidden="1" outlineLevel="1">
      <c r="B584" s="1042" t="s">
        <v>204</v>
      </c>
      <c r="C584" s="1064"/>
      <c r="D584" s="1065" t="s">
        <v>205</v>
      </c>
      <c r="E584" s="82" t="s">
        <v>195</v>
      </c>
      <c r="F584" s="874">
        <f t="shared" si="48"/>
        <v>2</v>
      </c>
      <c r="G584" s="1045"/>
      <c r="H584" s="1045"/>
      <c r="I584" s="1045"/>
      <c r="J584" s="1046">
        <v>0.0</v>
      </c>
      <c r="K584" s="914">
        <v>0.0</v>
      </c>
      <c r="L584" s="1066"/>
      <c r="M584" s="1066"/>
      <c r="N584" s="1066"/>
      <c r="O584" s="1066"/>
      <c r="P584" s="1066">
        <v>2.0</v>
      </c>
      <c r="Q584" s="906">
        <v>0.0</v>
      </c>
      <c r="R584" s="907">
        <v>690.0</v>
      </c>
      <c r="S584" s="907">
        <v>170.0</v>
      </c>
      <c r="T584" s="908">
        <f t="shared" si="49"/>
        <v>4.058823529</v>
      </c>
      <c r="U584" s="881">
        <f t="shared" si="50"/>
        <v>340</v>
      </c>
      <c r="V584" s="882">
        <f t="shared" si="51"/>
        <v>1380</v>
      </c>
      <c r="W584" s="95"/>
      <c r="X584" s="95"/>
      <c r="Y584" s="95"/>
      <c r="Z584" s="95"/>
      <c r="AA584" s="95"/>
    </row>
    <row r="585" hidden="1" outlineLevel="1">
      <c r="B585" s="1070" t="s">
        <v>204</v>
      </c>
      <c r="C585" s="1071"/>
      <c r="D585" s="1072" t="s">
        <v>205</v>
      </c>
      <c r="E585" s="648" t="s">
        <v>196</v>
      </c>
      <c r="F585" s="885">
        <f t="shared" si="48"/>
        <v>29</v>
      </c>
      <c r="G585" s="886"/>
      <c r="H585" s="886"/>
      <c r="I585" s="886"/>
      <c r="J585" s="887">
        <v>9.0</v>
      </c>
      <c r="K585" s="877">
        <v>5.0</v>
      </c>
      <c r="L585" s="939"/>
      <c r="M585" s="939"/>
      <c r="N585" s="939"/>
      <c r="O585" s="939"/>
      <c r="P585" s="1066">
        <v>15.0</v>
      </c>
      <c r="Q585" s="878">
        <v>0.0</v>
      </c>
      <c r="R585" s="890">
        <v>690.0</v>
      </c>
      <c r="S585" s="890">
        <v>170.0</v>
      </c>
      <c r="T585" s="908">
        <f t="shared" si="49"/>
        <v>4.058823529</v>
      </c>
      <c r="U585" s="892">
        <f t="shared" si="50"/>
        <v>4930</v>
      </c>
      <c r="V585" s="882">
        <f t="shared" si="51"/>
        <v>20010</v>
      </c>
      <c r="W585" s="95"/>
      <c r="X585" s="95"/>
      <c r="Y585" s="95"/>
      <c r="Z585" s="95"/>
      <c r="AA585" s="95"/>
    </row>
    <row r="586" collapsed="1">
      <c r="B586" s="46" t="s">
        <v>206</v>
      </c>
      <c r="W586" s="95"/>
      <c r="X586" s="95"/>
      <c r="Y586" s="95"/>
      <c r="Z586" s="95"/>
      <c r="AA586" s="95"/>
    </row>
    <row r="587" ht="14.25" hidden="1" customHeight="1" outlineLevel="1">
      <c r="B587" s="300"/>
      <c r="C587" s="758"/>
      <c r="D587" s="996"/>
      <c r="E587" s="1047"/>
      <c r="F587" s="761">
        <f>SUM(F588:F590)</f>
        <v>377</v>
      </c>
      <c r="G587" s="875"/>
      <c r="H587" s="875"/>
      <c r="I587" s="875"/>
      <c r="J587" s="875"/>
      <c r="K587" s="958"/>
      <c r="L587" s="958"/>
      <c r="M587" s="958"/>
      <c r="N587" s="958"/>
      <c r="O587" s="958"/>
      <c r="P587" s="958"/>
      <c r="Q587" s="982"/>
      <c r="R587" s="897"/>
      <c r="S587" s="897"/>
      <c r="T587" s="880"/>
      <c r="U587" s="897">
        <f t="shared" ref="U587:V587" si="52">SUM(U588:U590)</f>
        <v>957851</v>
      </c>
      <c r="V587" s="897">
        <f t="shared" si="52"/>
        <v>3056230</v>
      </c>
      <c r="W587" s="95"/>
      <c r="X587" s="95"/>
      <c r="Y587" s="95"/>
      <c r="Z587" s="95"/>
      <c r="AA587" s="95"/>
    </row>
    <row r="588" ht="78.75" hidden="1" customHeight="1" outlineLevel="1">
      <c r="B588" s="1073" t="s">
        <v>207</v>
      </c>
      <c r="C588" s="659"/>
      <c r="D588" s="660">
        <v>1.3351219913E10</v>
      </c>
      <c r="E588" s="651" t="s">
        <v>208</v>
      </c>
      <c r="F588" s="683">
        <f t="shared" ref="F588:F590" si="53">SUM(J588:P588)</f>
        <v>166</v>
      </c>
      <c r="G588" s="1074"/>
      <c r="H588" s="1074"/>
      <c r="I588" s="1074"/>
      <c r="J588" s="1074">
        <v>157.0</v>
      </c>
      <c r="K588" s="685">
        <v>3.0</v>
      </c>
      <c r="L588" s="685">
        <v>0.0</v>
      </c>
      <c r="M588" s="685">
        <v>2.0</v>
      </c>
      <c r="N588" s="685">
        <v>0.0</v>
      </c>
      <c r="O588" s="685">
        <v>4.0</v>
      </c>
      <c r="P588" s="685">
        <v>0.0</v>
      </c>
      <c r="Q588" s="1075">
        <v>0.0</v>
      </c>
      <c r="R588" s="689">
        <v>10990.0</v>
      </c>
      <c r="S588" s="689">
        <v>4085.0</v>
      </c>
      <c r="T588" s="671">
        <f t="shared" ref="T588:T590" si="54">R588/S588</f>
        <v>2.690330477</v>
      </c>
      <c r="U588" s="689">
        <f t="shared" ref="U588:U590" si="55">F588*S588</f>
        <v>678110</v>
      </c>
      <c r="V588" s="673">
        <f t="shared" ref="V588:V590" si="56">R588*F588</f>
        <v>1824340</v>
      </c>
      <c r="W588" s="95"/>
      <c r="X588" s="95"/>
      <c r="Y588" s="95"/>
      <c r="Z588" s="95"/>
      <c r="AA588" s="95"/>
    </row>
    <row r="589" ht="61.5" hidden="1" customHeight="1" outlineLevel="1">
      <c r="B589" s="1073" t="s">
        <v>209</v>
      </c>
      <c r="C589" s="659"/>
      <c r="D589" s="660">
        <v>1.3351219913E10</v>
      </c>
      <c r="E589" s="651" t="s">
        <v>208</v>
      </c>
      <c r="F589" s="683">
        <f t="shared" si="53"/>
        <v>133</v>
      </c>
      <c r="G589" s="1074"/>
      <c r="H589" s="1074"/>
      <c r="I589" s="1074"/>
      <c r="J589" s="1074">
        <v>102.0</v>
      </c>
      <c r="K589" s="685">
        <v>9.0</v>
      </c>
      <c r="L589" s="685">
        <v>2.0</v>
      </c>
      <c r="M589" s="685">
        <v>2.0</v>
      </c>
      <c r="N589" s="685">
        <v>1.0</v>
      </c>
      <c r="O589" s="685">
        <v>16.0</v>
      </c>
      <c r="P589" s="685">
        <v>1.0</v>
      </c>
      <c r="Q589" s="1075">
        <v>7.0</v>
      </c>
      <c r="R589" s="689">
        <v>3990.0</v>
      </c>
      <c r="S589" s="689">
        <v>1077.0</v>
      </c>
      <c r="T589" s="671">
        <f t="shared" si="54"/>
        <v>3.704735376</v>
      </c>
      <c r="U589" s="689">
        <f t="shared" si="55"/>
        <v>143241</v>
      </c>
      <c r="V589" s="673">
        <f t="shared" si="56"/>
        <v>530670</v>
      </c>
      <c r="W589" s="95"/>
      <c r="X589" s="95"/>
      <c r="Y589" s="95"/>
      <c r="Z589" s="95"/>
      <c r="AA589" s="95"/>
    </row>
    <row r="590" ht="64.5" hidden="1" customHeight="1" outlineLevel="1">
      <c r="B590" s="1073" t="s">
        <v>210</v>
      </c>
      <c r="C590" s="659"/>
      <c r="D590" s="660">
        <v>1.3351219913E10</v>
      </c>
      <c r="E590" s="651" t="s">
        <v>208</v>
      </c>
      <c r="F590" s="683">
        <f t="shared" si="53"/>
        <v>78</v>
      </c>
      <c r="G590" s="1074"/>
      <c r="H590" s="1074"/>
      <c r="I590" s="1074"/>
      <c r="J590" s="1074">
        <v>61.0</v>
      </c>
      <c r="K590" s="685">
        <v>5.0</v>
      </c>
      <c r="L590" s="685">
        <v>1.0</v>
      </c>
      <c r="M590" s="685">
        <v>2.0</v>
      </c>
      <c r="N590" s="685">
        <v>0.0</v>
      </c>
      <c r="O590" s="685">
        <v>8.0</v>
      </c>
      <c r="P590" s="685">
        <v>1.0</v>
      </c>
      <c r="Q590" s="1075">
        <v>6.0</v>
      </c>
      <c r="R590" s="689">
        <v>8990.0</v>
      </c>
      <c r="S590" s="1076">
        <v>1750.0</v>
      </c>
      <c r="T590" s="671">
        <f t="shared" si="54"/>
        <v>5.137142857</v>
      </c>
      <c r="U590" s="689">
        <f t="shared" si="55"/>
        <v>136500</v>
      </c>
      <c r="V590" s="673">
        <f t="shared" si="56"/>
        <v>701220</v>
      </c>
      <c r="W590" s="95"/>
      <c r="X590" s="95"/>
      <c r="Y590" s="95"/>
      <c r="Z590" s="95"/>
      <c r="AA590" s="95"/>
    </row>
    <row r="591" collapsed="1">
      <c r="B591" s="46" t="s">
        <v>211</v>
      </c>
      <c r="W591" s="95"/>
      <c r="X591" s="95"/>
      <c r="Y591" s="95"/>
      <c r="Z591" s="95"/>
      <c r="AA591" s="95"/>
    </row>
    <row r="592" ht="59.25" hidden="1" customHeight="1" outlineLevel="1">
      <c r="B592" s="1058" t="s">
        <v>212</v>
      </c>
      <c r="C592" s="659"/>
      <c r="D592" s="660">
        <v>1.3391220113E10</v>
      </c>
      <c r="E592" s="623" t="s">
        <v>176</v>
      </c>
      <c r="F592" s="661">
        <f>SUM(J592:P592)</f>
        <v>27</v>
      </c>
      <c r="G592" s="1059"/>
      <c r="H592" s="1059"/>
      <c r="I592" s="1059"/>
      <c r="J592" s="1059">
        <v>26.0</v>
      </c>
      <c r="K592" s="663">
        <v>0.0</v>
      </c>
      <c r="L592" s="663">
        <v>1.0</v>
      </c>
      <c r="M592" s="663">
        <v>0.0</v>
      </c>
      <c r="N592" s="663">
        <v>0.0</v>
      </c>
      <c r="O592" s="663">
        <v>0.0</v>
      </c>
      <c r="P592" s="667">
        <v>0.0</v>
      </c>
      <c r="Q592" s="669"/>
      <c r="R592" s="670">
        <v>2590.0</v>
      </c>
      <c r="S592" s="670">
        <v>439.0</v>
      </c>
      <c r="T592" s="671">
        <f>R592/S592</f>
        <v>5.89977221</v>
      </c>
      <c r="U592" s="672">
        <f>F592*S592</f>
        <v>11853</v>
      </c>
      <c r="V592" s="673">
        <f>R592*F592</f>
        <v>69930</v>
      </c>
      <c r="W592" s="95"/>
      <c r="X592" s="95"/>
      <c r="Y592" s="95"/>
      <c r="Z592" s="95"/>
      <c r="AA592" s="95"/>
    </row>
    <row r="593" hidden="1" outlineLevel="1">
      <c r="B593" s="674" t="s">
        <v>213</v>
      </c>
      <c r="C593" s="676"/>
      <c r="D593" s="42"/>
      <c r="E593" s="677"/>
      <c r="F593" s="678"/>
      <c r="G593" s="678"/>
      <c r="H593" s="678"/>
      <c r="I593" s="678"/>
      <c r="J593" s="678"/>
      <c r="K593" s="678"/>
      <c r="L593" s="678"/>
      <c r="M593" s="678"/>
      <c r="N593" s="678"/>
      <c r="O593" s="678"/>
      <c r="P593" s="678"/>
      <c r="Q593" s="682"/>
      <c r="R593" s="678"/>
      <c r="S593" s="678"/>
      <c r="T593" s="678"/>
      <c r="U593" s="678"/>
      <c r="V593" s="678"/>
      <c r="X593" s="95"/>
      <c r="Y593" s="95"/>
      <c r="Z593" s="95"/>
      <c r="AA593" s="95"/>
    </row>
    <row r="594" hidden="1" outlineLevel="1">
      <c r="B594" s="674" t="s">
        <v>214</v>
      </c>
      <c r="C594" s="676"/>
      <c r="D594" s="42"/>
      <c r="E594" s="677"/>
      <c r="F594" s="678"/>
      <c r="G594" s="678"/>
      <c r="H594" s="678"/>
      <c r="I594" s="678"/>
      <c r="J594" s="678"/>
      <c r="K594" s="678"/>
      <c r="L594" s="678"/>
      <c r="M594" s="678"/>
      <c r="N594" s="678"/>
      <c r="O594" s="678"/>
      <c r="P594" s="678"/>
      <c r="Q594" s="682"/>
      <c r="R594" s="678"/>
      <c r="S594" s="678"/>
      <c r="T594" s="678"/>
      <c r="U594" s="678"/>
      <c r="V594" s="678"/>
      <c r="X594" s="95"/>
      <c r="Y594" s="95"/>
      <c r="Z594" s="95"/>
      <c r="AA594" s="95"/>
    </row>
    <row r="595" hidden="1" outlineLevel="1">
      <c r="B595" s="1073" t="s">
        <v>215</v>
      </c>
      <c r="C595" s="659"/>
      <c r="D595" s="660">
        <v>1.3351219913E10</v>
      </c>
      <c r="E595" s="651" t="s">
        <v>208</v>
      </c>
      <c r="F595" s="683">
        <f>SUM(J595:P595)</f>
        <v>192</v>
      </c>
      <c r="G595" s="1077"/>
      <c r="H595" s="1077"/>
      <c r="I595" s="1077"/>
      <c r="J595" s="1077">
        <v>192.0</v>
      </c>
      <c r="K595" s="685">
        <v>0.0</v>
      </c>
      <c r="L595" s="686"/>
      <c r="M595" s="686"/>
      <c r="N595" s="686"/>
      <c r="O595" s="686"/>
      <c r="P595" s="686"/>
      <c r="Q595" s="688"/>
      <c r="R595" s="689">
        <v>10990.0</v>
      </c>
      <c r="S595" s="689">
        <v>4085.0</v>
      </c>
      <c r="T595" s="671">
        <f>R595/S595</f>
        <v>2.690330477</v>
      </c>
      <c r="U595" s="689">
        <f>F595*S595</f>
        <v>784320</v>
      </c>
      <c r="V595" s="673">
        <f>R595*F595</f>
        <v>2110080</v>
      </c>
      <c r="X595" s="95"/>
      <c r="Y595" s="95"/>
      <c r="Z595" s="95"/>
      <c r="AA595" s="95"/>
    </row>
    <row r="596" hidden="1" outlineLevel="1">
      <c r="B596" s="690"/>
      <c r="C596" s="676"/>
      <c r="D596" s="42"/>
      <c r="E596" s="677"/>
      <c r="F596" s="678"/>
      <c r="G596" s="678"/>
      <c r="H596" s="678"/>
      <c r="I596" s="678"/>
      <c r="J596" s="678"/>
      <c r="K596" s="678"/>
      <c r="L596" s="678"/>
      <c r="M596" s="678"/>
      <c r="N596" s="678"/>
      <c r="O596" s="678"/>
      <c r="P596" s="678"/>
      <c r="Q596" s="682"/>
      <c r="R596" s="678"/>
      <c r="S596" s="678"/>
      <c r="T596" s="678"/>
      <c r="U596" s="678"/>
      <c r="V596" s="678"/>
      <c r="X596" s="95"/>
      <c r="Y596" s="95"/>
      <c r="Z596" s="95"/>
      <c r="AA596" s="95"/>
    </row>
    <row r="597" hidden="1" outlineLevel="1">
      <c r="B597" s="767" t="s">
        <v>216</v>
      </c>
      <c r="C597" s="692"/>
      <c r="D597" s="693" t="s">
        <v>217</v>
      </c>
      <c r="E597" s="64" t="s">
        <v>34</v>
      </c>
      <c r="F597" s="694">
        <f t="shared" ref="F597:F608" si="57">SUM(J597:P597)</f>
        <v>1</v>
      </c>
      <c r="G597" s="768"/>
      <c r="H597" s="768"/>
      <c r="I597" s="768"/>
      <c r="J597" s="769">
        <v>0.0</v>
      </c>
      <c r="K597" s="697">
        <v>1.0</v>
      </c>
      <c r="L597" s="697">
        <v>0.0</v>
      </c>
      <c r="M597" s="697">
        <v>0.0</v>
      </c>
      <c r="N597" s="697">
        <v>0.0</v>
      </c>
      <c r="O597" s="697">
        <v>0.0</v>
      </c>
      <c r="P597" s="697">
        <v>0.0</v>
      </c>
      <c r="Q597" s="700"/>
      <c r="R597" s="701">
        <v>5490.0</v>
      </c>
      <c r="S597" s="701">
        <v>1250.0</v>
      </c>
      <c r="T597" s="702">
        <f t="shared" ref="T597:T608" si="58">R597/S597</f>
        <v>4.392</v>
      </c>
      <c r="U597" s="703">
        <f t="shared" ref="U597:U608" si="59">F597*S597</f>
        <v>1250</v>
      </c>
      <c r="V597" s="704">
        <f t="shared" ref="V597:V608" si="60">R597*F597</f>
        <v>5490</v>
      </c>
      <c r="X597" s="95"/>
      <c r="Y597" s="95"/>
      <c r="Z597" s="95"/>
      <c r="AA597" s="95"/>
    </row>
    <row r="598" hidden="1" outlineLevel="1">
      <c r="B598" s="771" t="s">
        <v>216</v>
      </c>
      <c r="C598" s="80"/>
      <c r="D598" s="705" t="s">
        <v>217</v>
      </c>
      <c r="E598" s="82" t="s">
        <v>35</v>
      </c>
      <c r="F598" s="706">
        <f t="shared" si="57"/>
        <v>0</v>
      </c>
      <c r="G598" s="772"/>
      <c r="H598" s="772"/>
      <c r="I598" s="772"/>
      <c r="J598" s="773">
        <v>0.0</v>
      </c>
      <c r="K598" s="709">
        <v>0.0</v>
      </c>
      <c r="L598" s="709">
        <v>0.0</v>
      </c>
      <c r="M598" s="709">
        <v>0.0</v>
      </c>
      <c r="N598" s="709">
        <v>0.0</v>
      </c>
      <c r="O598" s="709">
        <v>0.0</v>
      </c>
      <c r="P598" s="709">
        <v>0.0</v>
      </c>
      <c r="Q598" s="712"/>
      <c r="R598" s="713">
        <v>5490.0</v>
      </c>
      <c r="S598" s="713">
        <v>1250.0</v>
      </c>
      <c r="T598" s="714">
        <f t="shared" si="58"/>
        <v>4.392</v>
      </c>
      <c r="U598" s="715">
        <f t="shared" si="59"/>
        <v>0</v>
      </c>
      <c r="V598" s="716">
        <f t="shared" si="60"/>
        <v>0</v>
      </c>
      <c r="X598" s="95"/>
      <c r="Y598" s="95"/>
      <c r="Z598" s="95"/>
      <c r="AA598" s="95"/>
    </row>
    <row r="599" hidden="1" outlineLevel="1">
      <c r="B599" s="771" t="s">
        <v>216</v>
      </c>
      <c r="C599" s="80"/>
      <c r="D599" s="705" t="s">
        <v>217</v>
      </c>
      <c r="E599" s="96" t="s">
        <v>36</v>
      </c>
      <c r="F599" s="706">
        <f t="shared" si="57"/>
        <v>0</v>
      </c>
      <c r="G599" s="772"/>
      <c r="H599" s="772"/>
      <c r="I599" s="772"/>
      <c r="J599" s="773">
        <v>0.0</v>
      </c>
      <c r="K599" s="709">
        <v>0.0</v>
      </c>
      <c r="L599" s="709">
        <v>0.0</v>
      </c>
      <c r="M599" s="709">
        <v>0.0</v>
      </c>
      <c r="N599" s="709">
        <v>0.0</v>
      </c>
      <c r="O599" s="709">
        <v>0.0</v>
      </c>
      <c r="P599" s="709">
        <v>0.0</v>
      </c>
      <c r="Q599" s="712"/>
      <c r="R599" s="713">
        <v>5490.0</v>
      </c>
      <c r="S599" s="713">
        <v>1250.0</v>
      </c>
      <c r="T599" s="714">
        <f t="shared" si="58"/>
        <v>4.392</v>
      </c>
      <c r="U599" s="715">
        <f t="shared" si="59"/>
        <v>0</v>
      </c>
      <c r="V599" s="716">
        <f t="shared" si="60"/>
        <v>0</v>
      </c>
      <c r="X599" s="95"/>
      <c r="Y599" s="95"/>
      <c r="Z599" s="95"/>
      <c r="AA599" s="95"/>
    </row>
    <row r="600" hidden="1" outlineLevel="1">
      <c r="B600" s="771" t="s">
        <v>216</v>
      </c>
      <c r="C600" s="80"/>
      <c r="D600" s="705" t="s">
        <v>217</v>
      </c>
      <c r="E600" s="82" t="s">
        <v>37</v>
      </c>
      <c r="F600" s="706">
        <f t="shared" si="57"/>
        <v>0</v>
      </c>
      <c r="G600" s="772"/>
      <c r="H600" s="772"/>
      <c r="I600" s="772"/>
      <c r="J600" s="773">
        <v>0.0</v>
      </c>
      <c r="K600" s="709">
        <v>0.0</v>
      </c>
      <c r="L600" s="709">
        <v>0.0</v>
      </c>
      <c r="M600" s="709">
        <v>0.0</v>
      </c>
      <c r="N600" s="709">
        <v>0.0</v>
      </c>
      <c r="O600" s="709">
        <v>0.0</v>
      </c>
      <c r="P600" s="709">
        <v>0.0</v>
      </c>
      <c r="Q600" s="712"/>
      <c r="R600" s="713">
        <v>5490.0</v>
      </c>
      <c r="S600" s="713">
        <v>1250.0</v>
      </c>
      <c r="T600" s="714">
        <f t="shared" si="58"/>
        <v>4.392</v>
      </c>
      <c r="U600" s="715">
        <f t="shared" si="59"/>
        <v>0</v>
      </c>
      <c r="V600" s="716">
        <f t="shared" si="60"/>
        <v>0</v>
      </c>
      <c r="X600" s="95"/>
      <c r="Y600" s="95"/>
      <c r="Z600" s="95"/>
      <c r="AA600" s="95"/>
    </row>
    <row r="601" hidden="1" outlineLevel="1">
      <c r="B601" s="771" t="s">
        <v>216</v>
      </c>
      <c r="C601" s="80"/>
      <c r="D601" s="705" t="s">
        <v>217</v>
      </c>
      <c r="E601" s="82" t="s">
        <v>132</v>
      </c>
      <c r="F601" s="706">
        <f t="shared" si="57"/>
        <v>0</v>
      </c>
      <c r="G601" s="772"/>
      <c r="H601" s="772"/>
      <c r="I601" s="772"/>
      <c r="J601" s="773">
        <v>0.0</v>
      </c>
      <c r="K601" s="709">
        <v>0.0</v>
      </c>
      <c r="L601" s="709">
        <v>0.0</v>
      </c>
      <c r="M601" s="709">
        <v>0.0</v>
      </c>
      <c r="N601" s="709">
        <v>0.0</v>
      </c>
      <c r="O601" s="709">
        <v>0.0</v>
      </c>
      <c r="P601" s="709">
        <v>0.0</v>
      </c>
      <c r="Q601" s="712"/>
      <c r="R601" s="713">
        <v>5490.0</v>
      </c>
      <c r="S601" s="713">
        <v>1250.0</v>
      </c>
      <c r="T601" s="714">
        <f t="shared" si="58"/>
        <v>4.392</v>
      </c>
      <c r="U601" s="715">
        <f t="shared" si="59"/>
        <v>0</v>
      </c>
      <c r="V601" s="716">
        <f t="shared" si="60"/>
        <v>0</v>
      </c>
      <c r="X601" s="95"/>
      <c r="Y601" s="95"/>
      <c r="Z601" s="95"/>
      <c r="AA601" s="95"/>
    </row>
    <row r="602" hidden="1" outlineLevel="1">
      <c r="B602" s="774" t="s">
        <v>216</v>
      </c>
      <c r="C602" s="98"/>
      <c r="D602" s="717" t="s">
        <v>217</v>
      </c>
      <c r="E602" s="648" t="s">
        <v>133</v>
      </c>
      <c r="F602" s="718">
        <f t="shared" si="57"/>
        <v>1</v>
      </c>
      <c r="G602" s="775"/>
      <c r="H602" s="775"/>
      <c r="I602" s="775"/>
      <c r="J602" s="776">
        <v>1.0</v>
      </c>
      <c r="K602" s="721">
        <v>0.0</v>
      </c>
      <c r="L602" s="721">
        <v>0.0</v>
      </c>
      <c r="M602" s="721">
        <v>0.0</v>
      </c>
      <c r="N602" s="721">
        <v>0.0</v>
      </c>
      <c r="O602" s="721">
        <v>0.0</v>
      </c>
      <c r="P602" s="721">
        <v>0.0</v>
      </c>
      <c r="Q602" s="724"/>
      <c r="R602" s="725">
        <v>5490.0</v>
      </c>
      <c r="S602" s="725">
        <v>1250.0</v>
      </c>
      <c r="T602" s="726">
        <f t="shared" si="58"/>
        <v>4.392</v>
      </c>
      <c r="U602" s="727">
        <f t="shared" si="59"/>
        <v>1250</v>
      </c>
      <c r="V602" s="728">
        <f t="shared" si="60"/>
        <v>5490</v>
      </c>
      <c r="X602" s="95"/>
      <c r="Y602" s="95"/>
      <c r="Z602" s="95"/>
      <c r="AA602" s="95"/>
    </row>
    <row r="603" hidden="1" outlineLevel="1">
      <c r="B603" s="767" t="s">
        <v>218</v>
      </c>
      <c r="C603" s="692"/>
      <c r="D603" s="693" t="s">
        <v>219</v>
      </c>
      <c r="E603" s="64" t="s">
        <v>34</v>
      </c>
      <c r="F603" s="694">
        <f t="shared" si="57"/>
        <v>0</v>
      </c>
      <c r="G603" s="768"/>
      <c r="H603" s="768"/>
      <c r="I603" s="768"/>
      <c r="J603" s="769">
        <v>0.0</v>
      </c>
      <c r="K603" s="697">
        <v>0.0</v>
      </c>
      <c r="L603" s="697">
        <v>0.0</v>
      </c>
      <c r="M603" s="697">
        <v>0.0</v>
      </c>
      <c r="N603" s="697">
        <v>0.0</v>
      </c>
      <c r="O603" s="697">
        <v>0.0</v>
      </c>
      <c r="P603" s="697">
        <v>0.0</v>
      </c>
      <c r="Q603" s="700"/>
      <c r="R603" s="701">
        <v>5490.0</v>
      </c>
      <c r="S603" s="701">
        <v>1250.0</v>
      </c>
      <c r="T603" s="702">
        <f t="shared" si="58"/>
        <v>4.392</v>
      </c>
      <c r="U603" s="703">
        <f t="shared" si="59"/>
        <v>0</v>
      </c>
      <c r="V603" s="704">
        <f t="shared" si="60"/>
        <v>0</v>
      </c>
      <c r="X603" s="95"/>
      <c r="Y603" s="95"/>
      <c r="Z603" s="95"/>
      <c r="AA603" s="95"/>
    </row>
    <row r="604" hidden="1" outlineLevel="1">
      <c r="B604" s="771" t="s">
        <v>218</v>
      </c>
      <c r="C604" s="80"/>
      <c r="D604" s="705" t="s">
        <v>219</v>
      </c>
      <c r="E604" s="82" t="s">
        <v>35</v>
      </c>
      <c r="F604" s="706">
        <f t="shared" si="57"/>
        <v>0</v>
      </c>
      <c r="G604" s="772"/>
      <c r="H604" s="772"/>
      <c r="I604" s="772"/>
      <c r="J604" s="773">
        <v>0.0</v>
      </c>
      <c r="K604" s="709">
        <v>0.0</v>
      </c>
      <c r="L604" s="709">
        <v>0.0</v>
      </c>
      <c r="M604" s="709">
        <v>0.0</v>
      </c>
      <c r="N604" s="709">
        <v>0.0</v>
      </c>
      <c r="O604" s="709">
        <v>0.0</v>
      </c>
      <c r="P604" s="709">
        <v>0.0</v>
      </c>
      <c r="Q604" s="712"/>
      <c r="R604" s="713">
        <v>5490.0</v>
      </c>
      <c r="S604" s="713">
        <v>1250.0</v>
      </c>
      <c r="T604" s="714">
        <f t="shared" si="58"/>
        <v>4.392</v>
      </c>
      <c r="U604" s="715">
        <f t="shared" si="59"/>
        <v>0</v>
      </c>
      <c r="V604" s="716">
        <f t="shared" si="60"/>
        <v>0</v>
      </c>
      <c r="W604" s="95"/>
      <c r="X604" s="95"/>
      <c r="Y604" s="95"/>
      <c r="Z604" s="95"/>
      <c r="AA604" s="95"/>
    </row>
    <row r="605" hidden="1" outlineLevel="1">
      <c r="B605" s="771" t="s">
        <v>218</v>
      </c>
      <c r="C605" s="80"/>
      <c r="D605" s="705" t="s">
        <v>219</v>
      </c>
      <c r="E605" s="96" t="s">
        <v>36</v>
      </c>
      <c r="F605" s="706">
        <f t="shared" si="57"/>
        <v>0</v>
      </c>
      <c r="G605" s="772"/>
      <c r="H605" s="772"/>
      <c r="I605" s="772"/>
      <c r="J605" s="773">
        <v>0.0</v>
      </c>
      <c r="K605" s="709">
        <v>0.0</v>
      </c>
      <c r="L605" s="709">
        <v>0.0</v>
      </c>
      <c r="M605" s="709">
        <v>0.0</v>
      </c>
      <c r="N605" s="709">
        <v>0.0</v>
      </c>
      <c r="O605" s="709">
        <v>0.0</v>
      </c>
      <c r="P605" s="709">
        <v>0.0</v>
      </c>
      <c r="Q605" s="712"/>
      <c r="R605" s="713">
        <v>5490.0</v>
      </c>
      <c r="S605" s="713">
        <v>1250.0</v>
      </c>
      <c r="T605" s="714">
        <f t="shared" si="58"/>
        <v>4.392</v>
      </c>
      <c r="U605" s="715">
        <f t="shared" si="59"/>
        <v>0</v>
      </c>
      <c r="V605" s="716">
        <f t="shared" si="60"/>
        <v>0</v>
      </c>
      <c r="W605" s="95"/>
      <c r="X605" s="95"/>
      <c r="Y605" s="95"/>
      <c r="Z605" s="95"/>
      <c r="AA605" s="95"/>
    </row>
    <row r="606" hidden="1" outlineLevel="1">
      <c r="B606" s="771" t="s">
        <v>218</v>
      </c>
      <c r="C606" s="80"/>
      <c r="D606" s="705" t="s">
        <v>219</v>
      </c>
      <c r="E606" s="82" t="s">
        <v>37</v>
      </c>
      <c r="F606" s="706">
        <f t="shared" si="57"/>
        <v>0</v>
      </c>
      <c r="G606" s="772"/>
      <c r="H606" s="772"/>
      <c r="I606" s="772"/>
      <c r="J606" s="773">
        <v>0.0</v>
      </c>
      <c r="K606" s="709">
        <v>0.0</v>
      </c>
      <c r="L606" s="709">
        <v>0.0</v>
      </c>
      <c r="M606" s="709">
        <v>0.0</v>
      </c>
      <c r="N606" s="709">
        <v>0.0</v>
      </c>
      <c r="O606" s="709">
        <v>0.0</v>
      </c>
      <c r="P606" s="709">
        <v>0.0</v>
      </c>
      <c r="Q606" s="712"/>
      <c r="R606" s="713">
        <v>5490.0</v>
      </c>
      <c r="S606" s="713">
        <v>1250.0</v>
      </c>
      <c r="T606" s="714">
        <f t="shared" si="58"/>
        <v>4.392</v>
      </c>
      <c r="U606" s="715">
        <f t="shared" si="59"/>
        <v>0</v>
      </c>
      <c r="V606" s="716">
        <f t="shared" si="60"/>
        <v>0</v>
      </c>
      <c r="W606" s="95"/>
      <c r="X606" s="95"/>
      <c r="Y606" s="95"/>
      <c r="Z606" s="95"/>
      <c r="AA606" s="95"/>
    </row>
    <row r="607" hidden="1" outlineLevel="1">
      <c r="B607" s="771" t="s">
        <v>218</v>
      </c>
      <c r="C607" s="80"/>
      <c r="D607" s="705" t="s">
        <v>219</v>
      </c>
      <c r="E607" s="82" t="s">
        <v>132</v>
      </c>
      <c r="F607" s="706">
        <f t="shared" si="57"/>
        <v>5</v>
      </c>
      <c r="G607" s="772"/>
      <c r="H607" s="772"/>
      <c r="I607" s="772"/>
      <c r="J607" s="773">
        <v>3.0</v>
      </c>
      <c r="K607" s="709">
        <v>2.0</v>
      </c>
      <c r="L607" s="709">
        <v>0.0</v>
      </c>
      <c r="M607" s="709">
        <v>0.0</v>
      </c>
      <c r="N607" s="709">
        <v>0.0</v>
      </c>
      <c r="O607" s="709">
        <v>0.0</v>
      </c>
      <c r="P607" s="709">
        <v>0.0</v>
      </c>
      <c r="Q607" s="712"/>
      <c r="R607" s="713">
        <v>5490.0</v>
      </c>
      <c r="S607" s="713">
        <v>1250.0</v>
      </c>
      <c r="T607" s="714">
        <f t="shared" si="58"/>
        <v>4.392</v>
      </c>
      <c r="U607" s="715">
        <f t="shared" si="59"/>
        <v>6250</v>
      </c>
      <c r="V607" s="716">
        <f t="shared" si="60"/>
        <v>27450</v>
      </c>
      <c r="W607" s="95"/>
      <c r="X607" s="95"/>
      <c r="Y607" s="95"/>
      <c r="Z607" s="95"/>
      <c r="AA607" s="95"/>
    </row>
    <row r="608" hidden="1" outlineLevel="1">
      <c r="B608" s="774" t="s">
        <v>218</v>
      </c>
      <c r="C608" s="98"/>
      <c r="D608" s="717" t="s">
        <v>219</v>
      </c>
      <c r="E608" s="648" t="s">
        <v>133</v>
      </c>
      <c r="F608" s="718">
        <f t="shared" si="57"/>
        <v>5</v>
      </c>
      <c r="G608" s="775"/>
      <c r="H608" s="775"/>
      <c r="I608" s="775"/>
      <c r="J608" s="776">
        <v>4.0</v>
      </c>
      <c r="K608" s="721">
        <v>1.0</v>
      </c>
      <c r="L608" s="721">
        <v>0.0</v>
      </c>
      <c r="M608" s="721">
        <v>0.0</v>
      </c>
      <c r="N608" s="721">
        <v>0.0</v>
      </c>
      <c r="O608" s="721">
        <v>0.0</v>
      </c>
      <c r="P608" s="721">
        <v>0.0</v>
      </c>
      <c r="Q608" s="724"/>
      <c r="R608" s="725">
        <v>5490.0</v>
      </c>
      <c r="S608" s="725">
        <v>1250.0</v>
      </c>
      <c r="T608" s="726">
        <f t="shared" si="58"/>
        <v>4.392</v>
      </c>
      <c r="U608" s="727">
        <f t="shared" si="59"/>
        <v>6250</v>
      </c>
      <c r="V608" s="728">
        <f t="shared" si="60"/>
        <v>27450</v>
      </c>
      <c r="W608" s="95"/>
      <c r="X608" s="95"/>
      <c r="Y608" s="95"/>
      <c r="Z608" s="95"/>
      <c r="AA608" s="95"/>
    </row>
    <row r="609">
      <c r="B609" s="690"/>
      <c r="C609" s="676"/>
      <c r="D609" s="42"/>
      <c r="E609" s="677"/>
      <c r="F609" s="678"/>
      <c r="G609" s="678"/>
      <c r="H609" s="678"/>
      <c r="I609" s="678"/>
      <c r="J609" s="678"/>
      <c r="K609" s="678"/>
      <c r="L609" s="678"/>
      <c r="M609" s="678"/>
      <c r="N609" s="678"/>
      <c r="O609" s="678"/>
      <c r="P609" s="678"/>
      <c r="Q609" s="682"/>
      <c r="R609" s="678"/>
      <c r="S609" s="678"/>
      <c r="T609" s="678"/>
      <c r="U609" s="678"/>
      <c r="V609" s="678"/>
      <c r="W609" s="95"/>
      <c r="X609" s="95"/>
      <c r="Y609" s="95"/>
      <c r="Z609" s="95"/>
      <c r="AA609" s="95"/>
    </row>
    <row r="610">
      <c r="B610" s="690"/>
      <c r="C610" s="676"/>
      <c r="D610" s="42"/>
      <c r="E610" s="677"/>
      <c r="F610" s="678"/>
      <c r="G610" s="678"/>
      <c r="H610" s="678"/>
      <c r="I610" s="678"/>
      <c r="J610" s="678"/>
      <c r="K610" s="678"/>
      <c r="L610" s="678"/>
      <c r="M610" s="678"/>
      <c r="N610" s="678"/>
      <c r="O610" s="678"/>
      <c r="P610" s="678"/>
      <c r="Q610" s="682"/>
      <c r="R610" s="678"/>
      <c r="S610" s="678"/>
      <c r="T610" s="678"/>
      <c r="U610" s="678"/>
      <c r="V610" s="678"/>
      <c r="W610" s="95"/>
      <c r="X610" s="95"/>
      <c r="Y610" s="95"/>
      <c r="Z610" s="95"/>
      <c r="AA610" s="95"/>
    </row>
    <row r="611">
      <c r="B611" s="690"/>
      <c r="C611" s="676"/>
      <c r="D611" s="42"/>
      <c r="E611" s="677"/>
      <c r="F611" s="678"/>
      <c r="G611" s="678"/>
      <c r="H611" s="678"/>
      <c r="I611" s="678"/>
      <c r="J611" s="678"/>
      <c r="K611" s="678"/>
      <c r="L611" s="678"/>
      <c r="M611" s="678"/>
      <c r="N611" s="678"/>
      <c r="O611" s="678"/>
      <c r="P611" s="678"/>
      <c r="Q611" s="682"/>
      <c r="R611" s="678"/>
      <c r="S611" s="678"/>
      <c r="T611" s="678"/>
      <c r="U611" s="678"/>
      <c r="V611" s="678"/>
      <c r="W611" s="95"/>
      <c r="X611" s="95"/>
      <c r="Y611" s="95"/>
      <c r="Z611" s="95"/>
      <c r="AA611" s="95"/>
    </row>
    <row r="612">
      <c r="B612" s="690"/>
      <c r="C612" s="676"/>
      <c r="D612" s="42"/>
      <c r="E612" s="677"/>
      <c r="F612" s="678"/>
      <c r="G612" s="678"/>
      <c r="H612" s="678"/>
      <c r="I612" s="678"/>
      <c r="J612" s="678"/>
      <c r="K612" s="678"/>
      <c r="L612" s="678"/>
      <c r="M612" s="678"/>
      <c r="N612" s="678"/>
      <c r="O612" s="678"/>
      <c r="P612" s="678"/>
      <c r="Q612" s="682"/>
      <c r="R612" s="678"/>
      <c r="S612" s="678"/>
      <c r="T612" s="678"/>
      <c r="U612" s="678"/>
      <c r="V612" s="678"/>
      <c r="W612" s="95"/>
      <c r="X612" s="95"/>
      <c r="Y612" s="95"/>
      <c r="Z612" s="95"/>
      <c r="AA612" s="95"/>
    </row>
    <row r="613">
      <c r="B613" s="690"/>
      <c r="C613" s="676"/>
      <c r="D613" s="42"/>
      <c r="E613" s="677"/>
      <c r="F613" s="678"/>
      <c r="G613" s="678"/>
      <c r="H613" s="678"/>
      <c r="I613" s="678"/>
      <c r="J613" s="678"/>
      <c r="K613" s="678"/>
      <c r="L613" s="678"/>
      <c r="M613" s="678"/>
      <c r="N613" s="678"/>
      <c r="O613" s="678"/>
      <c r="P613" s="678"/>
      <c r="Q613" s="682"/>
      <c r="R613" s="678"/>
      <c r="S613" s="678"/>
      <c r="T613" s="678"/>
      <c r="U613" s="678"/>
      <c r="V613" s="678"/>
      <c r="W613" s="95"/>
      <c r="X613" s="95"/>
      <c r="Y613" s="95"/>
      <c r="Z613" s="95"/>
      <c r="AA613" s="95"/>
    </row>
    <row r="614">
      <c r="B614" s="690"/>
      <c r="C614" s="676"/>
      <c r="D614" s="42"/>
      <c r="E614" s="677"/>
      <c r="F614" s="678"/>
      <c r="G614" s="678"/>
      <c r="H614" s="678"/>
      <c r="I614" s="678"/>
      <c r="J614" s="678"/>
      <c r="K614" s="678"/>
      <c r="L614" s="678"/>
      <c r="M614" s="678"/>
      <c r="N614" s="678"/>
      <c r="O614" s="678"/>
      <c r="P614" s="678"/>
      <c r="Q614" s="682"/>
      <c r="R614" s="678"/>
      <c r="S614" s="678"/>
      <c r="T614" s="678"/>
      <c r="U614" s="678"/>
      <c r="V614" s="678"/>
      <c r="W614" s="95"/>
      <c r="X614" s="95"/>
      <c r="Y614" s="95"/>
      <c r="Z614" s="95"/>
      <c r="AA614" s="95"/>
    </row>
    <row r="615">
      <c r="B615" s="690"/>
      <c r="C615" s="676"/>
      <c r="D615" s="42"/>
      <c r="E615" s="677"/>
      <c r="F615" s="678"/>
      <c r="G615" s="678"/>
      <c r="H615" s="678"/>
      <c r="I615" s="678"/>
      <c r="J615" s="678"/>
      <c r="K615" s="678"/>
      <c r="L615" s="678"/>
      <c r="M615" s="678"/>
      <c r="N615" s="678"/>
      <c r="O615" s="678"/>
      <c r="P615" s="678"/>
      <c r="Q615" s="682"/>
      <c r="R615" s="678"/>
      <c r="S615" s="678"/>
      <c r="T615" s="678"/>
      <c r="U615" s="678"/>
      <c r="V615" s="678"/>
      <c r="W615" s="95"/>
      <c r="X615" s="95"/>
      <c r="Y615" s="95"/>
      <c r="Z615" s="95"/>
      <c r="AA615" s="95"/>
    </row>
    <row r="616">
      <c r="B616" s="690"/>
      <c r="C616" s="676"/>
      <c r="D616" s="42"/>
      <c r="E616" s="677"/>
      <c r="F616" s="678"/>
      <c r="G616" s="678"/>
      <c r="H616" s="678"/>
      <c r="I616" s="678"/>
      <c r="J616" s="678"/>
      <c r="K616" s="678"/>
      <c r="L616" s="678"/>
      <c r="M616" s="678"/>
      <c r="N616" s="678"/>
      <c r="O616" s="678"/>
      <c r="P616" s="678"/>
      <c r="Q616" s="682"/>
      <c r="R616" s="678"/>
      <c r="S616" s="678"/>
      <c r="T616" s="678"/>
      <c r="U616" s="678"/>
      <c r="V616" s="678"/>
      <c r="W616" s="95"/>
      <c r="X616" s="95"/>
      <c r="Y616" s="95"/>
      <c r="Z616" s="95"/>
      <c r="AA616" s="95"/>
    </row>
    <row r="617">
      <c r="B617" s="690"/>
      <c r="C617" s="676"/>
      <c r="D617" s="42"/>
      <c r="E617" s="677"/>
      <c r="F617" s="678"/>
      <c r="G617" s="678"/>
      <c r="H617" s="678"/>
      <c r="I617" s="678"/>
      <c r="J617" s="678"/>
      <c r="K617" s="678"/>
      <c r="L617" s="678"/>
      <c r="M617" s="678"/>
      <c r="N617" s="678"/>
      <c r="O617" s="678"/>
      <c r="P617" s="678"/>
      <c r="Q617" s="682"/>
      <c r="R617" s="678"/>
      <c r="S617" s="678"/>
      <c r="T617" s="678"/>
      <c r="U617" s="678"/>
      <c r="V617" s="678"/>
      <c r="W617" s="95"/>
      <c r="X617" s="95"/>
      <c r="Y617" s="95"/>
      <c r="Z617" s="95"/>
      <c r="AA617" s="95"/>
    </row>
    <row r="618">
      <c r="B618" s="690"/>
      <c r="C618" s="676"/>
      <c r="D618" s="42"/>
      <c r="E618" s="677"/>
      <c r="F618" s="678"/>
      <c r="G618" s="678"/>
      <c r="H618" s="678"/>
      <c r="I618" s="678"/>
      <c r="J618" s="678"/>
      <c r="K618" s="678"/>
      <c r="L618" s="678"/>
      <c r="M618" s="678"/>
      <c r="N618" s="678"/>
      <c r="O618" s="678"/>
      <c r="P618" s="678"/>
      <c r="Q618" s="682"/>
      <c r="R618" s="678"/>
      <c r="S618" s="678"/>
      <c r="T618" s="678"/>
      <c r="U618" s="678"/>
      <c r="V618" s="678"/>
      <c r="W618" s="95"/>
      <c r="X618" s="95"/>
      <c r="Y618" s="95"/>
      <c r="Z618" s="95"/>
      <c r="AA618" s="95"/>
    </row>
    <row r="619">
      <c r="B619" s="690"/>
      <c r="C619" s="676"/>
      <c r="D619" s="42"/>
      <c r="E619" s="677"/>
      <c r="F619" s="678"/>
      <c r="G619" s="678"/>
      <c r="H619" s="678"/>
      <c r="I619" s="678"/>
      <c r="J619" s="678"/>
      <c r="K619" s="678"/>
      <c r="L619" s="678"/>
      <c r="M619" s="678"/>
      <c r="N619" s="678"/>
      <c r="O619" s="678"/>
      <c r="P619" s="678"/>
      <c r="Q619" s="682"/>
      <c r="R619" s="678"/>
      <c r="S619" s="678"/>
      <c r="T619" s="678"/>
      <c r="U619" s="678"/>
      <c r="V619" s="678"/>
      <c r="W619" s="95"/>
      <c r="X619" s="95"/>
      <c r="Y619" s="95"/>
      <c r="Z619" s="95"/>
      <c r="AA619" s="95"/>
    </row>
    <row r="620">
      <c r="B620" s="690"/>
      <c r="C620" s="676"/>
      <c r="D620" s="42"/>
      <c r="E620" s="677"/>
      <c r="F620" s="678"/>
      <c r="G620" s="678"/>
      <c r="H620" s="678"/>
      <c r="I620" s="678"/>
      <c r="J620" s="678"/>
      <c r="K620" s="678"/>
      <c r="L620" s="678"/>
      <c r="M620" s="678"/>
      <c r="N620" s="678"/>
      <c r="O620" s="678"/>
      <c r="P620" s="678"/>
      <c r="Q620" s="682"/>
      <c r="R620" s="678"/>
      <c r="S620" s="678"/>
      <c r="T620" s="678"/>
      <c r="U620" s="678"/>
      <c r="V620" s="678"/>
      <c r="W620" s="95"/>
      <c r="X620" s="95"/>
      <c r="Y620" s="95"/>
      <c r="Z620" s="95"/>
      <c r="AA620" s="95"/>
    </row>
    <row r="621">
      <c r="B621" s="729"/>
      <c r="C621" s="676"/>
      <c r="D621" s="42"/>
      <c r="E621" s="677"/>
      <c r="F621" s="678"/>
      <c r="G621" s="678"/>
      <c r="H621" s="678"/>
      <c r="I621" s="678"/>
      <c r="J621" s="678"/>
      <c r="K621" s="678"/>
      <c r="L621" s="678"/>
      <c r="M621" s="678"/>
      <c r="N621" s="678"/>
      <c r="O621" s="678"/>
      <c r="P621" s="678"/>
      <c r="Q621" s="682"/>
      <c r="R621" s="678"/>
      <c r="S621" s="678"/>
      <c r="T621" s="678"/>
      <c r="U621" s="678"/>
      <c r="V621" s="678"/>
      <c r="W621" s="95"/>
      <c r="X621" s="95"/>
      <c r="Y621" s="95"/>
      <c r="Z621" s="95"/>
      <c r="AA621" s="95"/>
    </row>
    <row r="622">
      <c r="B622" s="729"/>
      <c r="C622" s="676"/>
      <c r="D622" s="42"/>
      <c r="E622" s="677"/>
      <c r="F622" s="678"/>
      <c r="G622" s="678"/>
      <c r="H622" s="678"/>
      <c r="I622" s="678"/>
      <c r="J622" s="678"/>
      <c r="K622" s="678"/>
      <c r="L622" s="678"/>
      <c r="M622" s="678"/>
      <c r="N622" s="678"/>
      <c r="O622" s="678"/>
      <c r="P622" s="678"/>
      <c r="Q622" s="682"/>
      <c r="R622" s="678"/>
      <c r="S622" s="678"/>
      <c r="T622" s="678"/>
      <c r="U622" s="678"/>
      <c r="V622" s="678"/>
      <c r="W622" s="95"/>
      <c r="X622" s="95"/>
      <c r="Y622" s="95"/>
      <c r="Z622" s="95"/>
      <c r="AA622" s="95"/>
    </row>
    <row r="623">
      <c r="B623" s="729"/>
      <c r="C623" s="676"/>
      <c r="D623" s="42"/>
      <c r="E623" s="677"/>
      <c r="F623" s="678"/>
      <c r="G623" s="678"/>
      <c r="H623" s="678"/>
      <c r="I623" s="678"/>
      <c r="J623" s="678"/>
      <c r="K623" s="678"/>
      <c r="L623" s="678"/>
      <c r="M623" s="678"/>
      <c r="N623" s="678"/>
      <c r="O623" s="678"/>
      <c r="P623" s="678"/>
      <c r="Q623" s="682"/>
      <c r="R623" s="678"/>
      <c r="S623" s="678"/>
      <c r="T623" s="678"/>
      <c r="U623" s="678"/>
      <c r="V623" s="678"/>
      <c r="W623" s="95"/>
      <c r="X623" s="95"/>
      <c r="Y623" s="95"/>
      <c r="Z623" s="95"/>
      <c r="AA623" s="95"/>
    </row>
    <row r="624">
      <c r="B624" s="729"/>
      <c r="C624" s="676"/>
      <c r="D624" s="42"/>
      <c r="E624" s="677"/>
      <c r="F624" s="678"/>
      <c r="G624" s="678"/>
      <c r="H624" s="678"/>
      <c r="I624" s="678"/>
      <c r="J624" s="678"/>
      <c r="K624" s="678"/>
      <c r="L624" s="678"/>
      <c r="M624" s="678"/>
      <c r="N624" s="678"/>
      <c r="O624" s="678"/>
      <c r="P624" s="678"/>
      <c r="Q624" s="682"/>
      <c r="R624" s="678"/>
      <c r="S624" s="678"/>
      <c r="T624" s="678"/>
      <c r="U624" s="678"/>
      <c r="V624" s="678"/>
      <c r="W624" s="95"/>
      <c r="X624" s="95"/>
      <c r="Y624" s="95"/>
      <c r="Z624" s="95"/>
      <c r="AA624" s="95"/>
    </row>
    <row r="625">
      <c r="B625" s="729"/>
      <c r="C625" s="676"/>
      <c r="D625" s="42"/>
      <c r="E625" s="677"/>
      <c r="F625" s="678"/>
      <c r="G625" s="678"/>
      <c r="H625" s="678"/>
      <c r="I625" s="678"/>
      <c r="J625" s="678"/>
      <c r="K625" s="678"/>
      <c r="L625" s="678"/>
      <c r="M625" s="678"/>
      <c r="N625" s="678"/>
      <c r="O625" s="678"/>
      <c r="P625" s="678"/>
      <c r="Q625" s="682"/>
      <c r="R625" s="678"/>
      <c r="S625" s="678"/>
      <c r="T625" s="678"/>
      <c r="U625" s="678"/>
      <c r="V625" s="678"/>
      <c r="W625" s="95"/>
      <c r="X625" s="95"/>
      <c r="Y625" s="95"/>
      <c r="Z625" s="95"/>
      <c r="AA625" s="95"/>
    </row>
    <row r="626">
      <c r="B626" s="690"/>
      <c r="C626" s="676"/>
      <c r="D626" s="42"/>
      <c r="E626" s="677"/>
      <c r="F626" s="678"/>
      <c r="G626" s="678"/>
      <c r="H626" s="678"/>
      <c r="I626" s="678"/>
      <c r="J626" s="678"/>
      <c r="K626" s="678"/>
      <c r="L626" s="678"/>
      <c r="M626" s="678"/>
      <c r="N626" s="678"/>
      <c r="O626" s="678"/>
      <c r="P626" s="678"/>
      <c r="Q626" s="682"/>
      <c r="R626" s="678"/>
      <c r="S626" s="678"/>
      <c r="T626" s="678"/>
      <c r="U626" s="678"/>
      <c r="V626" s="678"/>
      <c r="W626" s="95"/>
      <c r="X626" s="95"/>
      <c r="Y626" s="95"/>
      <c r="Z626" s="95"/>
      <c r="AA626" s="95"/>
    </row>
    <row r="627">
      <c r="B627" s="690"/>
      <c r="C627" s="676"/>
      <c r="D627" s="42"/>
      <c r="E627" s="677"/>
      <c r="F627" s="678"/>
      <c r="G627" s="678"/>
      <c r="H627" s="678"/>
      <c r="I627" s="678"/>
      <c r="J627" s="678"/>
      <c r="K627" s="678"/>
      <c r="L627" s="678"/>
      <c r="M627" s="678"/>
      <c r="N627" s="678"/>
      <c r="O627" s="678"/>
      <c r="P627" s="678"/>
      <c r="Q627" s="682"/>
      <c r="R627" s="678"/>
      <c r="S627" s="678"/>
      <c r="T627" s="678"/>
      <c r="U627" s="678"/>
      <c r="V627" s="678"/>
      <c r="W627" s="95"/>
      <c r="X627" s="95"/>
      <c r="Y627" s="95"/>
      <c r="Z627" s="95"/>
      <c r="AA627" s="95"/>
    </row>
    <row r="628">
      <c r="B628" s="690"/>
      <c r="C628" s="676"/>
      <c r="D628" s="42"/>
      <c r="E628" s="677"/>
      <c r="F628" s="678"/>
      <c r="G628" s="678"/>
      <c r="H628" s="678"/>
      <c r="I628" s="678"/>
      <c r="J628" s="678"/>
      <c r="K628" s="678"/>
      <c r="L628" s="678"/>
      <c r="M628" s="678"/>
      <c r="N628" s="678"/>
      <c r="O628" s="678"/>
      <c r="P628" s="678"/>
      <c r="Q628" s="682"/>
      <c r="R628" s="678"/>
      <c r="S628" s="678"/>
      <c r="T628" s="678"/>
      <c r="U628" s="678"/>
      <c r="V628" s="678"/>
      <c r="W628" s="95"/>
      <c r="X628" s="95"/>
      <c r="Y628" s="95"/>
      <c r="Z628" s="95"/>
      <c r="AA628" s="95"/>
    </row>
    <row r="629">
      <c r="B629" s="690"/>
      <c r="C629" s="676"/>
      <c r="D629" s="42"/>
      <c r="E629" s="677"/>
      <c r="F629" s="678"/>
      <c r="G629" s="678"/>
      <c r="H629" s="678"/>
      <c r="I629" s="678"/>
      <c r="J629" s="678"/>
      <c r="K629" s="678"/>
      <c r="L629" s="678"/>
      <c r="M629" s="678"/>
      <c r="N629" s="678"/>
      <c r="O629" s="678"/>
      <c r="P629" s="678"/>
      <c r="Q629" s="682"/>
      <c r="R629" s="678"/>
      <c r="S629" s="678"/>
      <c r="T629" s="678"/>
      <c r="U629" s="678"/>
      <c r="V629" s="678"/>
      <c r="Z629" s="95"/>
      <c r="AA629" s="95"/>
    </row>
    <row r="630">
      <c r="B630" s="690"/>
      <c r="C630" s="676"/>
      <c r="D630" s="42"/>
      <c r="E630" s="677"/>
      <c r="F630" s="678"/>
      <c r="G630" s="678"/>
      <c r="H630" s="678"/>
      <c r="I630" s="678"/>
      <c r="J630" s="678"/>
      <c r="K630" s="678"/>
      <c r="L630" s="678"/>
      <c r="M630" s="678"/>
      <c r="N630" s="678"/>
      <c r="O630" s="678"/>
      <c r="P630" s="678"/>
      <c r="Q630" s="682"/>
      <c r="R630" s="678"/>
      <c r="S630" s="678"/>
      <c r="T630" s="678"/>
      <c r="U630" s="678"/>
      <c r="V630" s="678"/>
      <c r="Z630" s="95"/>
      <c r="AA630" s="95"/>
    </row>
    <row r="631">
      <c r="B631" s="690"/>
      <c r="C631" s="676"/>
      <c r="D631" s="42"/>
      <c r="E631" s="677"/>
      <c r="F631" s="678"/>
      <c r="G631" s="678"/>
      <c r="H631" s="678"/>
      <c r="I631" s="678"/>
      <c r="J631" s="678"/>
      <c r="K631" s="678"/>
      <c r="L631" s="678"/>
      <c r="M631" s="678"/>
      <c r="N631" s="678"/>
      <c r="O631" s="678"/>
      <c r="P631" s="678"/>
      <c r="Q631" s="682"/>
      <c r="R631" s="678"/>
      <c r="S631" s="678"/>
      <c r="T631" s="678"/>
      <c r="U631" s="678"/>
      <c r="V631" s="678"/>
      <c r="Z631" s="95"/>
      <c r="AA631" s="95"/>
    </row>
    <row r="632">
      <c r="B632" s="690"/>
      <c r="C632" s="676"/>
      <c r="D632" s="42"/>
      <c r="E632" s="677"/>
      <c r="F632" s="678"/>
      <c r="G632" s="678"/>
      <c r="H632" s="678"/>
      <c r="I632" s="678"/>
      <c r="J632" s="678"/>
      <c r="K632" s="678"/>
      <c r="L632" s="678"/>
      <c r="M632" s="678"/>
      <c r="N632" s="678"/>
      <c r="O632" s="678"/>
      <c r="P632" s="678"/>
      <c r="Q632" s="682"/>
      <c r="R632" s="678"/>
      <c r="S632" s="678"/>
      <c r="T632" s="678"/>
      <c r="U632" s="678"/>
      <c r="V632" s="678"/>
      <c r="Z632" s="95"/>
      <c r="AA632" s="95"/>
    </row>
    <row r="633">
      <c r="B633" s="690"/>
      <c r="C633" s="676"/>
      <c r="D633" s="42"/>
      <c r="E633" s="677"/>
      <c r="F633" s="678"/>
      <c r="G633" s="678"/>
      <c r="H633" s="678"/>
      <c r="I633" s="678"/>
      <c r="J633" s="678"/>
      <c r="K633" s="678"/>
      <c r="L633" s="678"/>
      <c r="M633" s="678"/>
      <c r="N633" s="678"/>
      <c r="O633" s="678"/>
      <c r="P633" s="678"/>
      <c r="Q633" s="682"/>
      <c r="R633" s="678"/>
      <c r="S633" s="678"/>
      <c r="T633" s="678"/>
      <c r="U633" s="678"/>
      <c r="V633" s="678"/>
      <c r="Z633" s="95"/>
      <c r="AA633" s="95"/>
    </row>
    <row r="634">
      <c r="B634" s="690"/>
      <c r="C634" s="676"/>
      <c r="D634" s="42"/>
      <c r="E634" s="677"/>
      <c r="F634" s="678"/>
      <c r="G634" s="678"/>
      <c r="H634" s="678"/>
      <c r="I634" s="678"/>
      <c r="J634" s="678"/>
      <c r="K634" s="678"/>
      <c r="L634" s="678"/>
      <c r="M634" s="678"/>
      <c r="N634" s="678"/>
      <c r="O634" s="678"/>
      <c r="P634" s="678"/>
      <c r="Q634" s="682"/>
      <c r="R634" s="678"/>
      <c r="S634" s="678"/>
      <c r="T634" s="678"/>
      <c r="U634" s="678"/>
      <c r="V634" s="678"/>
      <c r="Z634" s="95"/>
      <c r="AA634" s="95"/>
    </row>
    <row r="635">
      <c r="B635" s="690"/>
      <c r="C635" s="676"/>
      <c r="D635" s="42"/>
      <c r="E635" s="677"/>
      <c r="F635" s="678"/>
      <c r="G635" s="678"/>
      <c r="H635" s="678"/>
      <c r="I635" s="678"/>
      <c r="J635" s="678"/>
      <c r="K635" s="678"/>
      <c r="L635" s="678"/>
      <c r="M635" s="678"/>
      <c r="N635" s="678"/>
      <c r="O635" s="678"/>
      <c r="P635" s="678"/>
      <c r="Q635" s="682"/>
      <c r="R635" s="678"/>
      <c r="S635" s="678"/>
      <c r="T635" s="678"/>
      <c r="U635" s="678"/>
      <c r="V635" s="678"/>
      <c r="Z635" s="95"/>
      <c r="AA635" s="95"/>
    </row>
    <row r="636">
      <c r="B636" s="690"/>
      <c r="C636" s="676"/>
      <c r="D636" s="42"/>
      <c r="E636" s="677"/>
      <c r="F636" s="678"/>
      <c r="G636" s="678"/>
      <c r="H636" s="678"/>
      <c r="I636" s="678"/>
      <c r="J636" s="678"/>
      <c r="K636" s="678"/>
      <c r="L636" s="678"/>
      <c r="M636" s="678"/>
      <c r="N636" s="678"/>
      <c r="O636" s="678"/>
      <c r="P636" s="678"/>
      <c r="Q636" s="682"/>
      <c r="R636" s="678"/>
      <c r="S636" s="678"/>
      <c r="T636" s="678"/>
      <c r="U636" s="678"/>
      <c r="V636" s="678"/>
      <c r="Z636" s="95"/>
      <c r="AA636" s="95"/>
    </row>
    <row r="637">
      <c r="B637" s="690"/>
      <c r="C637" s="676"/>
      <c r="D637" s="42"/>
      <c r="E637" s="677"/>
      <c r="F637" s="678"/>
      <c r="G637" s="678"/>
      <c r="H637" s="678"/>
      <c r="I637" s="678"/>
      <c r="J637" s="678"/>
      <c r="K637" s="678"/>
      <c r="L637" s="678"/>
      <c r="M637" s="678"/>
      <c r="N637" s="678"/>
      <c r="O637" s="678"/>
      <c r="P637" s="678"/>
      <c r="Q637" s="682"/>
      <c r="R637" s="678"/>
      <c r="S637" s="678"/>
      <c r="T637" s="678"/>
      <c r="U637" s="678"/>
      <c r="V637" s="678"/>
      <c r="Z637" s="95"/>
      <c r="AA637" s="95"/>
    </row>
    <row r="638">
      <c r="B638" s="729"/>
      <c r="C638" s="676"/>
      <c r="D638" s="42"/>
      <c r="E638" s="677"/>
      <c r="F638" s="678"/>
      <c r="G638" s="678"/>
      <c r="H638" s="678"/>
      <c r="I638" s="678"/>
      <c r="J638" s="678"/>
      <c r="K638" s="678"/>
      <c r="L638" s="678"/>
      <c r="M638" s="678"/>
      <c r="N638" s="678"/>
      <c r="O638" s="678"/>
      <c r="P638" s="678"/>
      <c r="Q638" s="682"/>
      <c r="R638" s="678"/>
      <c r="S638" s="678"/>
      <c r="T638" s="678"/>
      <c r="U638" s="678"/>
      <c r="V638" s="678"/>
      <c r="Z638" s="95"/>
      <c r="AA638" s="95"/>
    </row>
    <row r="639">
      <c r="B639" s="729"/>
      <c r="C639" s="676"/>
      <c r="D639" s="42"/>
      <c r="E639" s="677"/>
      <c r="F639" s="678"/>
      <c r="G639" s="678"/>
      <c r="H639" s="678"/>
      <c r="I639" s="678"/>
      <c r="J639" s="678"/>
      <c r="K639" s="678"/>
      <c r="L639" s="678"/>
      <c r="M639" s="678"/>
      <c r="N639" s="678"/>
      <c r="O639" s="678"/>
      <c r="P639" s="678"/>
      <c r="Q639" s="682"/>
      <c r="R639" s="678"/>
      <c r="S639" s="678"/>
      <c r="T639" s="678"/>
      <c r="U639" s="678"/>
      <c r="V639" s="678"/>
      <c r="Z639" s="95"/>
      <c r="AA639" s="95"/>
    </row>
    <row r="640">
      <c r="B640" s="729"/>
      <c r="C640" s="676"/>
      <c r="D640" s="42"/>
      <c r="E640" s="677"/>
      <c r="F640" s="678"/>
      <c r="G640" s="678"/>
      <c r="H640" s="678"/>
      <c r="I640" s="678"/>
      <c r="J640" s="678"/>
      <c r="K640" s="678"/>
      <c r="L640" s="678"/>
      <c r="M640" s="678"/>
      <c r="N640" s="678"/>
      <c r="O640" s="678"/>
      <c r="P640" s="678"/>
      <c r="Q640" s="682"/>
      <c r="R640" s="678"/>
      <c r="S640" s="678"/>
      <c r="T640" s="678"/>
      <c r="U640" s="678"/>
      <c r="V640" s="678"/>
      <c r="Z640" s="95"/>
      <c r="AA640" s="95"/>
    </row>
    <row r="641">
      <c r="B641" s="729"/>
      <c r="C641" s="676"/>
      <c r="D641" s="42"/>
      <c r="E641" s="677"/>
      <c r="F641" s="678"/>
      <c r="G641" s="678"/>
      <c r="H641" s="678"/>
      <c r="I641" s="678"/>
      <c r="J641" s="678"/>
      <c r="K641" s="678"/>
      <c r="L641" s="678"/>
      <c r="M641" s="678"/>
      <c r="N641" s="678"/>
      <c r="O641" s="678"/>
      <c r="P641" s="678"/>
      <c r="Q641" s="682"/>
      <c r="R641" s="678"/>
      <c r="S641" s="678"/>
      <c r="T641" s="678"/>
      <c r="U641" s="678"/>
      <c r="V641" s="678"/>
      <c r="Z641" s="95"/>
      <c r="AA641" s="95"/>
    </row>
    <row r="642">
      <c r="B642" s="729"/>
      <c r="C642" s="676"/>
      <c r="D642" s="42"/>
      <c r="E642" s="677"/>
      <c r="F642" s="678"/>
      <c r="G642" s="678"/>
      <c r="H642" s="678"/>
      <c r="I642" s="678"/>
      <c r="J642" s="678"/>
      <c r="K642" s="678"/>
      <c r="L642" s="678"/>
      <c r="M642" s="678"/>
      <c r="N642" s="678"/>
      <c r="O642" s="678"/>
      <c r="P642" s="678"/>
      <c r="Q642" s="682"/>
      <c r="R642" s="678"/>
      <c r="S642" s="678"/>
      <c r="T642" s="678"/>
      <c r="U642" s="678"/>
      <c r="V642" s="678"/>
      <c r="Z642" s="95"/>
      <c r="AA642" s="95"/>
    </row>
    <row r="643">
      <c r="B643" s="729"/>
      <c r="C643" s="676"/>
      <c r="D643" s="42"/>
      <c r="E643" s="677"/>
      <c r="F643" s="678"/>
      <c r="G643" s="678"/>
      <c r="H643" s="678"/>
      <c r="I643" s="678"/>
      <c r="J643" s="678"/>
      <c r="K643" s="678"/>
      <c r="L643" s="678"/>
      <c r="M643" s="678"/>
      <c r="N643" s="678"/>
      <c r="O643" s="678"/>
      <c r="P643" s="678"/>
      <c r="Q643" s="682"/>
      <c r="R643" s="678"/>
      <c r="S643" s="678"/>
      <c r="T643" s="678"/>
      <c r="U643" s="678"/>
      <c r="V643" s="678"/>
      <c r="Z643" s="95"/>
      <c r="AA643" s="95"/>
    </row>
    <row r="644">
      <c r="B644" s="729"/>
      <c r="C644" s="676"/>
      <c r="D644" s="42"/>
      <c r="E644" s="677"/>
      <c r="F644" s="678"/>
      <c r="G644" s="678"/>
      <c r="H644" s="678"/>
      <c r="I644" s="678"/>
      <c r="J644" s="678"/>
      <c r="K644" s="678"/>
      <c r="L644" s="678"/>
      <c r="M644" s="678"/>
      <c r="N644" s="678"/>
      <c r="O644" s="678"/>
      <c r="P644" s="678"/>
      <c r="Q644" s="682"/>
      <c r="R644" s="678"/>
      <c r="S644" s="678"/>
      <c r="T644" s="678"/>
      <c r="U644" s="678"/>
      <c r="V644" s="678"/>
      <c r="Z644" s="95"/>
      <c r="AA644" s="95"/>
    </row>
    <row r="645">
      <c r="B645" s="729"/>
      <c r="C645" s="676"/>
      <c r="D645" s="42"/>
      <c r="E645" s="677"/>
      <c r="F645" s="678"/>
      <c r="G645" s="678"/>
      <c r="H645" s="678"/>
      <c r="I645" s="678"/>
      <c r="J645" s="678"/>
      <c r="K645" s="678"/>
      <c r="L645" s="678"/>
      <c r="M645" s="678"/>
      <c r="N645" s="678"/>
      <c r="O645" s="678"/>
      <c r="P645" s="678"/>
      <c r="Q645" s="682"/>
      <c r="R645" s="678"/>
      <c r="S645" s="678"/>
      <c r="T645" s="678"/>
      <c r="U645" s="678"/>
      <c r="V645" s="678"/>
      <c r="Z645" s="95"/>
      <c r="AA645" s="95"/>
    </row>
    <row r="646">
      <c r="B646" s="729"/>
      <c r="C646" s="676"/>
      <c r="D646" s="42"/>
      <c r="E646" s="677"/>
      <c r="F646" s="678"/>
      <c r="G646" s="678"/>
      <c r="H646" s="678"/>
      <c r="I646" s="678"/>
      <c r="J646" s="678"/>
      <c r="K646" s="678"/>
      <c r="L646" s="678"/>
      <c r="M646" s="678"/>
      <c r="N646" s="678"/>
      <c r="O646" s="678"/>
      <c r="P646" s="678"/>
      <c r="Q646" s="682"/>
      <c r="R646" s="678"/>
      <c r="S646" s="678"/>
      <c r="T646" s="678"/>
      <c r="U646" s="678"/>
      <c r="V646" s="678"/>
      <c r="Z646" s="95"/>
      <c r="AA646" s="95"/>
    </row>
    <row r="647">
      <c r="B647" s="729"/>
      <c r="C647" s="676"/>
      <c r="D647" s="42"/>
      <c r="E647" s="677"/>
      <c r="F647" s="678"/>
      <c r="G647" s="678"/>
      <c r="H647" s="678"/>
      <c r="I647" s="678"/>
      <c r="J647" s="678"/>
      <c r="K647" s="678"/>
      <c r="L647" s="678"/>
      <c r="M647" s="678"/>
      <c r="N647" s="678"/>
      <c r="O647" s="678"/>
      <c r="P647" s="678"/>
      <c r="Q647" s="682"/>
      <c r="R647" s="678"/>
      <c r="S647" s="678"/>
      <c r="T647" s="678"/>
      <c r="U647" s="678"/>
      <c r="V647" s="678"/>
      <c r="Z647" s="95"/>
      <c r="AA647" s="95"/>
    </row>
    <row r="648">
      <c r="B648" s="729"/>
      <c r="C648" s="676"/>
      <c r="D648" s="42"/>
      <c r="E648" s="677"/>
      <c r="F648" s="678"/>
      <c r="G648" s="678"/>
      <c r="H648" s="678"/>
      <c r="I648" s="678"/>
      <c r="J648" s="678"/>
      <c r="K648" s="678"/>
      <c r="L648" s="678"/>
      <c r="M648" s="678"/>
      <c r="N648" s="678"/>
      <c r="O648" s="678"/>
      <c r="P648" s="678"/>
      <c r="Q648" s="682"/>
      <c r="R648" s="678"/>
      <c r="S648" s="678"/>
      <c r="T648" s="678"/>
      <c r="U648" s="678"/>
      <c r="V648" s="678"/>
      <c r="Z648" s="95"/>
      <c r="AA648" s="95"/>
    </row>
    <row r="649">
      <c r="B649" s="729"/>
      <c r="C649" s="676"/>
      <c r="D649" s="42"/>
      <c r="E649" s="677"/>
      <c r="F649" s="678"/>
      <c r="G649" s="678"/>
      <c r="H649" s="678"/>
      <c r="I649" s="678"/>
      <c r="J649" s="678"/>
      <c r="K649" s="678"/>
      <c r="L649" s="678"/>
      <c r="M649" s="678"/>
      <c r="N649" s="678"/>
      <c r="O649" s="678"/>
      <c r="P649" s="678"/>
      <c r="Q649" s="682"/>
      <c r="R649" s="678"/>
      <c r="S649" s="678"/>
      <c r="T649" s="678"/>
      <c r="U649" s="678"/>
      <c r="V649" s="678"/>
      <c r="Z649" s="95"/>
      <c r="AA649" s="95"/>
    </row>
    <row r="650">
      <c r="B650" s="729"/>
      <c r="C650" s="676"/>
      <c r="D650" s="42"/>
      <c r="E650" s="677"/>
      <c r="F650" s="678"/>
      <c r="G650" s="678"/>
      <c r="H650" s="678"/>
      <c r="I650" s="678"/>
      <c r="J650" s="678"/>
      <c r="K650" s="678"/>
      <c r="L650" s="678"/>
      <c r="M650" s="678"/>
      <c r="N650" s="678"/>
      <c r="O650" s="678"/>
      <c r="P650" s="678"/>
      <c r="Q650" s="682"/>
      <c r="R650" s="678"/>
      <c r="S650" s="678"/>
      <c r="T650" s="678"/>
      <c r="U650" s="678"/>
      <c r="V650" s="678"/>
      <c r="Z650" s="95"/>
      <c r="AA650" s="95"/>
    </row>
    <row r="651">
      <c r="B651" s="729"/>
      <c r="C651" s="676"/>
      <c r="D651" s="42"/>
      <c r="E651" s="677"/>
      <c r="F651" s="678"/>
      <c r="G651" s="678"/>
      <c r="H651" s="678"/>
      <c r="I651" s="678"/>
      <c r="J651" s="678"/>
      <c r="K651" s="678"/>
      <c r="L651" s="678"/>
      <c r="M651" s="678"/>
      <c r="N651" s="678"/>
      <c r="O651" s="678"/>
      <c r="P651" s="678"/>
      <c r="Q651" s="682"/>
      <c r="R651" s="678"/>
      <c r="S651" s="678"/>
      <c r="T651" s="678"/>
      <c r="U651" s="678"/>
      <c r="V651" s="678"/>
      <c r="Z651" s="95"/>
      <c r="AA651" s="95"/>
    </row>
    <row r="652">
      <c r="B652" s="729"/>
      <c r="C652" s="676"/>
      <c r="D652" s="42"/>
      <c r="E652" s="677"/>
      <c r="F652" s="678"/>
      <c r="G652" s="678"/>
      <c r="H652" s="678"/>
      <c r="I652" s="678"/>
      <c r="J652" s="678"/>
      <c r="K652" s="678"/>
      <c r="L652" s="678"/>
      <c r="M652" s="678"/>
      <c r="N652" s="678"/>
      <c r="O652" s="678"/>
      <c r="P652" s="678"/>
      <c r="Q652" s="682"/>
      <c r="R652" s="678"/>
      <c r="S652" s="678"/>
      <c r="T652" s="678"/>
      <c r="U652" s="678"/>
      <c r="V652" s="678"/>
      <c r="Z652" s="95"/>
      <c r="AA652" s="95"/>
    </row>
    <row r="653">
      <c r="B653" s="729"/>
      <c r="C653" s="676"/>
      <c r="D653" s="42"/>
      <c r="E653" s="677"/>
      <c r="F653" s="678"/>
      <c r="G653" s="678"/>
      <c r="H653" s="678"/>
      <c r="I653" s="678"/>
      <c r="J653" s="678"/>
      <c r="K653" s="678"/>
      <c r="L653" s="678"/>
      <c r="M653" s="678"/>
      <c r="N653" s="678"/>
      <c r="O653" s="678"/>
      <c r="P653" s="678"/>
      <c r="Q653" s="682"/>
      <c r="R653" s="678"/>
      <c r="S653" s="678"/>
      <c r="T653" s="678"/>
      <c r="U653" s="678"/>
      <c r="V653" s="678"/>
      <c r="Z653" s="95"/>
      <c r="AA653" s="95"/>
    </row>
    <row r="654">
      <c r="B654" s="729"/>
      <c r="C654" s="676"/>
      <c r="D654" s="42"/>
      <c r="E654" s="677"/>
      <c r="F654" s="678"/>
      <c r="G654" s="678"/>
      <c r="H654" s="678"/>
      <c r="I654" s="678"/>
      <c r="J654" s="678"/>
      <c r="K654" s="678"/>
      <c r="L654" s="678"/>
      <c r="M654" s="678"/>
      <c r="N654" s="678"/>
      <c r="O654" s="678"/>
      <c r="P654" s="678"/>
      <c r="Q654" s="682"/>
      <c r="R654" s="678"/>
      <c r="S654" s="678"/>
      <c r="T654" s="678"/>
      <c r="U654" s="678"/>
      <c r="V654" s="678"/>
      <c r="Z654" s="95"/>
      <c r="AA654" s="95"/>
    </row>
    <row r="655">
      <c r="B655" s="729"/>
      <c r="C655" s="676"/>
      <c r="D655" s="42"/>
      <c r="E655" s="677"/>
      <c r="F655" s="678"/>
      <c r="G655" s="678"/>
      <c r="H655" s="678"/>
      <c r="I655" s="678"/>
      <c r="J655" s="678"/>
      <c r="K655" s="678"/>
      <c r="L655" s="678"/>
      <c r="M655" s="678"/>
      <c r="N655" s="678"/>
      <c r="O655" s="678"/>
      <c r="P655" s="678"/>
      <c r="Q655" s="682"/>
      <c r="R655" s="678"/>
      <c r="S655" s="678"/>
      <c r="T655" s="678"/>
      <c r="U655" s="678"/>
      <c r="V655" s="678"/>
      <c r="Z655" s="95"/>
      <c r="AA655" s="95"/>
    </row>
    <row r="656">
      <c r="B656" s="729"/>
      <c r="C656" s="676"/>
      <c r="D656" s="42"/>
      <c r="E656" s="677"/>
      <c r="F656" s="678"/>
      <c r="G656" s="678"/>
      <c r="H656" s="678"/>
      <c r="I656" s="678"/>
      <c r="J656" s="678"/>
      <c r="K656" s="678"/>
      <c r="L656" s="678"/>
      <c r="M656" s="678"/>
      <c r="N656" s="678"/>
      <c r="O656" s="678"/>
      <c r="P656" s="678"/>
      <c r="Q656" s="682"/>
      <c r="R656" s="678"/>
      <c r="S656" s="678"/>
      <c r="T656" s="678"/>
      <c r="U656" s="678"/>
      <c r="V656" s="678"/>
      <c r="Z656" s="95"/>
      <c r="AA656" s="95"/>
    </row>
    <row r="657">
      <c r="B657" s="729"/>
      <c r="C657" s="676"/>
      <c r="D657" s="42"/>
      <c r="E657" s="677"/>
      <c r="F657" s="678"/>
      <c r="G657" s="678"/>
      <c r="H657" s="678"/>
      <c r="I657" s="678"/>
      <c r="J657" s="678"/>
      <c r="K657" s="678"/>
      <c r="L657" s="678"/>
      <c r="M657" s="678"/>
      <c r="N657" s="678"/>
      <c r="O657" s="678"/>
      <c r="P657" s="678"/>
      <c r="Q657" s="682"/>
      <c r="R657" s="678"/>
      <c r="S657" s="678"/>
      <c r="T657" s="678"/>
      <c r="U657" s="678"/>
      <c r="V657" s="678"/>
      <c r="Z657" s="95"/>
      <c r="AA657" s="95"/>
    </row>
    <row r="658">
      <c r="B658" s="729"/>
      <c r="C658" s="676"/>
      <c r="D658" s="42"/>
      <c r="E658" s="677"/>
      <c r="F658" s="678"/>
      <c r="G658" s="678"/>
      <c r="H658" s="678"/>
      <c r="I658" s="678"/>
      <c r="J658" s="678"/>
      <c r="K658" s="678"/>
      <c r="L658" s="678"/>
      <c r="M658" s="678"/>
      <c r="N658" s="678"/>
      <c r="O658" s="678"/>
      <c r="P658" s="678"/>
      <c r="Q658" s="682"/>
      <c r="R658" s="678"/>
      <c r="S658" s="678"/>
      <c r="T658" s="678"/>
      <c r="U658" s="678"/>
      <c r="V658" s="678"/>
      <c r="Z658" s="95"/>
      <c r="AA658" s="95"/>
    </row>
    <row r="659">
      <c r="B659" s="729"/>
      <c r="C659" s="676"/>
      <c r="D659" s="42"/>
      <c r="E659" s="677"/>
      <c r="F659" s="678"/>
      <c r="G659" s="678"/>
      <c r="H659" s="678"/>
      <c r="I659" s="678"/>
      <c r="J659" s="678"/>
      <c r="K659" s="678"/>
      <c r="L659" s="678"/>
      <c r="M659" s="678"/>
      <c r="N659" s="678"/>
      <c r="O659" s="678"/>
      <c r="P659" s="678"/>
      <c r="Q659" s="682"/>
      <c r="R659" s="678"/>
      <c r="S659" s="678"/>
      <c r="T659" s="678"/>
      <c r="U659" s="678"/>
      <c r="V659" s="678"/>
      <c r="Z659" s="95"/>
      <c r="AA659" s="95"/>
    </row>
    <row r="660">
      <c r="B660" s="729"/>
      <c r="C660" s="676"/>
      <c r="D660" s="42"/>
      <c r="E660" s="677"/>
      <c r="F660" s="678"/>
      <c r="G660" s="678"/>
      <c r="H660" s="678"/>
      <c r="I660" s="678"/>
      <c r="J660" s="678"/>
      <c r="K660" s="678"/>
      <c r="L660" s="678"/>
      <c r="M660" s="678"/>
      <c r="N660" s="678"/>
      <c r="O660" s="678"/>
      <c r="P660" s="678"/>
      <c r="Q660" s="682"/>
      <c r="R660" s="678"/>
      <c r="S660" s="678"/>
      <c r="T660" s="678"/>
      <c r="U660" s="678"/>
      <c r="V660" s="678"/>
      <c r="Z660" s="95"/>
      <c r="AA660" s="95"/>
    </row>
    <row r="661">
      <c r="B661" s="729"/>
      <c r="C661" s="676"/>
      <c r="D661" s="42"/>
      <c r="E661" s="677"/>
      <c r="F661" s="678"/>
      <c r="G661" s="678"/>
      <c r="H661" s="678"/>
      <c r="I661" s="678"/>
      <c r="J661" s="678"/>
      <c r="K661" s="678"/>
      <c r="L661" s="678"/>
      <c r="M661" s="678"/>
      <c r="N661" s="678"/>
      <c r="O661" s="678"/>
      <c r="P661" s="678"/>
      <c r="Q661" s="682"/>
      <c r="R661" s="678"/>
      <c r="S661" s="678"/>
      <c r="T661" s="678"/>
      <c r="U661" s="678"/>
      <c r="V661" s="678"/>
      <c r="Z661" s="95"/>
      <c r="AA661" s="95"/>
    </row>
    <row r="662">
      <c r="B662" s="729"/>
      <c r="C662" s="676"/>
      <c r="D662" s="42"/>
      <c r="E662" s="677"/>
      <c r="F662" s="678"/>
      <c r="G662" s="678"/>
      <c r="H662" s="678"/>
      <c r="I662" s="678"/>
      <c r="J662" s="678"/>
      <c r="K662" s="678"/>
      <c r="L662" s="678"/>
      <c r="M662" s="678"/>
      <c r="N662" s="678"/>
      <c r="O662" s="678"/>
      <c r="P662" s="678"/>
      <c r="Q662" s="682"/>
      <c r="R662" s="678"/>
      <c r="S662" s="678"/>
      <c r="T662" s="678"/>
      <c r="U662" s="678"/>
      <c r="V662" s="678"/>
      <c r="X662" s="573"/>
      <c r="Y662" s="95"/>
      <c r="Z662" s="95"/>
      <c r="AA662" s="95"/>
    </row>
    <row r="663">
      <c r="B663" s="729"/>
      <c r="C663" s="676"/>
      <c r="D663" s="42"/>
      <c r="E663" s="677"/>
      <c r="F663" s="678"/>
      <c r="G663" s="678"/>
      <c r="H663" s="678"/>
      <c r="I663" s="678"/>
      <c r="J663" s="678"/>
      <c r="K663" s="678"/>
      <c r="L663" s="678"/>
      <c r="M663" s="678"/>
      <c r="N663" s="678"/>
      <c r="O663" s="678"/>
      <c r="P663" s="678"/>
      <c r="Q663" s="682"/>
      <c r="R663" s="678"/>
      <c r="S663" s="678"/>
      <c r="T663" s="678"/>
      <c r="U663" s="678"/>
      <c r="V663" s="678"/>
      <c r="X663" s="573"/>
      <c r="Y663" s="95"/>
      <c r="Z663" s="95"/>
      <c r="AA663" s="95"/>
    </row>
    <row r="664">
      <c r="B664" s="729"/>
      <c r="C664" s="676"/>
      <c r="D664" s="42"/>
      <c r="E664" s="677"/>
      <c r="F664" s="678"/>
      <c r="G664" s="678"/>
      <c r="H664" s="678"/>
      <c r="I664" s="678"/>
      <c r="J664" s="678"/>
      <c r="K664" s="678"/>
      <c r="L664" s="678"/>
      <c r="M664" s="678"/>
      <c r="N664" s="678"/>
      <c r="O664" s="678"/>
      <c r="P664" s="678"/>
      <c r="Q664" s="682"/>
      <c r="R664" s="678"/>
      <c r="S664" s="678"/>
      <c r="T664" s="678"/>
      <c r="U664" s="678"/>
      <c r="V664" s="678"/>
      <c r="X664" s="573"/>
      <c r="Y664" s="95"/>
      <c r="Z664" s="95"/>
      <c r="AA664" s="95"/>
    </row>
    <row r="665">
      <c r="B665" s="729"/>
      <c r="C665" s="676"/>
      <c r="D665" s="42"/>
      <c r="E665" s="677"/>
      <c r="F665" s="678"/>
      <c r="G665" s="678"/>
      <c r="H665" s="678"/>
      <c r="I665" s="678"/>
      <c r="J665" s="678"/>
      <c r="K665" s="678"/>
      <c r="L665" s="678"/>
      <c r="M665" s="678"/>
      <c r="N665" s="678"/>
      <c r="O665" s="678"/>
      <c r="P665" s="678"/>
      <c r="Q665" s="682"/>
      <c r="R665" s="678"/>
      <c r="S665" s="678"/>
      <c r="T665" s="678"/>
      <c r="U665" s="678"/>
      <c r="V665" s="678"/>
      <c r="X665" s="573"/>
      <c r="Y665" s="95"/>
      <c r="Z665" s="95"/>
      <c r="AA665" s="95"/>
    </row>
    <row r="666">
      <c r="B666" s="729"/>
      <c r="C666" s="676"/>
      <c r="D666" s="42"/>
      <c r="E666" s="677"/>
      <c r="F666" s="678"/>
      <c r="G666" s="678"/>
      <c r="H666" s="678"/>
      <c r="I666" s="678"/>
      <c r="J666" s="678"/>
      <c r="K666" s="678"/>
      <c r="L666" s="678"/>
      <c r="M666" s="678"/>
      <c r="N666" s="678"/>
      <c r="O666" s="678"/>
      <c r="P666" s="678"/>
      <c r="Q666" s="682"/>
      <c r="R666" s="678"/>
      <c r="S666" s="678"/>
      <c r="T666" s="678"/>
      <c r="U666" s="678"/>
      <c r="V666" s="678"/>
      <c r="X666" s="573"/>
      <c r="Y666" s="95"/>
      <c r="Z666" s="95"/>
      <c r="AA666" s="95"/>
    </row>
    <row r="667">
      <c r="B667" s="729"/>
      <c r="C667" s="676"/>
      <c r="D667" s="42"/>
      <c r="E667" s="677"/>
      <c r="F667" s="678"/>
      <c r="G667" s="678"/>
      <c r="H667" s="678"/>
      <c r="I667" s="678"/>
      <c r="J667" s="678"/>
      <c r="K667" s="678"/>
      <c r="L667" s="678"/>
      <c r="M667" s="678"/>
      <c r="N667" s="678"/>
      <c r="O667" s="678"/>
      <c r="P667" s="678"/>
      <c r="Q667" s="682"/>
      <c r="R667" s="678"/>
      <c r="S667" s="678"/>
      <c r="T667" s="678"/>
      <c r="U667" s="678"/>
      <c r="V667" s="678"/>
      <c r="X667" s="573"/>
      <c r="Y667" s="95"/>
      <c r="Z667" s="95"/>
      <c r="AA667" s="95"/>
    </row>
    <row r="668">
      <c r="B668" s="729"/>
      <c r="C668" s="676"/>
      <c r="D668" s="42"/>
      <c r="E668" s="677"/>
      <c r="F668" s="678"/>
      <c r="G668" s="678"/>
      <c r="H668" s="678"/>
      <c r="I668" s="678"/>
      <c r="J668" s="678"/>
      <c r="K668" s="678"/>
      <c r="L668" s="678"/>
      <c r="M668" s="678"/>
      <c r="N668" s="678"/>
      <c r="O668" s="678"/>
      <c r="P668" s="678"/>
      <c r="Q668" s="682"/>
      <c r="R668" s="678"/>
      <c r="S668" s="678"/>
      <c r="T668" s="678"/>
      <c r="U668" s="678"/>
      <c r="V668" s="678"/>
      <c r="X668" s="95"/>
      <c r="Y668" s="95"/>
      <c r="Z668" s="95"/>
      <c r="AA668" s="95"/>
    </row>
    <row r="669">
      <c r="B669" s="729"/>
      <c r="C669" s="676"/>
      <c r="D669" s="42"/>
      <c r="E669" s="677"/>
      <c r="F669" s="678"/>
      <c r="G669" s="678"/>
      <c r="H669" s="678"/>
      <c r="I669" s="678"/>
      <c r="J669" s="678"/>
      <c r="K669" s="678"/>
      <c r="L669" s="678"/>
      <c r="M669" s="678"/>
      <c r="N669" s="678"/>
      <c r="O669" s="678"/>
      <c r="P669" s="678"/>
      <c r="Q669" s="682"/>
      <c r="R669" s="678"/>
      <c r="S669" s="678"/>
      <c r="T669" s="678"/>
      <c r="U669" s="678"/>
      <c r="V669" s="678"/>
      <c r="X669" s="95"/>
      <c r="Y669" s="95"/>
      <c r="Z669" s="95"/>
      <c r="AA669" s="95"/>
    </row>
    <row r="670">
      <c r="B670" s="729"/>
      <c r="C670" s="676"/>
      <c r="D670" s="42"/>
      <c r="E670" s="677"/>
      <c r="F670" s="678"/>
      <c r="G670" s="678"/>
      <c r="H670" s="678"/>
      <c r="I670" s="678"/>
      <c r="J670" s="678"/>
      <c r="K670" s="678"/>
      <c r="L670" s="678"/>
      <c r="M670" s="678"/>
      <c r="N670" s="678"/>
      <c r="O670" s="678"/>
      <c r="P670" s="678"/>
      <c r="Q670" s="682"/>
      <c r="R670" s="678"/>
      <c r="S670" s="678"/>
      <c r="T670" s="678"/>
      <c r="U670" s="678"/>
      <c r="V670" s="678"/>
      <c r="X670" s="573"/>
      <c r="Y670" s="95"/>
      <c r="Z670" s="95"/>
      <c r="AA670" s="95"/>
    </row>
    <row r="671">
      <c r="B671" s="729"/>
      <c r="C671" s="676"/>
      <c r="D671" s="42"/>
      <c r="E671" s="677"/>
      <c r="F671" s="678"/>
      <c r="G671" s="678"/>
      <c r="H671" s="678"/>
      <c r="I671" s="678"/>
      <c r="J671" s="678"/>
      <c r="K671" s="678"/>
      <c r="L671" s="678"/>
      <c r="M671" s="678"/>
      <c r="N671" s="678"/>
      <c r="O671" s="678"/>
      <c r="P671" s="678"/>
      <c r="Q671" s="682"/>
      <c r="R671" s="678"/>
      <c r="S671" s="678"/>
      <c r="T671" s="678"/>
      <c r="U671" s="678"/>
      <c r="V671" s="678"/>
      <c r="X671" s="573"/>
      <c r="Y671" s="95"/>
      <c r="Z671" s="95"/>
      <c r="AA671" s="95"/>
    </row>
    <row r="672">
      <c r="B672" s="729"/>
      <c r="C672" s="676"/>
      <c r="D672" s="42"/>
      <c r="E672" s="677"/>
      <c r="F672" s="678"/>
      <c r="G672" s="678"/>
      <c r="H672" s="678"/>
      <c r="I672" s="678"/>
      <c r="J672" s="678"/>
      <c r="K672" s="678"/>
      <c r="L672" s="678"/>
      <c r="M672" s="678"/>
      <c r="N672" s="678"/>
      <c r="O672" s="678"/>
      <c r="P672" s="678"/>
      <c r="Q672" s="682"/>
      <c r="R672" s="678"/>
      <c r="S672" s="678"/>
      <c r="T672" s="678"/>
      <c r="U672" s="678"/>
      <c r="V672" s="678"/>
      <c r="X672" s="573"/>
      <c r="Y672" s="95"/>
      <c r="Z672" s="95"/>
      <c r="AA672" s="95"/>
    </row>
    <row r="673">
      <c r="B673" s="729"/>
      <c r="C673" s="676"/>
      <c r="D673" s="42"/>
      <c r="E673" s="677"/>
      <c r="F673" s="678"/>
      <c r="G673" s="678"/>
      <c r="H673" s="678"/>
      <c r="I673" s="678"/>
      <c r="J673" s="678"/>
      <c r="K673" s="678"/>
      <c r="L673" s="678"/>
      <c r="M673" s="678"/>
      <c r="N673" s="678"/>
      <c r="O673" s="678"/>
      <c r="P673" s="678"/>
      <c r="Q673" s="682"/>
      <c r="R673" s="678"/>
      <c r="S673" s="678"/>
      <c r="T673" s="678"/>
      <c r="U673" s="678"/>
      <c r="V673" s="678"/>
      <c r="X673" s="573"/>
      <c r="Y673" s="95"/>
      <c r="Z673" s="95"/>
      <c r="AA673" s="95"/>
    </row>
    <row r="674">
      <c r="B674" s="729"/>
      <c r="C674" s="676"/>
      <c r="D674" s="42"/>
      <c r="E674" s="677"/>
      <c r="F674" s="678"/>
      <c r="G674" s="678"/>
      <c r="H674" s="678"/>
      <c r="I674" s="678"/>
      <c r="J674" s="678"/>
      <c r="K674" s="678"/>
      <c r="L674" s="678"/>
      <c r="M674" s="678"/>
      <c r="N674" s="678"/>
      <c r="O674" s="678"/>
      <c r="P674" s="678"/>
      <c r="Q674" s="682"/>
      <c r="R674" s="678"/>
      <c r="S674" s="678"/>
      <c r="T674" s="678"/>
      <c r="U674" s="678"/>
      <c r="V674" s="678"/>
      <c r="X674" s="573"/>
      <c r="Y674" s="95"/>
      <c r="Z674" s="95"/>
      <c r="AA674" s="95"/>
    </row>
    <row r="675">
      <c r="B675" s="729"/>
      <c r="C675" s="676"/>
      <c r="D675" s="42"/>
      <c r="E675" s="677"/>
      <c r="F675" s="678"/>
      <c r="G675" s="678"/>
      <c r="H675" s="678"/>
      <c r="I675" s="678"/>
      <c r="J675" s="678"/>
      <c r="K675" s="678"/>
      <c r="L675" s="678"/>
      <c r="M675" s="678"/>
      <c r="N675" s="678"/>
      <c r="O675" s="678"/>
      <c r="P675" s="678"/>
      <c r="Q675" s="682"/>
      <c r="R675" s="678"/>
      <c r="S675" s="678"/>
      <c r="T675" s="678"/>
      <c r="U675" s="678"/>
      <c r="V675" s="678"/>
      <c r="X675" s="573"/>
      <c r="Y675" s="95"/>
      <c r="Z675" s="95"/>
      <c r="AA675" s="95"/>
    </row>
    <row r="676">
      <c r="B676" s="729"/>
      <c r="C676" s="676"/>
      <c r="D676" s="42"/>
      <c r="E676" s="677"/>
      <c r="F676" s="678"/>
      <c r="G676" s="678"/>
      <c r="H676" s="678"/>
      <c r="I676" s="678"/>
      <c r="J676" s="678"/>
      <c r="K676" s="678"/>
      <c r="L676" s="678"/>
      <c r="M676" s="678"/>
      <c r="N676" s="678"/>
      <c r="O676" s="678"/>
      <c r="P676" s="678"/>
      <c r="Q676" s="682"/>
      <c r="R676" s="678"/>
      <c r="S676" s="678"/>
      <c r="T676" s="678"/>
      <c r="U676" s="678"/>
      <c r="V676" s="678"/>
      <c r="X676" s="95"/>
      <c r="Y676" s="95"/>
      <c r="Z676" s="95"/>
      <c r="AA676" s="95"/>
    </row>
    <row r="677">
      <c r="B677" s="729"/>
      <c r="C677" s="676"/>
      <c r="D677" s="42"/>
      <c r="E677" s="677"/>
      <c r="F677" s="678"/>
      <c r="G677" s="678"/>
      <c r="H677" s="678"/>
      <c r="I677" s="678"/>
      <c r="J677" s="678"/>
      <c r="K677" s="678"/>
      <c r="L677" s="678"/>
      <c r="M677" s="678"/>
      <c r="N677" s="678"/>
      <c r="O677" s="678"/>
      <c r="P677" s="678"/>
      <c r="Q677" s="682"/>
      <c r="R677" s="678"/>
      <c r="S677" s="678"/>
      <c r="T677" s="678"/>
      <c r="U677" s="678"/>
      <c r="V677" s="678"/>
      <c r="X677" s="95"/>
      <c r="Y677" s="95"/>
      <c r="Z677" s="95"/>
      <c r="AA677" s="95"/>
    </row>
    <row r="678">
      <c r="B678" s="729"/>
      <c r="C678" s="676"/>
      <c r="D678" s="42"/>
      <c r="E678" s="677"/>
      <c r="F678" s="678"/>
      <c r="G678" s="678"/>
      <c r="H678" s="678"/>
      <c r="I678" s="678"/>
      <c r="J678" s="678"/>
      <c r="K678" s="678"/>
      <c r="L678" s="678"/>
      <c r="M678" s="678"/>
      <c r="N678" s="678"/>
      <c r="O678" s="678"/>
      <c r="P678" s="678"/>
      <c r="Q678" s="682"/>
      <c r="R678" s="678"/>
      <c r="S678" s="678"/>
      <c r="T678" s="678"/>
      <c r="U678" s="678"/>
      <c r="V678" s="678"/>
      <c r="X678" s="95"/>
      <c r="Y678" s="95"/>
      <c r="Z678" s="95"/>
      <c r="AA678" s="95"/>
    </row>
    <row r="679">
      <c r="B679" s="729"/>
      <c r="C679" s="676"/>
      <c r="D679" s="42"/>
      <c r="E679" s="677"/>
      <c r="F679" s="678"/>
      <c r="G679" s="678"/>
      <c r="H679" s="678"/>
      <c r="I679" s="678"/>
      <c r="J679" s="678"/>
      <c r="K679" s="678"/>
      <c r="L679" s="678"/>
      <c r="M679" s="678"/>
      <c r="N679" s="678"/>
      <c r="O679" s="678"/>
      <c r="P679" s="678"/>
      <c r="Q679" s="682"/>
      <c r="R679" s="678"/>
      <c r="S679" s="678"/>
      <c r="T679" s="678"/>
      <c r="U679" s="678"/>
      <c r="V679" s="678"/>
      <c r="X679" s="95"/>
      <c r="Y679" s="95"/>
      <c r="Z679" s="95"/>
      <c r="AA679" s="95"/>
    </row>
    <row r="680">
      <c r="B680" s="729"/>
      <c r="C680" s="676"/>
      <c r="D680" s="42"/>
      <c r="E680" s="677"/>
      <c r="F680" s="678"/>
      <c r="G680" s="678"/>
      <c r="H680" s="678"/>
      <c r="I680" s="678"/>
      <c r="J680" s="678"/>
      <c r="K680" s="678"/>
      <c r="L680" s="678"/>
      <c r="M680" s="678"/>
      <c r="N680" s="678"/>
      <c r="O680" s="678"/>
      <c r="P680" s="678"/>
      <c r="Q680" s="682"/>
      <c r="R680" s="678"/>
      <c r="S680" s="678"/>
      <c r="T680" s="678"/>
      <c r="U680" s="678"/>
      <c r="V680" s="678"/>
      <c r="X680" s="95"/>
      <c r="Y680" s="95"/>
      <c r="Z680" s="95"/>
      <c r="AA680" s="95"/>
    </row>
    <row r="681">
      <c r="B681" s="729"/>
      <c r="C681" s="676"/>
      <c r="D681" s="42"/>
      <c r="E681" s="677"/>
      <c r="F681" s="678"/>
      <c r="G681" s="678"/>
      <c r="H681" s="678"/>
      <c r="I681" s="678"/>
      <c r="J681" s="678"/>
      <c r="K681" s="678"/>
      <c r="L681" s="678"/>
      <c r="M681" s="678"/>
      <c r="N681" s="678"/>
      <c r="O681" s="678"/>
      <c r="P681" s="678"/>
      <c r="Q681" s="682"/>
      <c r="R681" s="678"/>
      <c r="S681" s="678"/>
      <c r="T681" s="678"/>
      <c r="U681" s="678"/>
      <c r="V681" s="678"/>
      <c r="X681" s="95"/>
      <c r="Y681" s="95"/>
      <c r="Z681" s="95"/>
      <c r="AA681" s="95"/>
    </row>
    <row r="682">
      <c r="B682" s="729"/>
      <c r="C682" s="676"/>
      <c r="D682" s="42"/>
      <c r="E682" s="677"/>
      <c r="F682" s="678"/>
      <c r="G682" s="678"/>
      <c r="H682" s="678"/>
      <c r="I682" s="678"/>
      <c r="J682" s="678"/>
      <c r="K682" s="678"/>
      <c r="L682" s="678"/>
      <c r="M682" s="678"/>
      <c r="N682" s="678"/>
      <c r="O682" s="678"/>
      <c r="P682" s="678"/>
      <c r="Q682" s="682"/>
      <c r="R682" s="678"/>
      <c r="S682" s="678"/>
      <c r="T682" s="678"/>
      <c r="U682" s="678"/>
      <c r="V682" s="678"/>
      <c r="X682" s="95"/>
      <c r="Y682" s="95"/>
      <c r="Z682" s="95"/>
      <c r="AA682" s="95"/>
    </row>
    <row r="683">
      <c r="B683" s="729"/>
      <c r="C683" s="676"/>
      <c r="D683" s="42"/>
      <c r="E683" s="677"/>
      <c r="F683" s="678"/>
      <c r="G683" s="678"/>
      <c r="H683" s="678"/>
      <c r="I683" s="678"/>
      <c r="J683" s="678"/>
      <c r="K683" s="678"/>
      <c r="L683" s="678"/>
      <c r="M683" s="678"/>
      <c r="N683" s="678"/>
      <c r="O683" s="678"/>
      <c r="P683" s="678"/>
      <c r="Q683" s="682"/>
      <c r="R683" s="678"/>
      <c r="S683" s="678"/>
      <c r="T683" s="678"/>
      <c r="U683" s="678"/>
      <c r="V683" s="678"/>
      <c r="W683" s="95"/>
      <c r="X683" s="95"/>
      <c r="Y683" s="95"/>
      <c r="Z683" s="95"/>
      <c r="AA683" s="95"/>
    </row>
    <row r="684">
      <c r="B684" s="729"/>
      <c r="C684" s="676"/>
      <c r="D684" s="42"/>
      <c r="E684" s="677"/>
      <c r="F684" s="678"/>
      <c r="G684" s="678"/>
      <c r="H684" s="678"/>
      <c r="I684" s="678"/>
      <c r="J684" s="678"/>
      <c r="K684" s="678"/>
      <c r="L684" s="678"/>
      <c r="M684" s="678"/>
      <c r="N684" s="678"/>
      <c r="O684" s="678"/>
      <c r="P684" s="678"/>
      <c r="Q684" s="682"/>
      <c r="R684" s="678"/>
      <c r="S684" s="678"/>
      <c r="T684" s="678"/>
      <c r="U684" s="678"/>
      <c r="V684" s="678"/>
      <c r="W684" s="95"/>
      <c r="X684" s="95"/>
      <c r="Y684" s="95"/>
      <c r="Z684" s="95"/>
      <c r="AA684" s="95"/>
    </row>
    <row r="685">
      <c r="B685" s="729"/>
      <c r="C685" s="676"/>
      <c r="D685" s="42"/>
      <c r="E685" s="677"/>
      <c r="F685" s="678"/>
      <c r="G685" s="678"/>
      <c r="H685" s="678"/>
      <c r="I685" s="678"/>
      <c r="J685" s="678"/>
      <c r="K685" s="678"/>
      <c r="L685" s="678"/>
      <c r="M685" s="678"/>
      <c r="N685" s="678"/>
      <c r="O685" s="678"/>
      <c r="P685" s="678"/>
      <c r="Q685" s="682"/>
      <c r="R685" s="678"/>
      <c r="S685" s="678"/>
      <c r="T685" s="678"/>
      <c r="U685" s="678"/>
      <c r="V685" s="678"/>
      <c r="W685" s="95"/>
      <c r="X685" s="95"/>
      <c r="Y685" s="95"/>
      <c r="Z685" s="95"/>
      <c r="AA685" s="95"/>
    </row>
    <row r="686">
      <c r="B686" s="729"/>
      <c r="C686" s="676"/>
      <c r="D686" s="42"/>
      <c r="E686" s="677"/>
      <c r="F686" s="678"/>
      <c r="G686" s="678"/>
      <c r="H686" s="678"/>
      <c r="I686" s="678"/>
      <c r="J686" s="678"/>
      <c r="K686" s="678"/>
      <c r="L686" s="678"/>
      <c r="M686" s="678"/>
      <c r="N686" s="678"/>
      <c r="O686" s="678"/>
      <c r="P686" s="678"/>
      <c r="Q686" s="682"/>
      <c r="R686" s="678"/>
      <c r="S686" s="678"/>
      <c r="T686" s="678"/>
      <c r="U686" s="678"/>
      <c r="V686" s="678"/>
      <c r="W686" s="95"/>
      <c r="X686" s="95"/>
      <c r="Y686" s="95"/>
      <c r="Z686" s="95"/>
      <c r="AA686" s="95"/>
    </row>
    <row r="687">
      <c r="B687" s="729"/>
      <c r="C687" s="676"/>
      <c r="D687" s="42"/>
      <c r="E687" s="677"/>
      <c r="F687" s="678"/>
      <c r="G687" s="678"/>
      <c r="H687" s="678"/>
      <c r="I687" s="678"/>
      <c r="J687" s="678"/>
      <c r="K687" s="678"/>
      <c r="L687" s="678"/>
      <c r="M687" s="678"/>
      <c r="N687" s="678"/>
      <c r="O687" s="678"/>
      <c r="P687" s="678"/>
      <c r="Q687" s="682"/>
      <c r="R687" s="678"/>
      <c r="S687" s="678"/>
      <c r="T687" s="678"/>
      <c r="U687" s="678"/>
      <c r="V687" s="678"/>
      <c r="W687" s="95"/>
      <c r="X687" s="95"/>
      <c r="Y687" s="95"/>
      <c r="Z687" s="95"/>
      <c r="AA687" s="95"/>
    </row>
    <row r="688">
      <c r="B688" s="729"/>
      <c r="C688" s="676"/>
      <c r="D688" s="42"/>
      <c r="E688" s="677"/>
      <c r="F688" s="678"/>
      <c r="G688" s="678"/>
      <c r="H688" s="678"/>
      <c r="I688" s="678"/>
      <c r="J688" s="678"/>
      <c r="K688" s="678"/>
      <c r="L688" s="678"/>
      <c r="M688" s="678"/>
      <c r="N688" s="678"/>
      <c r="O688" s="678"/>
      <c r="P688" s="678"/>
      <c r="Q688" s="682"/>
      <c r="R688" s="678"/>
      <c r="S688" s="678"/>
      <c r="T688" s="678"/>
      <c r="U688" s="678"/>
      <c r="V688" s="678"/>
      <c r="W688" s="95"/>
      <c r="X688" s="95"/>
      <c r="Y688" s="95"/>
      <c r="Z688" s="95"/>
      <c r="AA688" s="95"/>
    </row>
    <row r="689">
      <c r="B689" s="729"/>
      <c r="C689" s="676"/>
      <c r="D689" s="42"/>
      <c r="E689" s="677"/>
      <c r="F689" s="678"/>
      <c r="G689" s="678"/>
      <c r="H689" s="678"/>
      <c r="I689" s="678"/>
      <c r="J689" s="678"/>
      <c r="K689" s="678"/>
      <c r="L689" s="678"/>
      <c r="M689" s="678"/>
      <c r="N689" s="678"/>
      <c r="O689" s="678"/>
      <c r="P689" s="678"/>
      <c r="Q689" s="682"/>
      <c r="R689" s="678"/>
      <c r="S689" s="678"/>
      <c r="T689" s="678"/>
      <c r="U689" s="678"/>
      <c r="V689" s="678"/>
      <c r="W689" s="95"/>
      <c r="X689" s="95"/>
      <c r="Y689" s="95"/>
      <c r="Z689" s="95"/>
      <c r="AA689" s="95"/>
    </row>
    <row r="690">
      <c r="B690" s="690"/>
      <c r="C690" s="676"/>
      <c r="D690" s="42"/>
      <c r="E690" s="677"/>
      <c r="F690" s="678"/>
      <c r="G690" s="678"/>
      <c r="H690" s="678"/>
      <c r="I690" s="678"/>
      <c r="J690" s="678"/>
      <c r="K690" s="678"/>
      <c r="L690" s="678"/>
      <c r="M690" s="678"/>
      <c r="N690" s="678"/>
      <c r="O690" s="678"/>
      <c r="P690" s="678"/>
      <c r="Q690" s="682"/>
      <c r="R690" s="678"/>
      <c r="S690" s="678"/>
      <c r="T690" s="678"/>
      <c r="U690" s="678"/>
      <c r="V690" s="678"/>
      <c r="Y690" s="95"/>
      <c r="Z690" s="95"/>
      <c r="AA690" s="95"/>
    </row>
    <row r="691">
      <c r="B691" s="690"/>
      <c r="C691" s="676"/>
      <c r="D691" s="42"/>
      <c r="E691" s="677"/>
      <c r="F691" s="678"/>
      <c r="G691" s="678"/>
      <c r="H691" s="678"/>
      <c r="I691" s="678"/>
      <c r="J691" s="678"/>
      <c r="K691" s="678"/>
      <c r="L691" s="678"/>
      <c r="M691" s="678"/>
      <c r="N691" s="678"/>
      <c r="O691" s="678"/>
      <c r="P691" s="678"/>
      <c r="Q691" s="682"/>
      <c r="R691" s="678"/>
      <c r="S691" s="678"/>
      <c r="T691" s="678"/>
      <c r="U691" s="678"/>
      <c r="V691" s="678"/>
      <c r="Y691" s="95"/>
      <c r="Z691" s="95"/>
      <c r="AA691" s="95"/>
    </row>
    <row r="692">
      <c r="B692" s="690"/>
      <c r="C692" s="676"/>
      <c r="D692" s="42"/>
      <c r="E692" s="677"/>
      <c r="F692" s="678"/>
      <c r="G692" s="678"/>
      <c r="H692" s="678"/>
      <c r="I692" s="678"/>
      <c r="J692" s="678"/>
      <c r="K692" s="678"/>
      <c r="L692" s="678"/>
      <c r="M692" s="678"/>
      <c r="N692" s="678"/>
      <c r="O692" s="678"/>
      <c r="P692" s="678"/>
      <c r="Q692" s="682"/>
      <c r="R692" s="678"/>
      <c r="S692" s="678"/>
      <c r="T692" s="678"/>
      <c r="U692" s="678"/>
      <c r="V692" s="678"/>
      <c r="Y692" s="95"/>
      <c r="Z692" s="95"/>
      <c r="AA692" s="95"/>
    </row>
    <row r="693">
      <c r="B693" s="690"/>
      <c r="C693" s="676"/>
      <c r="D693" s="42"/>
      <c r="E693" s="677"/>
      <c r="F693" s="678"/>
      <c r="G693" s="678"/>
      <c r="H693" s="678"/>
      <c r="I693" s="678"/>
      <c r="J693" s="678"/>
      <c r="K693" s="678"/>
      <c r="L693" s="678"/>
      <c r="M693" s="678"/>
      <c r="N693" s="678"/>
      <c r="O693" s="678"/>
      <c r="P693" s="678"/>
      <c r="Q693" s="682"/>
      <c r="R693" s="678"/>
      <c r="S693" s="678"/>
      <c r="T693" s="678"/>
      <c r="U693" s="678"/>
      <c r="V693" s="678"/>
      <c r="Y693" s="95"/>
      <c r="Z693" s="95"/>
      <c r="AA693" s="95"/>
    </row>
    <row r="694">
      <c r="B694" s="690"/>
      <c r="C694" s="676"/>
      <c r="D694" s="42"/>
      <c r="E694" s="677"/>
      <c r="F694" s="678"/>
      <c r="G694" s="678"/>
      <c r="H694" s="678"/>
      <c r="I694" s="678"/>
      <c r="J694" s="678"/>
      <c r="K694" s="678"/>
      <c r="L694" s="678"/>
      <c r="M694" s="678"/>
      <c r="N694" s="678"/>
      <c r="O694" s="678"/>
      <c r="P694" s="678"/>
      <c r="Q694" s="682"/>
      <c r="R694" s="678"/>
      <c r="S694" s="678"/>
      <c r="T694" s="678"/>
      <c r="U694" s="678"/>
      <c r="V694" s="678"/>
      <c r="Y694" s="95"/>
      <c r="Z694" s="95"/>
      <c r="AA694" s="95"/>
    </row>
    <row r="695">
      <c r="B695" s="690"/>
      <c r="C695" s="676"/>
      <c r="D695" s="42"/>
      <c r="E695" s="677"/>
      <c r="F695" s="678"/>
      <c r="G695" s="678"/>
      <c r="H695" s="678"/>
      <c r="I695" s="678"/>
      <c r="J695" s="678"/>
      <c r="K695" s="678"/>
      <c r="L695" s="678"/>
      <c r="M695" s="678"/>
      <c r="N695" s="678"/>
      <c r="O695" s="678"/>
      <c r="P695" s="678"/>
      <c r="Q695" s="682"/>
      <c r="R695" s="678"/>
      <c r="S695" s="678"/>
      <c r="T695" s="678"/>
      <c r="U695" s="678"/>
      <c r="V695" s="678"/>
      <c r="Y695" s="95"/>
      <c r="Z695" s="95"/>
      <c r="AA695" s="95"/>
    </row>
    <row r="696">
      <c r="B696" s="690"/>
      <c r="C696" s="676"/>
      <c r="D696" s="42"/>
      <c r="E696" s="677"/>
      <c r="F696" s="678"/>
      <c r="G696" s="678"/>
      <c r="H696" s="678"/>
      <c r="I696" s="678"/>
      <c r="J696" s="678"/>
      <c r="K696" s="678"/>
      <c r="L696" s="678"/>
      <c r="M696" s="678"/>
      <c r="N696" s="678"/>
      <c r="O696" s="678"/>
      <c r="P696" s="678"/>
      <c r="Q696" s="682"/>
      <c r="R696" s="678"/>
      <c r="S696" s="678"/>
      <c r="T696" s="678"/>
      <c r="U696" s="678"/>
      <c r="V696" s="678"/>
      <c r="Y696" s="95"/>
      <c r="Z696" s="95"/>
      <c r="AA696" s="95"/>
    </row>
    <row r="697">
      <c r="B697" s="690"/>
      <c r="C697" s="676"/>
      <c r="D697" s="42"/>
      <c r="E697" s="677"/>
      <c r="F697" s="678"/>
      <c r="G697" s="678"/>
      <c r="H697" s="678"/>
      <c r="I697" s="678"/>
      <c r="J697" s="678"/>
      <c r="K697" s="678"/>
      <c r="L697" s="678"/>
      <c r="M697" s="678"/>
      <c r="N697" s="678"/>
      <c r="O697" s="678"/>
      <c r="P697" s="678"/>
      <c r="Q697" s="682"/>
      <c r="R697" s="678"/>
      <c r="S697" s="678"/>
      <c r="T697" s="678"/>
      <c r="U697" s="678"/>
      <c r="V697" s="678"/>
      <c r="Y697" s="95"/>
      <c r="Z697" s="95"/>
      <c r="AA697" s="95"/>
    </row>
    <row r="698">
      <c r="B698" s="690"/>
      <c r="C698" s="676"/>
      <c r="D698" s="42"/>
      <c r="E698" s="677"/>
      <c r="F698" s="678"/>
      <c r="G698" s="678"/>
      <c r="H698" s="678"/>
      <c r="I698" s="678"/>
      <c r="J698" s="678"/>
      <c r="K698" s="678"/>
      <c r="L698" s="678"/>
      <c r="M698" s="678"/>
      <c r="N698" s="678"/>
      <c r="O698" s="678"/>
      <c r="P698" s="678"/>
      <c r="Q698" s="682"/>
      <c r="R698" s="678"/>
      <c r="S698" s="678"/>
      <c r="T698" s="678"/>
      <c r="U698" s="678"/>
      <c r="V698" s="678"/>
      <c r="Y698" s="95"/>
      <c r="Z698" s="95"/>
      <c r="AA698" s="95"/>
    </row>
    <row r="699">
      <c r="B699" s="690"/>
      <c r="C699" s="676"/>
      <c r="D699" s="42"/>
      <c r="E699" s="677"/>
      <c r="F699" s="678"/>
      <c r="G699" s="678"/>
      <c r="H699" s="678"/>
      <c r="I699" s="678"/>
      <c r="J699" s="678"/>
      <c r="K699" s="678"/>
      <c r="L699" s="678"/>
      <c r="M699" s="678"/>
      <c r="N699" s="678"/>
      <c r="O699" s="678"/>
      <c r="P699" s="678"/>
      <c r="Q699" s="682"/>
      <c r="R699" s="678"/>
      <c r="S699" s="678"/>
      <c r="T699" s="678"/>
      <c r="U699" s="678"/>
      <c r="V699" s="678"/>
      <c r="Y699" s="95"/>
      <c r="Z699" s="95"/>
      <c r="AA699" s="95"/>
    </row>
    <row r="700">
      <c r="B700" s="690"/>
      <c r="C700" s="676"/>
      <c r="D700" s="42"/>
      <c r="E700" s="677"/>
      <c r="F700" s="678"/>
      <c r="G700" s="678"/>
      <c r="H700" s="678"/>
      <c r="I700" s="678"/>
      <c r="J700" s="678"/>
      <c r="K700" s="678"/>
      <c r="L700" s="678"/>
      <c r="M700" s="678"/>
      <c r="N700" s="678"/>
      <c r="O700" s="678"/>
      <c r="P700" s="678"/>
      <c r="Q700" s="682"/>
      <c r="R700" s="678"/>
      <c r="S700" s="678"/>
      <c r="T700" s="678"/>
      <c r="U700" s="678"/>
      <c r="V700" s="678"/>
      <c r="Y700" s="95"/>
      <c r="Z700" s="95"/>
      <c r="AA700" s="95"/>
    </row>
    <row r="701">
      <c r="B701" s="690"/>
      <c r="C701" s="676"/>
      <c r="D701" s="42"/>
      <c r="E701" s="677"/>
      <c r="F701" s="678"/>
      <c r="G701" s="678"/>
      <c r="H701" s="678"/>
      <c r="I701" s="678"/>
      <c r="J701" s="678"/>
      <c r="K701" s="678"/>
      <c r="L701" s="678"/>
      <c r="M701" s="678"/>
      <c r="N701" s="678"/>
      <c r="O701" s="678"/>
      <c r="P701" s="678"/>
      <c r="Q701" s="682"/>
      <c r="R701" s="678"/>
      <c r="S701" s="678"/>
      <c r="T701" s="678"/>
      <c r="U701" s="678"/>
      <c r="V701" s="678"/>
      <c r="Y701" s="95"/>
      <c r="Z701" s="95"/>
      <c r="AA701" s="95"/>
    </row>
    <row r="702">
      <c r="B702" s="690"/>
      <c r="C702" s="676"/>
      <c r="D702" s="42"/>
      <c r="E702" s="677"/>
      <c r="F702" s="678"/>
      <c r="G702" s="678"/>
      <c r="H702" s="678"/>
      <c r="I702" s="678"/>
      <c r="J702" s="678"/>
      <c r="K702" s="678"/>
      <c r="L702" s="678"/>
      <c r="M702" s="678"/>
      <c r="N702" s="678"/>
      <c r="O702" s="678"/>
      <c r="P702" s="678"/>
      <c r="Q702" s="682"/>
      <c r="R702" s="678"/>
      <c r="S702" s="678"/>
      <c r="T702" s="678"/>
      <c r="U702" s="678"/>
      <c r="V702" s="678"/>
      <c r="Y702" s="95"/>
      <c r="Z702" s="95"/>
      <c r="AA702" s="95"/>
    </row>
    <row r="703">
      <c r="B703" s="690"/>
      <c r="C703" s="676"/>
      <c r="D703" s="42"/>
      <c r="E703" s="677"/>
      <c r="F703" s="678"/>
      <c r="G703" s="678"/>
      <c r="H703" s="678"/>
      <c r="I703" s="678"/>
      <c r="J703" s="678"/>
      <c r="K703" s="678"/>
      <c r="L703" s="678"/>
      <c r="M703" s="678"/>
      <c r="N703" s="678"/>
      <c r="O703" s="678"/>
      <c r="P703" s="678"/>
      <c r="Q703" s="682"/>
      <c r="R703" s="678"/>
      <c r="S703" s="678"/>
      <c r="T703" s="678"/>
      <c r="U703" s="678"/>
      <c r="V703" s="678"/>
      <c r="Y703" s="95"/>
      <c r="Z703" s="95"/>
      <c r="AA703" s="95"/>
    </row>
    <row r="704">
      <c r="B704" s="690"/>
      <c r="C704" s="676"/>
      <c r="D704" s="42"/>
      <c r="E704" s="677"/>
      <c r="F704" s="678"/>
      <c r="G704" s="678"/>
      <c r="H704" s="678"/>
      <c r="I704" s="678"/>
      <c r="J704" s="678"/>
      <c r="K704" s="678"/>
      <c r="L704" s="678"/>
      <c r="M704" s="678"/>
      <c r="N704" s="678"/>
      <c r="O704" s="678"/>
      <c r="P704" s="678"/>
      <c r="Q704" s="682"/>
      <c r="R704" s="678"/>
      <c r="S704" s="678"/>
      <c r="T704" s="678"/>
      <c r="U704" s="678"/>
      <c r="V704" s="678"/>
      <c r="Y704" s="95"/>
      <c r="Z704" s="95"/>
      <c r="AA704" s="95"/>
    </row>
    <row r="705">
      <c r="B705" s="690"/>
      <c r="C705" s="676"/>
      <c r="D705" s="42"/>
      <c r="E705" s="677"/>
      <c r="F705" s="678"/>
      <c r="G705" s="678"/>
      <c r="H705" s="678"/>
      <c r="I705" s="678"/>
      <c r="J705" s="678"/>
      <c r="K705" s="678"/>
      <c r="L705" s="678"/>
      <c r="M705" s="678"/>
      <c r="N705" s="678"/>
      <c r="O705" s="678"/>
      <c r="P705" s="678"/>
      <c r="Q705" s="682"/>
      <c r="R705" s="678"/>
      <c r="S705" s="678"/>
      <c r="T705" s="678"/>
      <c r="U705" s="678"/>
      <c r="V705" s="678"/>
      <c r="Y705" s="95"/>
      <c r="Z705" s="95"/>
      <c r="AA705" s="95"/>
    </row>
    <row r="706">
      <c r="B706" s="690"/>
      <c r="C706" s="676"/>
      <c r="D706" s="42"/>
      <c r="E706" s="677"/>
      <c r="F706" s="678"/>
      <c r="G706" s="678"/>
      <c r="H706" s="678"/>
      <c r="I706" s="678"/>
      <c r="J706" s="678"/>
      <c r="K706" s="678"/>
      <c r="L706" s="678"/>
      <c r="M706" s="678"/>
      <c r="N706" s="678"/>
      <c r="O706" s="678"/>
      <c r="P706" s="678"/>
      <c r="Q706" s="682"/>
      <c r="R706" s="678"/>
      <c r="S706" s="678"/>
      <c r="T706" s="678"/>
      <c r="U706" s="678"/>
      <c r="V706" s="678"/>
      <c r="Y706" s="95"/>
      <c r="Z706" s="95"/>
      <c r="AA706" s="95"/>
    </row>
    <row r="707">
      <c r="B707" s="690"/>
      <c r="C707" s="676"/>
      <c r="D707" s="42"/>
      <c r="E707" s="677"/>
      <c r="F707" s="678"/>
      <c r="G707" s="678"/>
      <c r="H707" s="678"/>
      <c r="I707" s="678"/>
      <c r="J707" s="678"/>
      <c r="K707" s="678"/>
      <c r="L707" s="678"/>
      <c r="M707" s="678"/>
      <c r="N707" s="678"/>
      <c r="O707" s="678"/>
      <c r="P707" s="678"/>
      <c r="Q707" s="682"/>
      <c r="R707" s="678"/>
      <c r="S707" s="678"/>
      <c r="T707" s="678"/>
      <c r="U707" s="678"/>
      <c r="V707" s="678"/>
      <c r="Y707" s="95"/>
      <c r="Z707" s="95"/>
      <c r="AA707" s="95"/>
    </row>
    <row r="708">
      <c r="B708" s="690"/>
      <c r="C708" s="676"/>
      <c r="D708" s="42"/>
      <c r="E708" s="677"/>
      <c r="F708" s="678"/>
      <c r="G708" s="678"/>
      <c r="H708" s="678"/>
      <c r="I708" s="678"/>
      <c r="J708" s="678"/>
      <c r="K708" s="678"/>
      <c r="L708" s="678"/>
      <c r="M708" s="678"/>
      <c r="N708" s="678"/>
      <c r="O708" s="678"/>
      <c r="P708" s="678"/>
      <c r="Q708" s="682"/>
      <c r="R708" s="678"/>
      <c r="S708" s="678"/>
      <c r="T708" s="678"/>
      <c r="U708" s="678"/>
      <c r="V708" s="678"/>
      <c r="Y708" s="95"/>
      <c r="Z708" s="95"/>
      <c r="AA708" s="95"/>
    </row>
    <row r="709">
      <c r="B709" s="690"/>
      <c r="C709" s="676"/>
      <c r="D709" s="42"/>
      <c r="E709" s="677"/>
      <c r="F709" s="678"/>
      <c r="G709" s="678"/>
      <c r="H709" s="678"/>
      <c r="I709" s="678"/>
      <c r="J709" s="678"/>
      <c r="K709" s="678"/>
      <c r="L709" s="678"/>
      <c r="M709" s="678"/>
      <c r="N709" s="678"/>
      <c r="O709" s="678"/>
      <c r="P709" s="678"/>
      <c r="Q709" s="682"/>
      <c r="R709" s="678"/>
      <c r="S709" s="678"/>
      <c r="T709" s="678"/>
      <c r="U709" s="678"/>
      <c r="V709" s="678"/>
      <c r="Y709" s="95"/>
      <c r="Z709" s="95"/>
      <c r="AA709" s="95"/>
    </row>
    <row r="710">
      <c r="B710" s="690"/>
      <c r="C710" s="676"/>
      <c r="D710" s="42"/>
      <c r="E710" s="677"/>
      <c r="F710" s="678"/>
      <c r="G710" s="678"/>
      <c r="H710" s="678"/>
      <c r="I710" s="678"/>
      <c r="J710" s="678"/>
      <c r="K710" s="678"/>
      <c r="L710" s="678"/>
      <c r="M710" s="678"/>
      <c r="N710" s="678"/>
      <c r="O710" s="678"/>
      <c r="P710" s="678"/>
      <c r="Q710" s="682"/>
      <c r="R710" s="678"/>
      <c r="S710" s="678"/>
      <c r="T710" s="678"/>
      <c r="U710" s="678"/>
      <c r="V710" s="678"/>
      <c r="Y710" s="95"/>
      <c r="Z710" s="95"/>
      <c r="AA710" s="95"/>
    </row>
    <row r="711">
      <c r="B711" s="690"/>
      <c r="C711" s="676"/>
      <c r="D711" s="42"/>
      <c r="E711" s="677"/>
      <c r="F711" s="678"/>
      <c r="G711" s="678"/>
      <c r="H711" s="678"/>
      <c r="I711" s="678"/>
      <c r="J711" s="678"/>
      <c r="K711" s="678"/>
      <c r="L711" s="678"/>
      <c r="M711" s="678"/>
      <c r="N711" s="678"/>
      <c r="O711" s="678"/>
      <c r="P711" s="678"/>
      <c r="Q711" s="682"/>
      <c r="R711" s="678"/>
      <c r="S711" s="678"/>
      <c r="T711" s="678"/>
      <c r="U711" s="678"/>
      <c r="V711" s="678"/>
      <c r="Y711" s="95"/>
      <c r="Z711" s="95"/>
      <c r="AA711" s="95"/>
    </row>
    <row r="712">
      <c r="B712" s="690"/>
      <c r="C712" s="676"/>
      <c r="D712" s="42"/>
      <c r="E712" s="677"/>
      <c r="F712" s="678"/>
      <c r="G712" s="678"/>
      <c r="H712" s="678"/>
      <c r="I712" s="678"/>
      <c r="J712" s="678"/>
      <c r="K712" s="678"/>
      <c r="L712" s="678"/>
      <c r="M712" s="678"/>
      <c r="N712" s="678"/>
      <c r="O712" s="678"/>
      <c r="P712" s="678"/>
      <c r="Q712" s="682"/>
      <c r="R712" s="678"/>
      <c r="S712" s="678"/>
      <c r="T712" s="678"/>
      <c r="U712" s="678"/>
      <c r="V712" s="678"/>
      <c r="Y712" s="95"/>
      <c r="Z712" s="95"/>
      <c r="AA712" s="95"/>
    </row>
    <row r="713">
      <c r="B713" s="690"/>
      <c r="C713" s="676"/>
      <c r="D713" s="42"/>
      <c r="E713" s="677"/>
      <c r="F713" s="678"/>
      <c r="G713" s="678"/>
      <c r="H713" s="678"/>
      <c r="I713" s="678"/>
      <c r="J713" s="678"/>
      <c r="K713" s="678"/>
      <c r="L713" s="678"/>
      <c r="M713" s="678"/>
      <c r="N713" s="678"/>
      <c r="O713" s="678"/>
      <c r="P713" s="678"/>
      <c r="Q713" s="682"/>
      <c r="R713" s="678"/>
      <c r="S713" s="678"/>
      <c r="T713" s="678"/>
      <c r="U713" s="678"/>
      <c r="V713" s="678"/>
      <c r="Y713" s="95"/>
      <c r="Z713" s="95"/>
      <c r="AA713" s="95"/>
    </row>
    <row r="714">
      <c r="B714" s="690"/>
      <c r="C714" s="676"/>
      <c r="D714" s="42"/>
      <c r="E714" s="677"/>
      <c r="F714" s="678"/>
      <c r="G714" s="678"/>
      <c r="H714" s="678"/>
      <c r="I714" s="678"/>
      <c r="J714" s="678"/>
      <c r="K714" s="678"/>
      <c r="L714" s="678"/>
      <c r="M714" s="678"/>
      <c r="N714" s="678"/>
      <c r="O714" s="678"/>
      <c r="P714" s="678"/>
      <c r="Q714" s="682"/>
      <c r="R714" s="678"/>
      <c r="S714" s="678"/>
      <c r="T714" s="678"/>
      <c r="U714" s="678"/>
      <c r="V714" s="678"/>
      <c r="Y714" s="95"/>
      <c r="Z714" s="95"/>
      <c r="AA714" s="95"/>
    </row>
    <row r="715">
      <c r="B715" s="690"/>
      <c r="C715" s="676"/>
      <c r="D715" s="42"/>
      <c r="E715" s="677"/>
      <c r="F715" s="678"/>
      <c r="G715" s="678"/>
      <c r="H715" s="678"/>
      <c r="I715" s="678"/>
      <c r="J715" s="678"/>
      <c r="K715" s="678"/>
      <c r="L715" s="678"/>
      <c r="M715" s="678"/>
      <c r="N715" s="678"/>
      <c r="O715" s="678"/>
      <c r="P715" s="678"/>
      <c r="Q715" s="682"/>
      <c r="R715" s="678"/>
      <c r="S715" s="678"/>
      <c r="T715" s="678"/>
      <c r="U715" s="678"/>
      <c r="V715" s="678"/>
      <c r="Y715" s="95"/>
      <c r="Z715" s="95"/>
      <c r="AA715" s="95"/>
    </row>
    <row r="716">
      <c r="B716" s="690"/>
      <c r="C716" s="676"/>
      <c r="D716" s="42"/>
      <c r="E716" s="677"/>
      <c r="F716" s="678"/>
      <c r="G716" s="678"/>
      <c r="H716" s="678"/>
      <c r="I716" s="678"/>
      <c r="J716" s="678"/>
      <c r="K716" s="678"/>
      <c r="L716" s="678"/>
      <c r="M716" s="678"/>
      <c r="N716" s="678"/>
      <c r="O716" s="678"/>
      <c r="P716" s="678"/>
      <c r="Q716" s="682"/>
      <c r="R716" s="678"/>
      <c r="S716" s="678"/>
      <c r="T716" s="678"/>
      <c r="U716" s="678"/>
      <c r="V716" s="678"/>
      <c r="Y716" s="95"/>
      <c r="Z716" s="95"/>
      <c r="AA716" s="95"/>
    </row>
    <row r="717">
      <c r="B717" s="690"/>
      <c r="C717" s="676"/>
      <c r="D717" s="42"/>
      <c r="E717" s="677"/>
      <c r="F717" s="678"/>
      <c r="G717" s="678"/>
      <c r="H717" s="678"/>
      <c r="I717" s="678"/>
      <c r="J717" s="678"/>
      <c r="K717" s="678"/>
      <c r="L717" s="678"/>
      <c r="M717" s="678"/>
      <c r="N717" s="678"/>
      <c r="O717" s="678"/>
      <c r="P717" s="678"/>
      <c r="Q717" s="682"/>
      <c r="R717" s="678"/>
      <c r="S717" s="678"/>
      <c r="T717" s="678"/>
      <c r="U717" s="678"/>
      <c r="V717" s="678"/>
      <c r="Y717" s="95"/>
      <c r="Z717" s="95"/>
      <c r="AA717" s="95"/>
    </row>
    <row r="718">
      <c r="B718" s="690"/>
      <c r="C718" s="676"/>
      <c r="D718" s="42"/>
      <c r="E718" s="677"/>
      <c r="F718" s="678"/>
      <c r="G718" s="678"/>
      <c r="H718" s="678"/>
      <c r="I718" s="678"/>
      <c r="J718" s="678"/>
      <c r="K718" s="678"/>
      <c r="L718" s="678"/>
      <c r="M718" s="678"/>
      <c r="N718" s="678"/>
      <c r="O718" s="678"/>
      <c r="P718" s="678"/>
      <c r="Q718" s="682"/>
      <c r="R718" s="678"/>
      <c r="S718" s="678"/>
      <c r="T718" s="678"/>
      <c r="U718" s="678"/>
      <c r="V718" s="678"/>
      <c r="Y718" s="95"/>
      <c r="Z718" s="95"/>
      <c r="AA718" s="95"/>
    </row>
    <row r="719">
      <c r="B719" s="690"/>
      <c r="C719" s="676"/>
      <c r="D719" s="42"/>
      <c r="E719" s="677"/>
      <c r="F719" s="678"/>
      <c r="G719" s="678"/>
      <c r="H719" s="678"/>
      <c r="I719" s="678"/>
      <c r="J719" s="678"/>
      <c r="K719" s="678"/>
      <c r="L719" s="678"/>
      <c r="M719" s="678"/>
      <c r="N719" s="678"/>
      <c r="O719" s="678"/>
      <c r="P719" s="678"/>
      <c r="Q719" s="682"/>
      <c r="R719" s="678"/>
      <c r="S719" s="678"/>
      <c r="T719" s="678"/>
      <c r="U719" s="678"/>
      <c r="V719" s="678"/>
      <c r="Y719" s="95"/>
      <c r="Z719" s="95"/>
      <c r="AA719" s="95"/>
    </row>
    <row r="720">
      <c r="B720" s="690"/>
      <c r="C720" s="676"/>
      <c r="D720" s="42"/>
      <c r="E720" s="677"/>
      <c r="F720" s="678"/>
      <c r="G720" s="678"/>
      <c r="H720" s="678"/>
      <c r="I720" s="678"/>
      <c r="J720" s="678"/>
      <c r="K720" s="678"/>
      <c r="L720" s="678"/>
      <c r="M720" s="678"/>
      <c r="N720" s="678"/>
      <c r="O720" s="678"/>
      <c r="P720" s="678"/>
      <c r="Q720" s="682"/>
      <c r="R720" s="678"/>
      <c r="S720" s="678"/>
      <c r="T720" s="678"/>
      <c r="U720" s="678"/>
      <c r="V720" s="678"/>
      <c r="Y720" s="95"/>
      <c r="Z720" s="95"/>
      <c r="AA720" s="95"/>
    </row>
    <row r="721">
      <c r="B721" s="690"/>
      <c r="C721" s="676"/>
      <c r="D721" s="42"/>
      <c r="E721" s="677"/>
      <c r="F721" s="678"/>
      <c r="G721" s="678"/>
      <c r="H721" s="678"/>
      <c r="I721" s="678"/>
      <c r="J721" s="678"/>
      <c r="K721" s="678"/>
      <c r="L721" s="678"/>
      <c r="M721" s="678"/>
      <c r="N721" s="678"/>
      <c r="O721" s="678"/>
      <c r="P721" s="678"/>
      <c r="Q721" s="682"/>
      <c r="R721" s="678"/>
      <c r="S721" s="678"/>
      <c r="T721" s="678"/>
      <c r="U721" s="678"/>
      <c r="V721" s="678"/>
      <c r="Y721" s="95"/>
      <c r="Z721" s="95"/>
      <c r="AA721" s="95"/>
    </row>
    <row r="722">
      <c r="B722" s="690"/>
      <c r="C722" s="676"/>
      <c r="D722" s="42"/>
      <c r="E722" s="677"/>
      <c r="F722" s="678"/>
      <c r="G722" s="678"/>
      <c r="H722" s="678"/>
      <c r="I722" s="678"/>
      <c r="J722" s="678"/>
      <c r="K722" s="678"/>
      <c r="L722" s="678"/>
      <c r="M722" s="678"/>
      <c r="N722" s="678"/>
      <c r="O722" s="678"/>
      <c r="P722" s="678"/>
      <c r="Q722" s="682"/>
      <c r="R722" s="678"/>
      <c r="S722" s="678"/>
      <c r="T722" s="678"/>
      <c r="U722" s="678"/>
      <c r="V722" s="678"/>
      <c r="Y722" s="95"/>
      <c r="Z722" s="95"/>
      <c r="AA722" s="95"/>
    </row>
    <row r="723">
      <c r="B723" s="690"/>
      <c r="C723" s="676"/>
      <c r="D723" s="42"/>
      <c r="E723" s="677"/>
      <c r="F723" s="678"/>
      <c r="G723" s="678"/>
      <c r="H723" s="678"/>
      <c r="I723" s="678"/>
      <c r="J723" s="678"/>
      <c r="K723" s="678"/>
      <c r="L723" s="678"/>
      <c r="M723" s="678"/>
      <c r="N723" s="678"/>
      <c r="O723" s="678"/>
      <c r="P723" s="678"/>
      <c r="Q723" s="682"/>
      <c r="R723" s="678"/>
      <c r="S723" s="678"/>
      <c r="T723" s="678"/>
      <c r="U723" s="678"/>
      <c r="V723" s="678"/>
      <c r="Y723" s="95"/>
      <c r="Z723" s="95"/>
      <c r="AA723" s="95"/>
    </row>
    <row r="724">
      <c r="B724" s="690"/>
      <c r="C724" s="676"/>
      <c r="D724" s="42"/>
      <c r="E724" s="677"/>
      <c r="F724" s="678"/>
      <c r="G724" s="678"/>
      <c r="H724" s="678"/>
      <c r="I724" s="678"/>
      <c r="J724" s="678"/>
      <c r="K724" s="678"/>
      <c r="L724" s="678"/>
      <c r="M724" s="678"/>
      <c r="N724" s="678"/>
      <c r="O724" s="678"/>
      <c r="P724" s="678"/>
      <c r="Q724" s="682"/>
      <c r="R724" s="678"/>
      <c r="S724" s="678"/>
      <c r="T724" s="678"/>
      <c r="U724" s="678"/>
      <c r="V724" s="678"/>
      <c r="Y724" s="95"/>
      <c r="Z724" s="95"/>
      <c r="AA724" s="95"/>
    </row>
    <row r="725">
      <c r="B725" s="690"/>
      <c r="C725" s="676"/>
      <c r="D725" s="42"/>
      <c r="E725" s="677"/>
      <c r="F725" s="678"/>
      <c r="G725" s="678"/>
      <c r="H725" s="678"/>
      <c r="I725" s="678"/>
      <c r="J725" s="678"/>
      <c r="K725" s="678"/>
      <c r="L725" s="678"/>
      <c r="M725" s="678"/>
      <c r="N725" s="678"/>
      <c r="O725" s="678"/>
      <c r="P725" s="678"/>
      <c r="Q725" s="682"/>
      <c r="R725" s="678"/>
      <c r="S725" s="678"/>
      <c r="T725" s="678"/>
      <c r="U725" s="678"/>
      <c r="V725" s="678"/>
      <c r="Y725" s="95"/>
      <c r="Z725" s="95"/>
      <c r="AA725" s="95"/>
    </row>
    <row r="726">
      <c r="B726" s="690"/>
      <c r="C726" s="676"/>
      <c r="D726" s="42"/>
      <c r="E726" s="677"/>
      <c r="F726" s="678"/>
      <c r="G726" s="678"/>
      <c r="H726" s="678"/>
      <c r="I726" s="678"/>
      <c r="J726" s="678"/>
      <c r="K726" s="678"/>
      <c r="L726" s="678"/>
      <c r="M726" s="678"/>
      <c r="N726" s="678"/>
      <c r="O726" s="678"/>
      <c r="P726" s="678"/>
      <c r="Q726" s="682"/>
      <c r="R726" s="678"/>
      <c r="S726" s="678"/>
      <c r="T726" s="678"/>
      <c r="U726" s="678"/>
      <c r="V726" s="678"/>
      <c r="Y726" s="95"/>
      <c r="Z726" s="95"/>
      <c r="AA726" s="95"/>
    </row>
    <row r="727">
      <c r="B727" s="690"/>
      <c r="C727" s="676"/>
      <c r="D727" s="42"/>
      <c r="E727" s="677"/>
      <c r="F727" s="678"/>
      <c r="G727" s="678"/>
      <c r="H727" s="678"/>
      <c r="I727" s="678"/>
      <c r="J727" s="678"/>
      <c r="K727" s="678"/>
      <c r="L727" s="678"/>
      <c r="M727" s="678"/>
      <c r="N727" s="678"/>
      <c r="O727" s="678"/>
      <c r="P727" s="678"/>
      <c r="Q727" s="682"/>
      <c r="R727" s="678"/>
      <c r="S727" s="678"/>
      <c r="T727" s="678"/>
      <c r="U727" s="678"/>
      <c r="V727" s="678"/>
      <c r="Y727" s="95"/>
      <c r="Z727" s="95"/>
      <c r="AA727" s="95"/>
    </row>
    <row r="728">
      <c r="B728" s="690"/>
      <c r="C728" s="676"/>
      <c r="D728" s="42"/>
      <c r="E728" s="677"/>
      <c r="F728" s="678"/>
      <c r="G728" s="678"/>
      <c r="H728" s="678"/>
      <c r="I728" s="678"/>
      <c r="J728" s="678"/>
      <c r="K728" s="678"/>
      <c r="L728" s="678"/>
      <c r="M728" s="678"/>
      <c r="N728" s="678"/>
      <c r="O728" s="678"/>
      <c r="P728" s="678"/>
      <c r="Q728" s="682"/>
      <c r="R728" s="678"/>
      <c r="S728" s="678"/>
      <c r="T728" s="678"/>
      <c r="U728" s="678"/>
      <c r="V728" s="678"/>
      <c r="Y728" s="95"/>
      <c r="Z728" s="95"/>
      <c r="AA728" s="95"/>
    </row>
    <row r="729">
      <c r="B729" s="690"/>
      <c r="C729" s="676"/>
      <c r="D729" s="42"/>
      <c r="E729" s="677"/>
      <c r="F729" s="678"/>
      <c r="G729" s="678"/>
      <c r="H729" s="678"/>
      <c r="I729" s="678"/>
      <c r="J729" s="678"/>
      <c r="K729" s="678"/>
      <c r="L729" s="678"/>
      <c r="M729" s="678"/>
      <c r="N729" s="678"/>
      <c r="O729" s="678"/>
      <c r="P729" s="678"/>
      <c r="Q729" s="682"/>
      <c r="R729" s="678"/>
      <c r="S729" s="678"/>
      <c r="T729" s="678"/>
      <c r="U729" s="678"/>
      <c r="V729" s="678"/>
      <c r="Y729" s="95"/>
      <c r="Z729" s="95"/>
      <c r="AA729" s="95"/>
    </row>
    <row r="730">
      <c r="B730" s="690"/>
      <c r="C730" s="676"/>
      <c r="D730" s="42"/>
      <c r="E730" s="677"/>
      <c r="F730" s="678"/>
      <c r="G730" s="678"/>
      <c r="H730" s="678"/>
      <c r="I730" s="678"/>
      <c r="J730" s="678"/>
      <c r="K730" s="678"/>
      <c r="L730" s="678"/>
      <c r="M730" s="678"/>
      <c r="N730" s="678"/>
      <c r="O730" s="678"/>
      <c r="P730" s="678"/>
      <c r="Q730" s="682"/>
      <c r="R730" s="678"/>
      <c r="S730" s="678"/>
      <c r="T730" s="678"/>
      <c r="U730" s="678"/>
      <c r="V730" s="678"/>
      <c r="Y730" s="95"/>
      <c r="Z730" s="95"/>
      <c r="AA730" s="95"/>
    </row>
    <row r="731">
      <c r="B731" s="690"/>
      <c r="C731" s="676"/>
      <c r="D731" s="42"/>
      <c r="E731" s="677"/>
      <c r="F731" s="678"/>
      <c r="G731" s="678"/>
      <c r="H731" s="678"/>
      <c r="I731" s="678"/>
      <c r="J731" s="678"/>
      <c r="K731" s="678"/>
      <c r="L731" s="678"/>
      <c r="M731" s="678"/>
      <c r="N731" s="678"/>
      <c r="O731" s="678"/>
      <c r="P731" s="678"/>
      <c r="Q731" s="682"/>
      <c r="R731" s="678"/>
      <c r="S731" s="678"/>
      <c r="T731" s="678"/>
      <c r="U731" s="678"/>
      <c r="V731" s="678"/>
      <c r="Y731" s="95"/>
      <c r="Z731" s="95"/>
      <c r="AA731" s="95"/>
    </row>
    <row r="732">
      <c r="B732" s="731"/>
      <c r="C732" s="733"/>
      <c r="D732" s="344"/>
      <c r="E732" s="734"/>
      <c r="F732" s="735"/>
      <c r="G732" s="737"/>
      <c r="H732" s="737"/>
      <c r="I732" s="737"/>
      <c r="J732" s="737"/>
      <c r="K732" s="737"/>
      <c r="L732" s="737"/>
      <c r="M732" s="737"/>
      <c r="N732" s="737"/>
      <c r="O732" s="737"/>
      <c r="P732" s="737"/>
      <c r="Q732" s="740"/>
      <c r="R732" s="735"/>
      <c r="S732" s="735"/>
      <c r="T732" s="735"/>
      <c r="U732" s="735"/>
      <c r="V732" s="735"/>
      <c r="W732" s="95"/>
      <c r="X732" s="95"/>
      <c r="Y732" s="95"/>
      <c r="Z732" s="95"/>
      <c r="AA732" s="95"/>
    </row>
    <row r="733">
      <c r="B733" s="731"/>
      <c r="C733" s="733"/>
      <c r="D733" s="344"/>
      <c r="E733" s="734"/>
      <c r="F733" s="735"/>
      <c r="G733" s="737"/>
      <c r="H733" s="737"/>
      <c r="I733" s="737"/>
      <c r="J733" s="737"/>
      <c r="K733" s="737"/>
      <c r="L733" s="737"/>
      <c r="M733" s="737"/>
      <c r="N733" s="737"/>
      <c r="O733" s="737"/>
      <c r="P733" s="737"/>
      <c r="Q733" s="740"/>
      <c r="R733" s="735"/>
      <c r="S733" s="735"/>
      <c r="T733" s="735"/>
      <c r="U733" s="735"/>
      <c r="V733" s="735"/>
      <c r="W733" s="95"/>
      <c r="X733" s="95"/>
      <c r="Y733" s="95"/>
      <c r="Z733" s="95"/>
      <c r="AA733" s="95"/>
    </row>
    <row r="734">
      <c r="B734" s="731"/>
      <c r="C734" s="733"/>
      <c r="D734" s="344"/>
      <c r="E734" s="734"/>
      <c r="F734" s="735"/>
      <c r="G734" s="737"/>
      <c r="H734" s="737"/>
      <c r="I734" s="737"/>
      <c r="J734" s="737"/>
      <c r="K734" s="737"/>
      <c r="L734" s="737"/>
      <c r="M734" s="737"/>
      <c r="N734" s="737"/>
      <c r="O734" s="737"/>
      <c r="P734" s="737"/>
      <c r="Q734" s="740"/>
      <c r="R734" s="735"/>
      <c r="S734" s="735"/>
      <c r="T734" s="735"/>
      <c r="U734" s="735"/>
      <c r="V734" s="735"/>
      <c r="W734" s="95"/>
      <c r="X734" s="95"/>
      <c r="Y734" s="95"/>
      <c r="Z734" s="95"/>
      <c r="AA734" s="95"/>
    </row>
    <row r="735">
      <c r="B735" s="731"/>
      <c r="C735" s="733"/>
      <c r="D735" s="344"/>
      <c r="E735" s="734"/>
      <c r="F735" s="735"/>
      <c r="G735" s="737"/>
      <c r="H735" s="737"/>
      <c r="I735" s="737"/>
      <c r="J735" s="737"/>
      <c r="K735" s="737"/>
      <c r="L735" s="737"/>
      <c r="M735" s="737"/>
      <c r="N735" s="737"/>
      <c r="O735" s="737"/>
      <c r="P735" s="737"/>
      <c r="Q735" s="740"/>
      <c r="R735" s="735"/>
      <c r="S735" s="735"/>
      <c r="T735" s="735"/>
      <c r="U735" s="735"/>
      <c r="V735" s="735"/>
      <c r="W735" s="95"/>
      <c r="X735" s="95"/>
      <c r="Y735" s="95"/>
      <c r="Z735" s="95"/>
      <c r="AA735" s="95"/>
    </row>
    <row r="736">
      <c r="B736" s="731"/>
      <c r="C736" s="733"/>
      <c r="D736" s="344"/>
      <c r="E736" s="734"/>
      <c r="F736" s="735"/>
      <c r="G736" s="737"/>
      <c r="H736" s="737"/>
      <c r="I736" s="737"/>
      <c r="J736" s="737"/>
      <c r="K736" s="737"/>
      <c r="L736" s="737"/>
      <c r="M736" s="737"/>
      <c r="N736" s="737"/>
      <c r="O736" s="737"/>
      <c r="P736" s="737"/>
      <c r="Q736" s="740"/>
      <c r="R736" s="735"/>
      <c r="S736" s="735"/>
      <c r="T736" s="735"/>
      <c r="U736" s="735"/>
      <c r="V736" s="735"/>
      <c r="W736" s="95"/>
      <c r="X736" s="95"/>
      <c r="Y736" s="95"/>
      <c r="Z736" s="95"/>
      <c r="AA736" s="95"/>
    </row>
    <row r="737">
      <c r="B737" s="731"/>
      <c r="C737" s="733"/>
      <c r="D737" s="344"/>
      <c r="E737" s="734"/>
      <c r="F737" s="735"/>
      <c r="G737" s="737"/>
      <c r="H737" s="737"/>
      <c r="I737" s="737"/>
      <c r="J737" s="737"/>
      <c r="K737" s="737"/>
      <c r="L737" s="737"/>
      <c r="M737" s="737"/>
      <c r="N737" s="737"/>
      <c r="O737" s="737"/>
      <c r="P737" s="737"/>
      <c r="Q737" s="740"/>
      <c r="R737" s="735"/>
      <c r="S737" s="735"/>
      <c r="T737" s="735"/>
      <c r="U737" s="735"/>
      <c r="V737" s="735"/>
      <c r="W737" s="95"/>
      <c r="X737" s="95"/>
      <c r="Y737" s="95"/>
      <c r="Z737" s="95"/>
      <c r="AA737" s="95"/>
    </row>
    <row r="738">
      <c r="B738" s="731"/>
      <c r="C738" s="733"/>
      <c r="D738" s="344"/>
      <c r="E738" s="734"/>
      <c r="F738" s="735"/>
      <c r="G738" s="737"/>
      <c r="H738" s="737"/>
      <c r="I738" s="737"/>
      <c r="J738" s="737"/>
      <c r="K738" s="737"/>
      <c r="L738" s="737"/>
      <c r="M738" s="737"/>
      <c r="N738" s="737"/>
      <c r="O738" s="737"/>
      <c r="P738" s="737"/>
      <c r="Q738" s="740"/>
      <c r="R738" s="735"/>
      <c r="S738" s="735"/>
      <c r="T738" s="735"/>
      <c r="U738" s="735"/>
      <c r="V738" s="735"/>
      <c r="W738" s="95"/>
      <c r="X738" s="95"/>
      <c r="Y738" s="95"/>
      <c r="Z738" s="95"/>
      <c r="AA738" s="95"/>
    </row>
    <row r="739">
      <c r="B739" s="731"/>
      <c r="C739" s="733"/>
      <c r="D739" s="344"/>
      <c r="E739" s="734"/>
      <c r="F739" s="735"/>
      <c r="G739" s="737"/>
      <c r="H739" s="737"/>
      <c r="I739" s="737"/>
      <c r="J739" s="737"/>
      <c r="K739" s="737"/>
      <c r="L739" s="737"/>
      <c r="M739" s="737"/>
      <c r="N739" s="737"/>
      <c r="O739" s="737"/>
      <c r="P739" s="737"/>
      <c r="Q739" s="740"/>
      <c r="R739" s="735"/>
      <c r="S739" s="735"/>
      <c r="T739" s="735"/>
      <c r="U739" s="735"/>
      <c r="V739" s="735"/>
      <c r="W739" s="95"/>
      <c r="X739" s="95"/>
      <c r="Y739" s="95"/>
      <c r="Z739" s="95"/>
      <c r="AA739" s="95"/>
    </row>
    <row r="740">
      <c r="B740" s="731"/>
      <c r="C740" s="733"/>
      <c r="D740" s="344"/>
      <c r="E740" s="734"/>
      <c r="F740" s="735"/>
      <c r="G740" s="737"/>
      <c r="H740" s="737"/>
      <c r="I740" s="737"/>
      <c r="J740" s="737"/>
      <c r="K740" s="737"/>
      <c r="L740" s="737"/>
      <c r="M740" s="737"/>
      <c r="N740" s="737"/>
      <c r="O740" s="737"/>
      <c r="P740" s="737"/>
      <c r="Q740" s="740"/>
      <c r="R740" s="735"/>
      <c r="S740" s="735"/>
      <c r="T740" s="735"/>
      <c r="U740" s="735"/>
      <c r="V740" s="735"/>
      <c r="W740" s="95"/>
      <c r="X740" s="95"/>
      <c r="Y740" s="95"/>
      <c r="Z740" s="95"/>
      <c r="AA740" s="95"/>
    </row>
    <row r="741">
      <c r="B741" s="731"/>
      <c r="C741" s="733"/>
      <c r="D741" s="344"/>
      <c r="E741" s="734"/>
      <c r="F741" s="735"/>
      <c r="G741" s="737"/>
      <c r="H741" s="737"/>
      <c r="I741" s="737"/>
      <c r="J741" s="737"/>
      <c r="K741" s="737"/>
      <c r="L741" s="737"/>
      <c r="M741" s="737"/>
      <c r="N741" s="737"/>
      <c r="O741" s="737"/>
      <c r="P741" s="737"/>
      <c r="Q741" s="740"/>
      <c r="R741" s="735"/>
      <c r="S741" s="735"/>
      <c r="T741" s="735"/>
      <c r="U741" s="735"/>
      <c r="V741" s="735"/>
      <c r="W741" s="95"/>
      <c r="X741" s="95"/>
      <c r="Y741" s="95"/>
      <c r="Z741" s="95"/>
      <c r="AA741" s="95"/>
    </row>
    <row r="742">
      <c r="B742" s="731"/>
      <c r="C742" s="733"/>
      <c r="D742" s="344"/>
      <c r="E742" s="734"/>
      <c r="F742" s="735"/>
      <c r="G742" s="737"/>
      <c r="H742" s="737"/>
      <c r="I742" s="737"/>
      <c r="J742" s="737"/>
      <c r="K742" s="737"/>
      <c r="L742" s="737"/>
      <c r="M742" s="737"/>
      <c r="N742" s="737"/>
      <c r="O742" s="737"/>
      <c r="P742" s="737"/>
      <c r="Q742" s="740"/>
      <c r="R742" s="735"/>
      <c r="S742" s="735"/>
      <c r="T742" s="735"/>
      <c r="U742" s="735"/>
      <c r="V742" s="735"/>
      <c r="W742" s="95"/>
      <c r="X742" s="95"/>
      <c r="Y742" s="95"/>
      <c r="Z742" s="95"/>
      <c r="AA742" s="95"/>
    </row>
    <row r="743">
      <c r="B743" s="731"/>
      <c r="C743" s="733"/>
      <c r="D743" s="344"/>
      <c r="E743" s="734"/>
      <c r="F743" s="735"/>
      <c r="G743" s="737"/>
      <c r="H743" s="737"/>
      <c r="I743" s="737"/>
      <c r="J743" s="737"/>
      <c r="K743" s="737"/>
      <c r="L743" s="737"/>
      <c r="M743" s="737"/>
      <c r="N743" s="737"/>
      <c r="O743" s="737"/>
      <c r="P743" s="737"/>
      <c r="Q743" s="740"/>
      <c r="R743" s="735"/>
      <c r="S743" s="735"/>
      <c r="T743" s="735"/>
      <c r="U743" s="735"/>
      <c r="V743" s="735"/>
      <c r="W743" s="95"/>
      <c r="X743" s="95"/>
      <c r="Y743" s="95"/>
      <c r="Z743" s="95"/>
      <c r="AA743" s="95"/>
    </row>
    <row r="744">
      <c r="B744" s="731"/>
      <c r="C744" s="733"/>
      <c r="D744" s="344"/>
      <c r="E744" s="734"/>
      <c r="F744" s="735"/>
      <c r="G744" s="737"/>
      <c r="H744" s="737"/>
      <c r="I744" s="737"/>
      <c r="J744" s="737"/>
      <c r="K744" s="737"/>
      <c r="L744" s="737"/>
      <c r="M744" s="737"/>
      <c r="N744" s="737"/>
      <c r="O744" s="737"/>
      <c r="P744" s="737"/>
      <c r="Q744" s="740"/>
      <c r="R744" s="735"/>
      <c r="S744" s="735"/>
      <c r="T744" s="735"/>
      <c r="U744" s="735"/>
      <c r="V744" s="735"/>
      <c r="W744" s="95"/>
      <c r="X744" s="95"/>
      <c r="Y744" s="95"/>
      <c r="Z744" s="95"/>
      <c r="AA744" s="95"/>
    </row>
    <row r="745">
      <c r="B745" s="731"/>
      <c r="C745" s="733"/>
      <c r="D745" s="344"/>
      <c r="E745" s="734"/>
      <c r="F745" s="735"/>
      <c r="G745" s="737"/>
      <c r="H745" s="737"/>
      <c r="I745" s="737"/>
      <c r="J745" s="737"/>
      <c r="K745" s="737"/>
      <c r="L745" s="737"/>
      <c r="M745" s="737"/>
      <c r="N745" s="737"/>
      <c r="O745" s="737"/>
      <c r="P745" s="737"/>
      <c r="Q745" s="740"/>
      <c r="R745" s="735"/>
      <c r="S745" s="735"/>
      <c r="T745" s="735"/>
      <c r="U745" s="735"/>
      <c r="V745" s="735"/>
      <c r="W745" s="95"/>
      <c r="X745" s="95"/>
      <c r="Y745" s="95"/>
      <c r="Z745" s="95"/>
      <c r="AA745" s="95"/>
    </row>
    <row r="746">
      <c r="B746" s="731"/>
      <c r="C746" s="733"/>
      <c r="D746" s="344"/>
      <c r="E746" s="734"/>
      <c r="F746" s="735"/>
      <c r="G746" s="737"/>
      <c r="H746" s="737"/>
      <c r="I746" s="737"/>
      <c r="J746" s="737"/>
      <c r="K746" s="737"/>
      <c r="L746" s="737"/>
      <c r="M746" s="737"/>
      <c r="N746" s="737"/>
      <c r="O746" s="737"/>
      <c r="P746" s="737"/>
      <c r="Q746" s="740"/>
      <c r="R746" s="735"/>
      <c r="S746" s="735"/>
      <c r="T746" s="735"/>
      <c r="U746" s="735"/>
      <c r="V746" s="735"/>
      <c r="W746" s="95"/>
      <c r="X746" s="95"/>
      <c r="Y746" s="95"/>
      <c r="Z746" s="95"/>
      <c r="AA746" s="95"/>
    </row>
    <row r="747">
      <c r="B747" s="731"/>
      <c r="C747" s="733"/>
      <c r="D747" s="344"/>
      <c r="E747" s="734"/>
      <c r="F747" s="735"/>
      <c r="G747" s="737"/>
      <c r="H747" s="737"/>
      <c r="I747" s="737"/>
      <c r="J747" s="737"/>
      <c r="K747" s="737"/>
      <c r="L747" s="737"/>
      <c r="M747" s="737"/>
      <c r="N747" s="737"/>
      <c r="O747" s="737"/>
      <c r="P747" s="737"/>
      <c r="Q747" s="740"/>
      <c r="R747" s="735"/>
      <c r="S747" s="735"/>
      <c r="T747" s="735"/>
      <c r="U747" s="735"/>
      <c r="V747" s="735"/>
      <c r="W747" s="95"/>
      <c r="X747" s="95"/>
      <c r="Y747" s="95"/>
      <c r="Z747" s="95"/>
      <c r="AA747" s="95"/>
    </row>
    <row r="748">
      <c r="B748" s="731"/>
      <c r="C748" s="733"/>
      <c r="D748" s="344"/>
      <c r="E748" s="734"/>
      <c r="F748" s="735"/>
      <c r="G748" s="737"/>
      <c r="H748" s="737"/>
      <c r="I748" s="737"/>
      <c r="J748" s="737"/>
      <c r="K748" s="737"/>
      <c r="L748" s="737"/>
      <c r="M748" s="737"/>
      <c r="N748" s="737"/>
      <c r="O748" s="737"/>
      <c r="P748" s="737"/>
      <c r="Q748" s="740"/>
      <c r="R748" s="735"/>
      <c r="S748" s="735"/>
      <c r="T748" s="735"/>
      <c r="U748" s="735"/>
      <c r="V748" s="735"/>
      <c r="W748" s="95"/>
      <c r="X748" s="95"/>
      <c r="Y748" s="95"/>
      <c r="Z748" s="95"/>
      <c r="AA748" s="95"/>
    </row>
    <row r="749">
      <c r="B749" s="731"/>
      <c r="C749" s="733"/>
      <c r="D749" s="344"/>
      <c r="E749" s="734"/>
      <c r="F749" s="735"/>
      <c r="G749" s="737"/>
      <c r="H749" s="737"/>
      <c r="I749" s="737"/>
      <c r="J749" s="737"/>
      <c r="K749" s="737"/>
      <c r="L749" s="737"/>
      <c r="M749" s="737"/>
      <c r="N749" s="737"/>
      <c r="O749" s="737"/>
      <c r="P749" s="737"/>
      <c r="Q749" s="740"/>
      <c r="R749" s="735"/>
      <c r="S749" s="735"/>
      <c r="T749" s="735"/>
      <c r="U749" s="735"/>
      <c r="V749" s="735"/>
      <c r="W749" s="95"/>
      <c r="X749" s="95"/>
      <c r="Y749" s="95"/>
      <c r="Z749" s="95"/>
      <c r="AA749" s="95"/>
    </row>
    <row r="750">
      <c r="B750" s="731"/>
      <c r="C750" s="733"/>
      <c r="D750" s="344"/>
      <c r="E750" s="734"/>
      <c r="F750" s="735"/>
      <c r="G750" s="737"/>
      <c r="H750" s="737"/>
      <c r="I750" s="737"/>
      <c r="J750" s="737"/>
      <c r="K750" s="737"/>
      <c r="L750" s="737"/>
      <c r="M750" s="737"/>
      <c r="N750" s="737"/>
      <c r="O750" s="737"/>
      <c r="P750" s="737"/>
      <c r="Q750" s="740"/>
      <c r="R750" s="735"/>
      <c r="S750" s="735"/>
      <c r="T750" s="735"/>
      <c r="U750" s="735"/>
      <c r="V750" s="735"/>
      <c r="W750" s="95"/>
      <c r="X750" s="95"/>
      <c r="Y750" s="95"/>
      <c r="Z750" s="95"/>
      <c r="AA750" s="95"/>
    </row>
    <row r="751">
      <c r="B751" s="731"/>
      <c r="C751" s="733"/>
      <c r="D751" s="344"/>
      <c r="E751" s="734"/>
      <c r="F751" s="735"/>
      <c r="G751" s="737"/>
      <c r="H751" s="737"/>
      <c r="I751" s="737"/>
      <c r="J751" s="737"/>
      <c r="K751" s="737"/>
      <c r="L751" s="737"/>
      <c r="M751" s="737"/>
      <c r="N751" s="737"/>
      <c r="O751" s="737"/>
      <c r="P751" s="737"/>
      <c r="Q751" s="740"/>
      <c r="R751" s="735"/>
      <c r="S751" s="735"/>
      <c r="T751" s="735"/>
      <c r="U751" s="735"/>
      <c r="V751" s="735"/>
      <c r="W751" s="95"/>
      <c r="X751" s="95"/>
      <c r="Y751" s="95"/>
      <c r="Z751" s="95"/>
      <c r="AA751" s="95"/>
    </row>
    <row r="752">
      <c r="B752" s="731"/>
      <c r="C752" s="733"/>
      <c r="D752" s="344"/>
      <c r="E752" s="734"/>
      <c r="F752" s="735"/>
      <c r="G752" s="737"/>
      <c r="H752" s="737"/>
      <c r="I752" s="737"/>
      <c r="J752" s="737"/>
      <c r="K752" s="737"/>
      <c r="L752" s="737"/>
      <c r="M752" s="737"/>
      <c r="N752" s="737"/>
      <c r="O752" s="737"/>
      <c r="P752" s="737"/>
      <c r="Q752" s="740"/>
      <c r="R752" s="735"/>
      <c r="S752" s="735"/>
      <c r="T752" s="735"/>
      <c r="U752" s="735"/>
      <c r="V752" s="735"/>
      <c r="W752" s="95"/>
      <c r="X752" s="95"/>
      <c r="Y752" s="95"/>
      <c r="Z752" s="95"/>
      <c r="AA752" s="95"/>
    </row>
    <row r="753">
      <c r="B753" s="731"/>
      <c r="C753" s="733"/>
      <c r="D753" s="344"/>
      <c r="E753" s="734"/>
      <c r="F753" s="735"/>
      <c r="G753" s="737"/>
      <c r="H753" s="737"/>
      <c r="I753" s="737"/>
      <c r="J753" s="737"/>
      <c r="K753" s="737"/>
      <c r="L753" s="737"/>
      <c r="M753" s="737"/>
      <c r="N753" s="737"/>
      <c r="O753" s="737"/>
      <c r="P753" s="737"/>
      <c r="Q753" s="740"/>
      <c r="R753" s="735"/>
      <c r="S753" s="735"/>
      <c r="T753" s="735"/>
      <c r="U753" s="735"/>
      <c r="V753" s="735"/>
      <c r="W753" s="95"/>
      <c r="X753" s="95"/>
      <c r="Y753" s="95"/>
      <c r="Z753" s="95"/>
      <c r="AA753" s="95"/>
    </row>
    <row r="754">
      <c r="B754" s="731"/>
      <c r="C754" s="733"/>
      <c r="D754" s="344"/>
      <c r="E754" s="734"/>
      <c r="F754" s="735"/>
      <c r="G754" s="737"/>
      <c r="H754" s="737"/>
      <c r="I754" s="737"/>
      <c r="J754" s="737"/>
      <c r="K754" s="737"/>
      <c r="L754" s="737"/>
      <c r="M754" s="737"/>
      <c r="N754" s="737"/>
      <c r="O754" s="737"/>
      <c r="P754" s="737"/>
      <c r="Q754" s="740"/>
      <c r="R754" s="735"/>
      <c r="S754" s="735"/>
      <c r="T754" s="735"/>
      <c r="U754" s="735"/>
      <c r="V754" s="735"/>
      <c r="W754" s="95"/>
      <c r="X754" s="95"/>
      <c r="Y754" s="95"/>
      <c r="Z754" s="95"/>
      <c r="AA754" s="95"/>
    </row>
    <row r="755">
      <c r="B755" s="731"/>
      <c r="C755" s="733"/>
      <c r="D755" s="344"/>
      <c r="E755" s="734"/>
      <c r="F755" s="735"/>
      <c r="G755" s="737"/>
      <c r="H755" s="737"/>
      <c r="I755" s="737"/>
      <c r="J755" s="737"/>
      <c r="K755" s="737"/>
      <c r="L755" s="737"/>
      <c r="M755" s="737"/>
      <c r="N755" s="737"/>
      <c r="O755" s="737"/>
      <c r="P755" s="737"/>
      <c r="Q755" s="740"/>
      <c r="R755" s="735"/>
      <c r="S755" s="735"/>
      <c r="T755" s="735"/>
      <c r="U755" s="735"/>
      <c r="V755" s="735"/>
      <c r="W755" s="95"/>
      <c r="X755" s="95"/>
      <c r="Y755" s="95"/>
      <c r="Z755" s="95"/>
      <c r="AA755" s="95"/>
    </row>
    <row r="756">
      <c r="B756" s="731"/>
      <c r="C756" s="733"/>
      <c r="D756" s="344"/>
      <c r="E756" s="734"/>
      <c r="F756" s="735"/>
      <c r="G756" s="737"/>
      <c r="H756" s="737"/>
      <c r="I756" s="737"/>
      <c r="J756" s="737"/>
      <c r="K756" s="737"/>
      <c r="L756" s="737"/>
      <c r="M756" s="737"/>
      <c r="N756" s="737"/>
      <c r="O756" s="737"/>
      <c r="P756" s="737"/>
      <c r="Q756" s="740"/>
      <c r="R756" s="735"/>
      <c r="S756" s="735"/>
      <c r="T756" s="735"/>
      <c r="U756" s="735"/>
      <c r="V756" s="735"/>
      <c r="W756" s="95"/>
      <c r="X756" s="95"/>
      <c r="Y756" s="95"/>
      <c r="Z756" s="95"/>
      <c r="AA756" s="95"/>
    </row>
    <row r="757">
      <c r="B757" s="731"/>
      <c r="C757" s="733"/>
      <c r="D757" s="344"/>
      <c r="E757" s="734"/>
      <c r="F757" s="735"/>
      <c r="G757" s="737"/>
      <c r="H757" s="737"/>
      <c r="I757" s="737"/>
      <c r="J757" s="737"/>
      <c r="K757" s="737"/>
      <c r="L757" s="737"/>
      <c r="M757" s="737"/>
      <c r="N757" s="737"/>
      <c r="O757" s="737"/>
      <c r="P757" s="737"/>
      <c r="Q757" s="740"/>
      <c r="R757" s="735"/>
      <c r="S757" s="735"/>
      <c r="T757" s="735"/>
      <c r="U757" s="735"/>
      <c r="V757" s="735"/>
      <c r="W757" s="95"/>
      <c r="X757" s="95"/>
      <c r="Y757" s="95"/>
      <c r="Z757" s="95"/>
      <c r="AA757" s="95"/>
    </row>
    <row r="758">
      <c r="B758" s="731"/>
      <c r="C758" s="733"/>
      <c r="D758" s="344"/>
      <c r="E758" s="734"/>
      <c r="F758" s="735"/>
      <c r="G758" s="737"/>
      <c r="H758" s="737"/>
      <c r="I758" s="737"/>
      <c r="J758" s="737"/>
      <c r="K758" s="737"/>
      <c r="L758" s="737"/>
      <c r="M758" s="737"/>
      <c r="N758" s="737"/>
      <c r="O758" s="737"/>
      <c r="P758" s="737"/>
      <c r="Q758" s="740"/>
      <c r="R758" s="735"/>
      <c r="S758" s="735"/>
      <c r="T758" s="735"/>
      <c r="U758" s="735"/>
      <c r="V758" s="735"/>
      <c r="W758" s="95"/>
      <c r="X758" s="95"/>
      <c r="Y758" s="95"/>
      <c r="Z758" s="95"/>
      <c r="AA758" s="95"/>
    </row>
    <row r="759">
      <c r="B759" s="731"/>
      <c r="C759" s="733"/>
      <c r="D759" s="344"/>
      <c r="E759" s="734"/>
      <c r="F759" s="735"/>
      <c r="G759" s="737"/>
      <c r="H759" s="737"/>
      <c r="I759" s="737"/>
      <c r="J759" s="737"/>
      <c r="K759" s="737"/>
      <c r="L759" s="737"/>
      <c r="M759" s="737"/>
      <c r="N759" s="737"/>
      <c r="O759" s="737"/>
      <c r="P759" s="737"/>
      <c r="Q759" s="740"/>
      <c r="R759" s="735"/>
      <c r="S759" s="735"/>
      <c r="T759" s="735"/>
      <c r="U759" s="735"/>
      <c r="V759" s="735"/>
      <c r="W759" s="95"/>
      <c r="X759" s="95"/>
      <c r="Y759" s="95"/>
      <c r="Z759" s="95"/>
      <c r="AA759" s="95"/>
    </row>
    <row r="760">
      <c r="B760" s="731"/>
      <c r="C760" s="733"/>
      <c r="D760" s="344"/>
      <c r="E760" s="734"/>
      <c r="F760" s="735"/>
      <c r="G760" s="737"/>
      <c r="H760" s="737"/>
      <c r="I760" s="737"/>
      <c r="J760" s="737"/>
      <c r="K760" s="737"/>
      <c r="L760" s="737"/>
      <c r="M760" s="737"/>
      <c r="N760" s="737"/>
      <c r="O760" s="737"/>
      <c r="P760" s="737"/>
      <c r="Q760" s="740"/>
      <c r="R760" s="735"/>
      <c r="S760" s="735"/>
      <c r="T760" s="735"/>
      <c r="U760" s="735"/>
      <c r="V760" s="735"/>
      <c r="W760" s="95"/>
      <c r="X760" s="95"/>
      <c r="Y760" s="95"/>
      <c r="Z760" s="95"/>
      <c r="AA760" s="95"/>
    </row>
    <row r="761">
      <c r="B761" s="731"/>
      <c r="C761" s="733"/>
      <c r="D761" s="344"/>
      <c r="E761" s="734"/>
      <c r="F761" s="735"/>
      <c r="G761" s="737"/>
      <c r="H761" s="737"/>
      <c r="I761" s="737"/>
      <c r="J761" s="737"/>
      <c r="K761" s="737"/>
      <c r="L761" s="737"/>
      <c r="M761" s="737"/>
      <c r="N761" s="737"/>
      <c r="O761" s="737"/>
      <c r="P761" s="737"/>
      <c r="Q761" s="740"/>
      <c r="R761" s="735"/>
      <c r="S761" s="735"/>
      <c r="T761" s="735"/>
      <c r="U761" s="735"/>
      <c r="V761" s="735"/>
      <c r="W761" s="95"/>
      <c r="X761" s="95"/>
      <c r="Y761" s="95"/>
      <c r="Z761" s="95"/>
      <c r="AA761" s="95"/>
    </row>
    <row r="762">
      <c r="B762" s="731"/>
      <c r="C762" s="733"/>
      <c r="D762" s="344"/>
      <c r="E762" s="734"/>
      <c r="F762" s="735"/>
      <c r="G762" s="737"/>
      <c r="H762" s="737"/>
      <c r="I762" s="737"/>
      <c r="J762" s="737"/>
      <c r="K762" s="737"/>
      <c r="L762" s="737"/>
      <c r="M762" s="737"/>
      <c r="N762" s="737"/>
      <c r="O762" s="737"/>
      <c r="P762" s="737"/>
      <c r="Q762" s="740"/>
      <c r="R762" s="735"/>
      <c r="S762" s="735"/>
      <c r="T762" s="735"/>
      <c r="U762" s="735"/>
      <c r="V762" s="735"/>
      <c r="W762" s="95"/>
      <c r="X762" s="95"/>
      <c r="Y762" s="95"/>
      <c r="Z762" s="95"/>
      <c r="AA762" s="95"/>
    </row>
    <row r="763">
      <c r="B763" s="731"/>
      <c r="C763" s="733"/>
      <c r="D763" s="344"/>
      <c r="E763" s="734"/>
      <c r="F763" s="735"/>
      <c r="G763" s="737"/>
      <c r="H763" s="737"/>
      <c r="I763" s="737"/>
      <c r="J763" s="737"/>
      <c r="K763" s="737"/>
      <c r="L763" s="737"/>
      <c r="M763" s="737"/>
      <c r="N763" s="737"/>
      <c r="O763" s="737"/>
      <c r="P763" s="737"/>
      <c r="Q763" s="740"/>
      <c r="R763" s="735"/>
      <c r="S763" s="735"/>
      <c r="T763" s="735"/>
      <c r="U763" s="735"/>
      <c r="V763" s="735"/>
      <c r="W763" s="95"/>
      <c r="X763" s="95"/>
      <c r="Y763" s="95"/>
      <c r="Z763" s="95"/>
      <c r="AA763" s="95"/>
    </row>
    <row r="764">
      <c r="B764" s="731"/>
      <c r="C764" s="733"/>
      <c r="D764" s="344"/>
      <c r="E764" s="734"/>
      <c r="F764" s="735"/>
      <c r="G764" s="737"/>
      <c r="H764" s="737"/>
      <c r="I764" s="737"/>
      <c r="J764" s="737"/>
      <c r="K764" s="737"/>
      <c r="L764" s="737"/>
      <c r="M764" s="737"/>
      <c r="N764" s="737"/>
      <c r="O764" s="737"/>
      <c r="P764" s="737"/>
      <c r="Q764" s="740"/>
      <c r="R764" s="735"/>
      <c r="S764" s="735"/>
      <c r="T764" s="735"/>
      <c r="U764" s="735"/>
      <c r="V764" s="735"/>
      <c r="W764" s="95"/>
      <c r="X764" s="95"/>
      <c r="Y764" s="95"/>
      <c r="Z764" s="95"/>
      <c r="AA764" s="95"/>
    </row>
    <row r="765">
      <c r="B765" s="731"/>
      <c r="C765" s="733"/>
      <c r="D765" s="344"/>
      <c r="E765" s="734"/>
      <c r="F765" s="735"/>
      <c r="G765" s="737"/>
      <c r="H765" s="737"/>
      <c r="I765" s="737"/>
      <c r="J765" s="737"/>
      <c r="K765" s="737"/>
      <c r="L765" s="737"/>
      <c r="M765" s="737"/>
      <c r="N765" s="737"/>
      <c r="O765" s="737"/>
      <c r="P765" s="737"/>
      <c r="Q765" s="740"/>
      <c r="R765" s="735"/>
      <c r="S765" s="735"/>
      <c r="T765" s="735"/>
      <c r="U765" s="735"/>
      <c r="V765" s="735"/>
      <c r="W765" s="95"/>
      <c r="X765" s="95"/>
      <c r="Y765" s="95"/>
      <c r="Z765" s="95"/>
      <c r="AA765" s="95"/>
    </row>
    <row r="766">
      <c r="B766" s="731"/>
      <c r="C766" s="733"/>
      <c r="D766" s="344"/>
      <c r="E766" s="734"/>
      <c r="F766" s="735"/>
      <c r="G766" s="737"/>
      <c r="H766" s="737"/>
      <c r="I766" s="737"/>
      <c r="J766" s="737"/>
      <c r="K766" s="737"/>
      <c r="L766" s="737"/>
      <c r="M766" s="737"/>
      <c r="N766" s="737"/>
      <c r="O766" s="737"/>
      <c r="P766" s="737"/>
      <c r="Q766" s="740"/>
      <c r="R766" s="735"/>
      <c r="S766" s="735"/>
      <c r="T766" s="735"/>
      <c r="U766" s="735"/>
      <c r="V766" s="735"/>
      <c r="W766" s="95"/>
      <c r="X766" s="95"/>
      <c r="Y766" s="95"/>
      <c r="Z766" s="95"/>
      <c r="AA766" s="95"/>
    </row>
    <row r="767">
      <c r="B767" s="731"/>
      <c r="C767" s="733"/>
      <c r="D767" s="344"/>
      <c r="E767" s="734"/>
      <c r="F767" s="735"/>
      <c r="G767" s="737"/>
      <c r="H767" s="737"/>
      <c r="I767" s="737"/>
      <c r="J767" s="737"/>
      <c r="K767" s="737"/>
      <c r="L767" s="737"/>
      <c r="M767" s="737"/>
      <c r="N767" s="737"/>
      <c r="O767" s="737"/>
      <c r="P767" s="737"/>
      <c r="Q767" s="740"/>
      <c r="R767" s="735"/>
      <c r="S767" s="735"/>
      <c r="T767" s="735"/>
      <c r="U767" s="735"/>
      <c r="V767" s="735"/>
      <c r="W767" s="95"/>
      <c r="X767" s="95"/>
      <c r="Y767" s="95"/>
      <c r="Z767" s="95"/>
      <c r="AA767" s="95"/>
    </row>
    <row r="768">
      <c r="B768" s="731"/>
      <c r="C768" s="733"/>
      <c r="D768" s="344"/>
      <c r="E768" s="734"/>
      <c r="F768" s="735"/>
      <c r="G768" s="737"/>
      <c r="H768" s="737"/>
      <c r="I768" s="737"/>
      <c r="J768" s="737"/>
      <c r="K768" s="737"/>
      <c r="L768" s="737"/>
      <c r="M768" s="737"/>
      <c r="N768" s="737"/>
      <c r="O768" s="737"/>
      <c r="P768" s="737"/>
      <c r="Q768" s="740"/>
      <c r="R768" s="735"/>
      <c r="S768" s="735"/>
      <c r="T768" s="735"/>
      <c r="U768" s="735"/>
      <c r="V768" s="735"/>
      <c r="W768" s="95"/>
      <c r="X768" s="95"/>
      <c r="Y768" s="95"/>
      <c r="Z768" s="95"/>
      <c r="AA768" s="95"/>
    </row>
    <row r="769">
      <c r="B769" s="731"/>
      <c r="C769" s="733"/>
      <c r="D769" s="344"/>
      <c r="E769" s="734"/>
      <c r="F769" s="735"/>
      <c r="G769" s="737"/>
      <c r="H769" s="737"/>
      <c r="I769" s="737"/>
      <c r="J769" s="737"/>
      <c r="K769" s="737"/>
      <c r="L769" s="737"/>
      <c r="M769" s="737"/>
      <c r="N769" s="737"/>
      <c r="O769" s="737"/>
      <c r="P769" s="737"/>
      <c r="Q769" s="740"/>
      <c r="R769" s="735"/>
      <c r="S769" s="735"/>
      <c r="T769" s="735"/>
      <c r="U769" s="735"/>
      <c r="V769" s="735"/>
      <c r="W769" s="95"/>
      <c r="X769" s="95"/>
      <c r="Y769" s="95"/>
      <c r="Z769" s="95"/>
      <c r="AA769" s="95"/>
    </row>
    <row r="770">
      <c r="B770" s="731"/>
      <c r="C770" s="733"/>
      <c r="D770" s="344"/>
      <c r="E770" s="734"/>
      <c r="F770" s="735"/>
      <c r="G770" s="737"/>
      <c r="H770" s="737"/>
      <c r="I770" s="737"/>
      <c r="J770" s="737"/>
      <c r="K770" s="737"/>
      <c r="L770" s="737"/>
      <c r="M770" s="737"/>
      <c r="N770" s="737"/>
      <c r="O770" s="737"/>
      <c r="P770" s="737"/>
      <c r="Q770" s="740"/>
      <c r="R770" s="735"/>
      <c r="S770" s="735"/>
      <c r="T770" s="735"/>
      <c r="U770" s="735"/>
      <c r="V770" s="735"/>
      <c r="W770" s="95"/>
      <c r="X770" s="95"/>
      <c r="Y770" s="95"/>
      <c r="Z770" s="95"/>
      <c r="AA770" s="95"/>
    </row>
    <row r="771">
      <c r="B771" s="731"/>
      <c r="C771" s="733"/>
      <c r="D771" s="344"/>
      <c r="E771" s="734"/>
      <c r="F771" s="735"/>
      <c r="G771" s="737"/>
      <c r="H771" s="737"/>
      <c r="I771" s="737"/>
      <c r="J771" s="737"/>
      <c r="K771" s="737"/>
      <c r="L771" s="737"/>
      <c r="M771" s="737"/>
      <c r="N771" s="737"/>
      <c r="O771" s="737"/>
      <c r="P771" s="737"/>
      <c r="Q771" s="740"/>
      <c r="R771" s="735"/>
      <c r="S771" s="735"/>
      <c r="T771" s="735"/>
      <c r="U771" s="735"/>
      <c r="V771" s="735"/>
      <c r="W771" s="95"/>
      <c r="X771" s="95"/>
      <c r="Y771" s="95"/>
      <c r="Z771" s="95"/>
      <c r="AA771" s="95"/>
    </row>
    <row r="772">
      <c r="B772" s="731"/>
      <c r="C772" s="733"/>
      <c r="D772" s="344"/>
      <c r="E772" s="734"/>
      <c r="F772" s="735"/>
      <c r="G772" s="737"/>
      <c r="H772" s="737"/>
      <c r="I772" s="737"/>
      <c r="J772" s="737"/>
      <c r="K772" s="737"/>
      <c r="L772" s="737"/>
      <c r="M772" s="737"/>
      <c r="N772" s="737"/>
      <c r="O772" s="737"/>
      <c r="P772" s="737"/>
      <c r="Q772" s="740"/>
      <c r="R772" s="735"/>
      <c r="S772" s="735"/>
      <c r="T772" s="735"/>
      <c r="U772" s="735"/>
      <c r="V772" s="735"/>
      <c r="W772" s="95"/>
      <c r="X772" s="95"/>
      <c r="Y772" s="95"/>
      <c r="Z772" s="95"/>
      <c r="AA772" s="95"/>
    </row>
    <row r="773">
      <c r="B773" s="731"/>
      <c r="C773" s="733"/>
      <c r="D773" s="344"/>
      <c r="E773" s="734"/>
      <c r="F773" s="735"/>
      <c r="G773" s="737"/>
      <c r="H773" s="737"/>
      <c r="I773" s="737"/>
      <c r="J773" s="737"/>
      <c r="K773" s="737"/>
      <c r="L773" s="737"/>
      <c r="M773" s="737"/>
      <c r="N773" s="737"/>
      <c r="O773" s="737"/>
      <c r="P773" s="737"/>
      <c r="Q773" s="740"/>
      <c r="R773" s="735"/>
      <c r="S773" s="735"/>
      <c r="T773" s="735"/>
      <c r="U773" s="735"/>
      <c r="V773" s="735"/>
      <c r="W773" s="95"/>
      <c r="X773" s="95"/>
      <c r="Y773" s="95"/>
      <c r="Z773" s="95"/>
      <c r="AA773" s="95"/>
    </row>
    <row r="774">
      <c r="B774" s="731"/>
      <c r="C774" s="733"/>
      <c r="D774" s="344"/>
      <c r="E774" s="734"/>
      <c r="F774" s="735"/>
      <c r="G774" s="737"/>
      <c r="H774" s="737"/>
      <c r="I774" s="737"/>
      <c r="J774" s="737"/>
      <c r="K774" s="737"/>
      <c r="L774" s="737"/>
      <c r="M774" s="737"/>
      <c r="N774" s="737"/>
      <c r="O774" s="737"/>
      <c r="P774" s="737"/>
      <c r="Q774" s="740"/>
      <c r="R774" s="735"/>
      <c r="S774" s="735"/>
      <c r="T774" s="735"/>
      <c r="U774" s="735"/>
      <c r="V774" s="735"/>
      <c r="W774" s="95"/>
      <c r="X774" s="95"/>
      <c r="Y774" s="95"/>
      <c r="Z774" s="95"/>
      <c r="AA774" s="95"/>
    </row>
    <row r="775">
      <c r="B775" s="731"/>
      <c r="C775" s="733"/>
      <c r="D775" s="344"/>
      <c r="E775" s="734"/>
      <c r="F775" s="735"/>
      <c r="G775" s="737"/>
      <c r="H775" s="737"/>
      <c r="I775" s="737"/>
      <c r="J775" s="737"/>
      <c r="K775" s="737"/>
      <c r="L775" s="737"/>
      <c r="M775" s="737"/>
      <c r="N775" s="737"/>
      <c r="O775" s="737"/>
      <c r="P775" s="737"/>
      <c r="Q775" s="740"/>
      <c r="R775" s="735"/>
      <c r="S775" s="735"/>
      <c r="T775" s="735"/>
      <c r="U775" s="735"/>
      <c r="V775" s="735"/>
      <c r="W775" s="95"/>
      <c r="X775" s="95"/>
      <c r="Y775" s="95"/>
      <c r="Z775" s="95"/>
      <c r="AA775" s="95"/>
    </row>
    <row r="776">
      <c r="B776" s="731"/>
      <c r="C776" s="733"/>
      <c r="D776" s="344"/>
      <c r="E776" s="734"/>
      <c r="F776" s="735"/>
      <c r="G776" s="737"/>
      <c r="H776" s="737"/>
      <c r="I776" s="737"/>
      <c r="J776" s="737"/>
      <c r="K776" s="737"/>
      <c r="L776" s="737"/>
      <c r="M776" s="737"/>
      <c r="N776" s="737"/>
      <c r="O776" s="737"/>
      <c r="P776" s="737"/>
      <c r="Q776" s="740"/>
      <c r="R776" s="735"/>
      <c r="S776" s="735"/>
      <c r="T776" s="735"/>
      <c r="U776" s="735"/>
      <c r="V776" s="735"/>
      <c r="W776" s="95"/>
      <c r="X776" s="95"/>
      <c r="Y776" s="95"/>
      <c r="Z776" s="95"/>
      <c r="AA776" s="95"/>
    </row>
    <row r="777">
      <c r="B777" s="731"/>
      <c r="C777" s="733"/>
      <c r="D777" s="344"/>
      <c r="E777" s="734"/>
      <c r="F777" s="735"/>
      <c r="G777" s="737"/>
      <c r="H777" s="737"/>
      <c r="I777" s="737"/>
      <c r="J777" s="737"/>
      <c r="K777" s="737"/>
      <c r="L777" s="737"/>
      <c r="M777" s="737"/>
      <c r="N777" s="737"/>
      <c r="O777" s="737"/>
      <c r="P777" s="737"/>
      <c r="Q777" s="740"/>
      <c r="R777" s="735"/>
      <c r="S777" s="735"/>
      <c r="T777" s="735"/>
      <c r="U777" s="735"/>
      <c r="V777" s="735"/>
      <c r="W777" s="95"/>
      <c r="X777" s="95"/>
      <c r="Y777" s="95"/>
      <c r="Z777" s="95"/>
      <c r="AA777" s="95"/>
    </row>
    <row r="778">
      <c r="B778" s="731"/>
      <c r="C778" s="733"/>
      <c r="D778" s="344"/>
      <c r="E778" s="734"/>
      <c r="F778" s="735"/>
      <c r="G778" s="737"/>
      <c r="H778" s="737"/>
      <c r="I778" s="737"/>
      <c r="J778" s="737"/>
      <c r="K778" s="737"/>
      <c r="L778" s="737"/>
      <c r="M778" s="737"/>
      <c r="N778" s="737"/>
      <c r="O778" s="737"/>
      <c r="P778" s="737"/>
      <c r="Q778" s="740"/>
      <c r="R778" s="735"/>
      <c r="S778" s="735"/>
      <c r="T778" s="735"/>
      <c r="U778" s="735"/>
      <c r="V778" s="735"/>
      <c r="W778" s="95"/>
      <c r="X778" s="95"/>
      <c r="Y778" s="95"/>
      <c r="Z778" s="95"/>
      <c r="AA778" s="95"/>
    </row>
    <row r="779">
      <c r="B779" s="731"/>
      <c r="C779" s="733"/>
      <c r="D779" s="344"/>
      <c r="E779" s="734"/>
      <c r="F779" s="735"/>
      <c r="G779" s="737"/>
      <c r="H779" s="737"/>
      <c r="I779" s="737"/>
      <c r="J779" s="737"/>
      <c r="K779" s="737"/>
      <c r="L779" s="737"/>
      <c r="M779" s="737"/>
      <c r="N779" s="737"/>
      <c r="O779" s="737"/>
      <c r="P779" s="737"/>
      <c r="Q779" s="740"/>
      <c r="R779" s="735"/>
      <c r="S779" s="735"/>
      <c r="T779" s="735"/>
      <c r="U779" s="735"/>
      <c r="V779" s="735"/>
      <c r="W779" s="95"/>
      <c r="X779" s="95"/>
      <c r="Y779" s="95"/>
      <c r="Z779" s="95"/>
      <c r="AA779" s="95"/>
    </row>
    <row r="780">
      <c r="B780" s="731"/>
      <c r="C780" s="733"/>
      <c r="D780" s="344"/>
      <c r="E780" s="734"/>
      <c r="F780" s="735"/>
      <c r="G780" s="737"/>
      <c r="H780" s="737"/>
      <c r="I780" s="737"/>
      <c r="J780" s="737"/>
      <c r="K780" s="737"/>
      <c r="L780" s="737"/>
      <c r="M780" s="737"/>
      <c r="N780" s="737"/>
      <c r="O780" s="737"/>
      <c r="P780" s="737"/>
      <c r="Q780" s="740"/>
      <c r="R780" s="735"/>
      <c r="S780" s="735"/>
      <c r="T780" s="735"/>
      <c r="U780" s="735"/>
      <c r="V780" s="735"/>
      <c r="W780" s="95"/>
      <c r="X780" s="95"/>
      <c r="Y780" s="95"/>
      <c r="Z780" s="95"/>
      <c r="AA780" s="95"/>
    </row>
    <row r="781">
      <c r="B781" s="731"/>
      <c r="C781" s="733"/>
      <c r="D781" s="344"/>
      <c r="E781" s="734"/>
      <c r="F781" s="735"/>
      <c r="G781" s="737"/>
      <c r="H781" s="737"/>
      <c r="I781" s="737"/>
      <c r="J781" s="737"/>
      <c r="K781" s="737"/>
      <c r="L781" s="737"/>
      <c r="M781" s="737"/>
      <c r="N781" s="737"/>
      <c r="O781" s="737"/>
      <c r="P781" s="737"/>
      <c r="Q781" s="740"/>
      <c r="R781" s="735"/>
      <c r="S781" s="735"/>
      <c r="T781" s="735"/>
      <c r="U781" s="735"/>
      <c r="V781" s="735"/>
      <c r="W781" s="95"/>
      <c r="X781" s="95"/>
      <c r="Y781" s="95"/>
      <c r="Z781" s="95"/>
      <c r="AA781" s="95"/>
    </row>
    <row r="782">
      <c r="B782" s="731"/>
      <c r="C782" s="733"/>
      <c r="D782" s="344"/>
      <c r="E782" s="734"/>
      <c r="F782" s="735"/>
      <c r="G782" s="737"/>
      <c r="H782" s="737"/>
      <c r="I782" s="737"/>
      <c r="J782" s="737"/>
      <c r="K782" s="737"/>
      <c r="L782" s="737"/>
      <c r="M782" s="737"/>
      <c r="N782" s="737"/>
      <c r="O782" s="737"/>
      <c r="P782" s="737"/>
      <c r="Q782" s="740"/>
      <c r="R782" s="735"/>
      <c r="S782" s="735"/>
      <c r="T782" s="735"/>
      <c r="U782" s="735"/>
      <c r="V782" s="735"/>
      <c r="W782" s="95"/>
      <c r="X782" s="95"/>
      <c r="Y782" s="95"/>
      <c r="Z782" s="95"/>
      <c r="AA782" s="95"/>
    </row>
    <row r="783">
      <c r="B783" s="731"/>
      <c r="C783" s="733"/>
      <c r="D783" s="344"/>
      <c r="E783" s="734"/>
      <c r="F783" s="735"/>
      <c r="G783" s="737"/>
      <c r="H783" s="737"/>
      <c r="I783" s="737"/>
      <c r="J783" s="737"/>
      <c r="K783" s="737"/>
      <c r="L783" s="737"/>
      <c r="M783" s="737"/>
      <c r="N783" s="737"/>
      <c r="O783" s="737"/>
      <c r="P783" s="737"/>
      <c r="Q783" s="740"/>
      <c r="R783" s="735"/>
      <c r="S783" s="735"/>
      <c r="T783" s="735"/>
      <c r="U783" s="735"/>
      <c r="V783" s="735"/>
      <c r="W783" s="95"/>
      <c r="X783" s="95"/>
      <c r="Y783" s="95"/>
      <c r="Z783" s="95"/>
      <c r="AA783" s="95"/>
    </row>
    <row r="784">
      <c r="B784" s="731"/>
      <c r="C784" s="733"/>
      <c r="D784" s="344"/>
      <c r="E784" s="734"/>
      <c r="F784" s="735"/>
      <c r="G784" s="737"/>
      <c r="H784" s="737"/>
      <c r="I784" s="737"/>
      <c r="J784" s="737"/>
      <c r="K784" s="737"/>
      <c r="L784" s="737"/>
      <c r="M784" s="737"/>
      <c r="N784" s="737"/>
      <c r="O784" s="737"/>
      <c r="P784" s="737"/>
      <c r="Q784" s="740"/>
      <c r="R784" s="735"/>
      <c r="S784" s="735"/>
      <c r="T784" s="735"/>
      <c r="U784" s="735"/>
      <c r="V784" s="735"/>
      <c r="W784" s="95"/>
      <c r="X784" s="95"/>
      <c r="Y784" s="95"/>
      <c r="Z784" s="95"/>
      <c r="AA784" s="95"/>
    </row>
    <row r="785">
      <c r="B785" s="731"/>
      <c r="C785" s="733"/>
      <c r="D785" s="344"/>
      <c r="E785" s="734"/>
      <c r="F785" s="735"/>
      <c r="G785" s="737"/>
      <c r="H785" s="737"/>
      <c r="I785" s="737"/>
      <c r="J785" s="737"/>
      <c r="K785" s="737"/>
      <c r="L785" s="737"/>
      <c r="M785" s="737"/>
      <c r="N785" s="737"/>
      <c r="O785" s="737"/>
      <c r="P785" s="737"/>
      <c r="Q785" s="740"/>
      <c r="R785" s="735"/>
      <c r="S785" s="735"/>
      <c r="T785" s="735"/>
      <c r="U785" s="735"/>
      <c r="V785" s="735"/>
      <c r="W785" s="95"/>
      <c r="X785" s="95"/>
      <c r="Y785" s="95"/>
      <c r="Z785" s="95"/>
      <c r="AA785" s="95"/>
    </row>
    <row r="786">
      <c r="B786" s="731"/>
      <c r="C786" s="733"/>
      <c r="D786" s="344"/>
      <c r="E786" s="734"/>
      <c r="F786" s="735"/>
      <c r="G786" s="737"/>
      <c r="H786" s="737"/>
      <c r="I786" s="737"/>
      <c r="J786" s="737"/>
      <c r="K786" s="737"/>
      <c r="L786" s="737"/>
      <c r="M786" s="737"/>
      <c r="N786" s="737"/>
      <c r="O786" s="737"/>
      <c r="P786" s="737"/>
      <c r="Q786" s="740"/>
      <c r="R786" s="735"/>
      <c r="S786" s="735"/>
      <c r="T786" s="735"/>
      <c r="U786" s="735"/>
      <c r="V786" s="735"/>
      <c r="W786" s="95"/>
      <c r="X786" s="95"/>
      <c r="Y786" s="95"/>
      <c r="Z786" s="95"/>
      <c r="AA786" s="95"/>
    </row>
    <row r="787">
      <c r="B787" s="731"/>
      <c r="C787" s="733"/>
      <c r="D787" s="344"/>
      <c r="E787" s="734"/>
      <c r="F787" s="735"/>
      <c r="G787" s="737"/>
      <c r="H787" s="737"/>
      <c r="I787" s="737"/>
      <c r="J787" s="737"/>
      <c r="K787" s="737"/>
      <c r="L787" s="737"/>
      <c r="M787" s="737"/>
      <c r="N787" s="737"/>
      <c r="O787" s="737"/>
      <c r="P787" s="737"/>
      <c r="Q787" s="740"/>
      <c r="R787" s="735"/>
      <c r="S787" s="735"/>
      <c r="T787" s="735"/>
      <c r="U787" s="735"/>
      <c r="V787" s="735"/>
      <c r="W787" s="95"/>
      <c r="X787" s="95"/>
      <c r="Y787" s="95"/>
      <c r="Z787" s="95"/>
      <c r="AA787" s="95"/>
    </row>
    <row r="788">
      <c r="B788" s="731"/>
      <c r="C788" s="733"/>
      <c r="D788" s="344"/>
      <c r="E788" s="734"/>
      <c r="F788" s="735"/>
      <c r="G788" s="737"/>
      <c r="H788" s="737"/>
      <c r="I788" s="737"/>
      <c r="J788" s="737"/>
      <c r="K788" s="737"/>
      <c r="L788" s="737"/>
      <c r="M788" s="737"/>
      <c r="N788" s="737"/>
      <c r="O788" s="737"/>
      <c r="P788" s="737"/>
      <c r="Q788" s="740"/>
      <c r="R788" s="735"/>
      <c r="S788" s="735"/>
      <c r="T788" s="735"/>
      <c r="U788" s="735"/>
      <c r="V788" s="735"/>
      <c r="W788" s="95"/>
      <c r="X788" s="95"/>
      <c r="Y788" s="95"/>
      <c r="Z788" s="95"/>
      <c r="AA788" s="95"/>
    </row>
    <row r="789">
      <c r="B789" s="731"/>
      <c r="C789" s="733"/>
      <c r="D789" s="344"/>
      <c r="E789" s="734"/>
      <c r="F789" s="735"/>
      <c r="G789" s="737"/>
      <c r="H789" s="737"/>
      <c r="I789" s="737"/>
      <c r="J789" s="737"/>
      <c r="K789" s="737"/>
      <c r="L789" s="737"/>
      <c r="M789" s="737"/>
      <c r="N789" s="737"/>
      <c r="O789" s="737"/>
      <c r="P789" s="737"/>
      <c r="Q789" s="740"/>
      <c r="R789" s="735"/>
      <c r="S789" s="735"/>
      <c r="T789" s="735"/>
      <c r="U789" s="735"/>
      <c r="V789" s="735"/>
      <c r="W789" s="95"/>
      <c r="X789" s="95"/>
      <c r="Y789" s="95"/>
      <c r="Z789" s="95"/>
      <c r="AA789" s="95"/>
    </row>
    <row r="790">
      <c r="B790" s="731"/>
      <c r="C790" s="733"/>
      <c r="D790" s="344"/>
      <c r="E790" s="734"/>
      <c r="F790" s="735"/>
      <c r="G790" s="737"/>
      <c r="H790" s="737"/>
      <c r="I790" s="737"/>
      <c r="J790" s="737"/>
      <c r="K790" s="737"/>
      <c r="L790" s="737"/>
      <c r="M790" s="737"/>
      <c r="N790" s="737"/>
      <c r="O790" s="737"/>
      <c r="P790" s="737"/>
      <c r="Q790" s="740"/>
      <c r="R790" s="735"/>
      <c r="S790" s="735"/>
      <c r="T790" s="735"/>
      <c r="U790" s="735"/>
      <c r="V790" s="735"/>
      <c r="W790" s="95"/>
      <c r="X790" s="95"/>
      <c r="Y790" s="95"/>
      <c r="Z790" s="95"/>
      <c r="AA790" s="95"/>
    </row>
    <row r="791">
      <c r="B791" s="731"/>
      <c r="C791" s="733"/>
      <c r="D791" s="344"/>
      <c r="E791" s="734"/>
      <c r="F791" s="735"/>
      <c r="G791" s="737"/>
      <c r="H791" s="737"/>
      <c r="I791" s="737"/>
      <c r="J791" s="737"/>
      <c r="K791" s="737"/>
      <c r="L791" s="737"/>
      <c r="M791" s="737"/>
      <c r="N791" s="737"/>
      <c r="O791" s="737"/>
      <c r="P791" s="737"/>
      <c r="Q791" s="740"/>
      <c r="R791" s="735"/>
      <c r="S791" s="735"/>
      <c r="T791" s="735"/>
      <c r="U791" s="735"/>
      <c r="V791" s="735"/>
      <c r="W791" s="95"/>
      <c r="X791" s="95"/>
      <c r="Y791" s="95"/>
      <c r="Z791" s="95"/>
      <c r="AA791" s="95"/>
    </row>
    <row r="792">
      <c r="B792" s="731"/>
      <c r="C792" s="733"/>
      <c r="D792" s="344"/>
      <c r="E792" s="734"/>
      <c r="F792" s="735"/>
      <c r="G792" s="737"/>
      <c r="H792" s="737"/>
      <c r="I792" s="737"/>
      <c r="J792" s="737"/>
      <c r="K792" s="737"/>
      <c r="L792" s="737"/>
      <c r="M792" s="737"/>
      <c r="N792" s="737"/>
      <c r="O792" s="737"/>
      <c r="P792" s="737"/>
      <c r="Q792" s="740"/>
      <c r="R792" s="735"/>
      <c r="S792" s="735"/>
      <c r="T792" s="735"/>
      <c r="U792" s="735"/>
      <c r="V792" s="735"/>
      <c r="W792" s="95"/>
      <c r="X792" s="95"/>
      <c r="Y792" s="95"/>
      <c r="Z792" s="95"/>
      <c r="AA792" s="95"/>
    </row>
    <row r="793">
      <c r="B793" s="731"/>
      <c r="C793" s="733"/>
      <c r="D793" s="344"/>
      <c r="E793" s="734"/>
      <c r="F793" s="735"/>
      <c r="G793" s="737"/>
      <c r="H793" s="737"/>
      <c r="I793" s="737"/>
      <c r="J793" s="737"/>
      <c r="K793" s="737"/>
      <c r="L793" s="737"/>
      <c r="M793" s="737"/>
      <c r="N793" s="737"/>
      <c r="O793" s="737"/>
      <c r="P793" s="737"/>
      <c r="Q793" s="740"/>
      <c r="R793" s="735"/>
      <c r="S793" s="735"/>
      <c r="T793" s="735"/>
      <c r="U793" s="735"/>
      <c r="V793" s="735"/>
      <c r="W793" s="95"/>
      <c r="X793" s="95"/>
      <c r="Y793" s="95"/>
      <c r="Z793" s="95"/>
      <c r="AA793" s="95"/>
    </row>
    <row r="794">
      <c r="B794" s="731"/>
      <c r="C794" s="733"/>
      <c r="D794" s="344"/>
      <c r="E794" s="734"/>
      <c r="F794" s="735"/>
      <c r="G794" s="737"/>
      <c r="H794" s="737"/>
      <c r="I794" s="737"/>
      <c r="J794" s="737"/>
      <c r="K794" s="737"/>
      <c r="L794" s="737"/>
      <c r="M794" s="737"/>
      <c r="N794" s="737"/>
      <c r="O794" s="737"/>
      <c r="P794" s="737"/>
      <c r="Q794" s="740"/>
      <c r="R794" s="735"/>
      <c r="S794" s="735"/>
      <c r="T794" s="735"/>
      <c r="U794" s="735"/>
      <c r="V794" s="735"/>
      <c r="W794" s="95"/>
      <c r="X794" s="95"/>
      <c r="Y794" s="95"/>
      <c r="Z794" s="95"/>
      <c r="AA794" s="95"/>
    </row>
    <row r="795">
      <c r="B795" s="731"/>
      <c r="C795" s="733"/>
      <c r="D795" s="344"/>
      <c r="E795" s="734"/>
      <c r="F795" s="735"/>
      <c r="G795" s="737"/>
      <c r="H795" s="737"/>
      <c r="I795" s="737"/>
      <c r="J795" s="737"/>
      <c r="K795" s="737"/>
      <c r="L795" s="737"/>
      <c r="M795" s="737"/>
      <c r="N795" s="737"/>
      <c r="O795" s="737"/>
      <c r="P795" s="737"/>
      <c r="Q795" s="740"/>
      <c r="R795" s="735"/>
      <c r="S795" s="735"/>
      <c r="T795" s="735"/>
      <c r="U795" s="735"/>
      <c r="V795" s="735"/>
      <c r="W795" s="95"/>
      <c r="X795" s="95"/>
      <c r="Y795" s="95"/>
      <c r="Z795" s="95"/>
      <c r="AA795" s="95"/>
    </row>
    <row r="796">
      <c r="B796" s="731"/>
      <c r="C796" s="733"/>
      <c r="D796" s="344"/>
      <c r="E796" s="734"/>
      <c r="F796" s="735"/>
      <c r="G796" s="737"/>
      <c r="H796" s="737"/>
      <c r="I796" s="737"/>
      <c r="J796" s="737"/>
      <c r="K796" s="737"/>
      <c r="L796" s="737"/>
      <c r="M796" s="737"/>
      <c r="N796" s="737"/>
      <c r="O796" s="737"/>
      <c r="P796" s="737"/>
      <c r="Q796" s="740"/>
      <c r="R796" s="735"/>
      <c r="S796" s="735"/>
      <c r="T796" s="735"/>
      <c r="U796" s="735"/>
      <c r="V796" s="735"/>
      <c r="W796" s="95"/>
      <c r="X796" s="95"/>
      <c r="Y796" s="95"/>
      <c r="Z796" s="95"/>
      <c r="AA796" s="95"/>
    </row>
    <row r="797">
      <c r="B797" s="731"/>
      <c r="C797" s="733"/>
      <c r="D797" s="344"/>
      <c r="E797" s="734"/>
      <c r="F797" s="735"/>
      <c r="G797" s="737"/>
      <c r="H797" s="737"/>
      <c r="I797" s="737"/>
      <c r="J797" s="737"/>
      <c r="K797" s="737"/>
      <c r="L797" s="737"/>
      <c r="M797" s="737"/>
      <c r="N797" s="737"/>
      <c r="O797" s="737"/>
      <c r="P797" s="737"/>
      <c r="Q797" s="740"/>
      <c r="R797" s="735"/>
      <c r="S797" s="735"/>
      <c r="T797" s="735"/>
      <c r="U797" s="735"/>
      <c r="V797" s="735"/>
      <c r="W797" s="95"/>
      <c r="X797" s="95"/>
      <c r="Y797" s="95"/>
      <c r="Z797" s="95"/>
      <c r="AA797" s="95"/>
    </row>
    <row r="798">
      <c r="B798" s="731"/>
      <c r="C798" s="733"/>
      <c r="D798" s="344"/>
      <c r="E798" s="734"/>
      <c r="F798" s="735"/>
      <c r="G798" s="737"/>
      <c r="H798" s="737"/>
      <c r="I798" s="737"/>
      <c r="J798" s="737"/>
      <c r="K798" s="737"/>
      <c r="L798" s="737"/>
      <c r="M798" s="737"/>
      <c r="N798" s="737"/>
      <c r="O798" s="737"/>
      <c r="P798" s="737"/>
      <c r="Q798" s="740"/>
      <c r="R798" s="735"/>
      <c r="S798" s="735"/>
      <c r="T798" s="735"/>
      <c r="U798" s="735"/>
      <c r="V798" s="735"/>
      <c r="W798" s="95"/>
      <c r="X798" s="95"/>
      <c r="Y798" s="95"/>
      <c r="Z798" s="95"/>
      <c r="AA798" s="95"/>
    </row>
    <row r="799">
      <c r="B799" s="731"/>
      <c r="C799" s="733"/>
      <c r="D799" s="344"/>
      <c r="E799" s="734"/>
      <c r="F799" s="735"/>
      <c r="G799" s="737"/>
      <c r="H799" s="737"/>
      <c r="I799" s="737"/>
      <c r="J799" s="737"/>
      <c r="K799" s="737"/>
      <c r="L799" s="737"/>
      <c r="M799" s="737"/>
      <c r="N799" s="737"/>
      <c r="O799" s="737"/>
      <c r="P799" s="737"/>
      <c r="Q799" s="740"/>
      <c r="R799" s="735"/>
      <c r="S799" s="735"/>
      <c r="T799" s="735"/>
      <c r="U799" s="735"/>
      <c r="V799" s="735"/>
      <c r="W799" s="95"/>
      <c r="X799" s="95"/>
      <c r="Y799" s="95"/>
      <c r="Z799" s="95"/>
      <c r="AA799" s="95"/>
    </row>
    <row r="800">
      <c r="B800" s="731"/>
      <c r="C800" s="733"/>
      <c r="D800" s="344"/>
      <c r="E800" s="734"/>
      <c r="F800" s="735"/>
      <c r="G800" s="737"/>
      <c r="H800" s="737"/>
      <c r="I800" s="737"/>
      <c r="J800" s="737"/>
      <c r="K800" s="737"/>
      <c r="L800" s="737"/>
      <c r="M800" s="737"/>
      <c r="N800" s="737"/>
      <c r="O800" s="737"/>
      <c r="P800" s="737"/>
      <c r="Q800" s="740"/>
      <c r="R800" s="735"/>
      <c r="S800" s="735"/>
      <c r="T800" s="735"/>
      <c r="U800" s="735"/>
      <c r="V800" s="735"/>
      <c r="W800" s="95"/>
      <c r="X800" s="95"/>
      <c r="Y800" s="95"/>
      <c r="Z800" s="95"/>
      <c r="AA800" s="95"/>
    </row>
    <row r="801">
      <c r="B801" s="731"/>
      <c r="C801" s="733"/>
      <c r="D801" s="344"/>
      <c r="E801" s="734"/>
      <c r="F801" s="735"/>
      <c r="G801" s="737"/>
      <c r="H801" s="737"/>
      <c r="I801" s="737"/>
      <c r="J801" s="737"/>
      <c r="K801" s="737"/>
      <c r="L801" s="737"/>
      <c r="M801" s="737"/>
      <c r="N801" s="737"/>
      <c r="O801" s="737"/>
      <c r="P801" s="737"/>
      <c r="Q801" s="740"/>
      <c r="R801" s="735"/>
      <c r="S801" s="735"/>
      <c r="T801" s="735"/>
      <c r="U801" s="735"/>
      <c r="V801" s="735"/>
      <c r="W801" s="95"/>
      <c r="X801" s="95"/>
      <c r="Y801" s="95"/>
      <c r="Z801" s="95"/>
      <c r="AA801" s="95"/>
    </row>
    <row r="802">
      <c r="B802" s="731"/>
      <c r="C802" s="733"/>
      <c r="D802" s="344"/>
      <c r="E802" s="734"/>
      <c r="F802" s="735"/>
      <c r="G802" s="737"/>
      <c r="H802" s="737"/>
      <c r="I802" s="737"/>
      <c r="J802" s="737"/>
      <c r="K802" s="737"/>
      <c r="L802" s="737"/>
      <c r="M802" s="737"/>
      <c r="N802" s="737"/>
      <c r="O802" s="737"/>
      <c r="P802" s="737"/>
      <c r="Q802" s="740"/>
      <c r="R802" s="735"/>
      <c r="S802" s="735"/>
      <c r="T802" s="735"/>
      <c r="U802" s="735"/>
      <c r="V802" s="735"/>
      <c r="W802" s="95"/>
      <c r="X802" s="95"/>
      <c r="Y802" s="95"/>
      <c r="Z802" s="95"/>
      <c r="AA802" s="95"/>
    </row>
    <row r="803">
      <c r="B803" s="731"/>
      <c r="C803" s="733"/>
      <c r="D803" s="344"/>
      <c r="E803" s="734"/>
      <c r="F803" s="735"/>
      <c r="G803" s="737"/>
      <c r="H803" s="737"/>
      <c r="I803" s="737"/>
      <c r="J803" s="737"/>
      <c r="K803" s="737"/>
      <c r="L803" s="737"/>
      <c r="M803" s="737"/>
      <c r="N803" s="737"/>
      <c r="O803" s="737"/>
      <c r="P803" s="737"/>
      <c r="Q803" s="740"/>
      <c r="R803" s="735"/>
      <c r="S803" s="735"/>
      <c r="T803" s="735"/>
      <c r="U803" s="735"/>
      <c r="V803" s="735"/>
      <c r="W803" s="95"/>
      <c r="X803" s="95"/>
      <c r="Y803" s="95"/>
      <c r="Z803" s="95"/>
      <c r="AA803" s="95"/>
    </row>
    <row r="804">
      <c r="B804" s="731"/>
      <c r="C804" s="733"/>
      <c r="D804" s="344"/>
      <c r="E804" s="734"/>
      <c r="F804" s="735"/>
      <c r="G804" s="737"/>
      <c r="H804" s="737"/>
      <c r="I804" s="737"/>
      <c r="J804" s="737"/>
      <c r="K804" s="737"/>
      <c r="L804" s="737"/>
      <c r="M804" s="737"/>
      <c r="N804" s="737"/>
      <c r="O804" s="737"/>
      <c r="P804" s="737"/>
      <c r="Q804" s="740"/>
      <c r="R804" s="735"/>
      <c r="S804" s="735"/>
      <c r="T804" s="735"/>
      <c r="U804" s="735"/>
      <c r="V804" s="735"/>
      <c r="W804" s="95"/>
      <c r="X804" s="95"/>
      <c r="Y804" s="95"/>
      <c r="Z804" s="95"/>
      <c r="AA804" s="95"/>
    </row>
    <row r="805">
      <c r="B805" s="731"/>
      <c r="C805" s="733"/>
      <c r="D805" s="344"/>
      <c r="E805" s="734"/>
      <c r="F805" s="735"/>
      <c r="G805" s="737"/>
      <c r="H805" s="737"/>
      <c r="I805" s="737"/>
      <c r="J805" s="737"/>
      <c r="K805" s="737"/>
      <c r="L805" s="737"/>
      <c r="M805" s="737"/>
      <c r="N805" s="737"/>
      <c r="O805" s="737"/>
      <c r="P805" s="737"/>
      <c r="Q805" s="740"/>
      <c r="R805" s="735"/>
      <c r="S805" s="735"/>
      <c r="T805" s="735"/>
      <c r="U805" s="735"/>
      <c r="V805" s="735"/>
      <c r="W805" s="95"/>
      <c r="X805" s="95"/>
      <c r="Y805" s="95"/>
      <c r="Z805" s="95"/>
      <c r="AA805" s="95"/>
    </row>
    <row r="806">
      <c r="B806" s="731"/>
      <c r="C806" s="733"/>
      <c r="D806" s="344"/>
      <c r="E806" s="734"/>
      <c r="F806" s="735"/>
      <c r="G806" s="737"/>
      <c r="H806" s="737"/>
      <c r="I806" s="737"/>
      <c r="J806" s="737"/>
      <c r="K806" s="737"/>
      <c r="L806" s="737"/>
      <c r="M806" s="737"/>
      <c r="N806" s="737"/>
      <c r="O806" s="737"/>
      <c r="P806" s="737"/>
      <c r="Q806" s="740"/>
      <c r="R806" s="735"/>
      <c r="S806" s="735"/>
      <c r="T806" s="735"/>
      <c r="U806" s="735"/>
      <c r="V806" s="735"/>
      <c r="W806" s="95"/>
      <c r="X806" s="95"/>
      <c r="Y806" s="95"/>
      <c r="Z806" s="95"/>
      <c r="AA806" s="95"/>
    </row>
    <row r="807">
      <c r="B807" s="731"/>
      <c r="C807" s="733"/>
      <c r="D807" s="344"/>
      <c r="E807" s="734"/>
      <c r="F807" s="735"/>
      <c r="G807" s="737"/>
      <c r="H807" s="737"/>
      <c r="I807" s="737"/>
      <c r="J807" s="737"/>
      <c r="K807" s="737"/>
      <c r="L807" s="737"/>
      <c r="M807" s="737"/>
      <c r="N807" s="737"/>
      <c r="O807" s="737"/>
      <c r="P807" s="737"/>
      <c r="Q807" s="740"/>
      <c r="R807" s="735"/>
      <c r="S807" s="735"/>
      <c r="T807" s="735"/>
      <c r="U807" s="735"/>
      <c r="V807" s="735"/>
      <c r="W807" s="95"/>
      <c r="X807" s="95"/>
      <c r="Y807" s="95"/>
      <c r="Z807" s="95"/>
      <c r="AA807" s="95"/>
    </row>
    <row r="808">
      <c r="B808" s="731"/>
      <c r="C808" s="733"/>
      <c r="D808" s="344"/>
      <c r="E808" s="734"/>
      <c r="F808" s="735"/>
      <c r="G808" s="737"/>
      <c r="H808" s="737"/>
      <c r="I808" s="737"/>
      <c r="J808" s="737"/>
      <c r="K808" s="737"/>
      <c r="L808" s="737"/>
      <c r="M808" s="737"/>
      <c r="N808" s="737"/>
      <c r="O808" s="737"/>
      <c r="P808" s="737"/>
      <c r="Q808" s="740"/>
      <c r="R808" s="735"/>
      <c r="S808" s="735"/>
      <c r="T808" s="735"/>
      <c r="U808" s="735"/>
      <c r="V808" s="735"/>
      <c r="W808" s="95"/>
      <c r="X808" s="95"/>
      <c r="Y808" s="95"/>
      <c r="Z808" s="95"/>
      <c r="AA808" s="95"/>
    </row>
    <row r="809">
      <c r="B809" s="731"/>
      <c r="C809" s="733"/>
      <c r="D809" s="344"/>
      <c r="E809" s="734"/>
      <c r="F809" s="735"/>
      <c r="G809" s="737"/>
      <c r="H809" s="737"/>
      <c r="I809" s="737"/>
      <c r="J809" s="737"/>
      <c r="K809" s="737"/>
      <c r="L809" s="737"/>
      <c r="M809" s="737"/>
      <c r="N809" s="737"/>
      <c r="O809" s="737"/>
      <c r="P809" s="737"/>
      <c r="Q809" s="740"/>
      <c r="R809" s="735"/>
      <c r="S809" s="735"/>
      <c r="T809" s="735"/>
      <c r="U809" s="735"/>
      <c r="V809" s="735"/>
      <c r="W809" s="95"/>
      <c r="X809" s="95"/>
      <c r="Y809" s="95"/>
      <c r="Z809" s="95"/>
      <c r="AA809" s="95"/>
    </row>
    <row r="810">
      <c r="B810" s="731"/>
      <c r="C810" s="733"/>
      <c r="D810" s="344"/>
      <c r="E810" s="734"/>
      <c r="F810" s="735"/>
      <c r="G810" s="737"/>
      <c r="H810" s="737"/>
      <c r="I810" s="737"/>
      <c r="J810" s="737"/>
      <c r="K810" s="737"/>
      <c r="L810" s="737"/>
      <c r="M810" s="737"/>
      <c r="N810" s="737"/>
      <c r="O810" s="737"/>
      <c r="P810" s="737"/>
      <c r="Q810" s="740"/>
      <c r="R810" s="735"/>
      <c r="S810" s="735"/>
      <c r="T810" s="735"/>
      <c r="U810" s="735"/>
      <c r="V810" s="735"/>
      <c r="W810" s="95"/>
      <c r="X810" s="95"/>
      <c r="Y810" s="95"/>
      <c r="Z810" s="95"/>
      <c r="AA810" s="95"/>
    </row>
    <row r="811">
      <c r="B811" s="731"/>
      <c r="C811" s="733"/>
      <c r="D811" s="344"/>
      <c r="E811" s="734"/>
      <c r="F811" s="735"/>
      <c r="G811" s="737"/>
      <c r="H811" s="737"/>
      <c r="I811" s="737"/>
      <c r="J811" s="737"/>
      <c r="K811" s="737"/>
      <c r="L811" s="737"/>
      <c r="M811" s="737"/>
      <c r="N811" s="737"/>
      <c r="O811" s="737"/>
      <c r="P811" s="737"/>
      <c r="Q811" s="740"/>
      <c r="R811" s="735"/>
      <c r="S811" s="735"/>
      <c r="T811" s="735"/>
      <c r="U811" s="735"/>
      <c r="V811" s="735"/>
      <c r="W811" s="95"/>
      <c r="X811" s="95"/>
      <c r="Y811" s="95"/>
      <c r="Z811" s="95"/>
      <c r="AA811" s="95"/>
    </row>
    <row r="812">
      <c r="B812" s="731"/>
      <c r="C812" s="733"/>
      <c r="D812" s="344"/>
      <c r="E812" s="734"/>
      <c r="F812" s="735"/>
      <c r="G812" s="737"/>
      <c r="H812" s="737"/>
      <c r="I812" s="737"/>
      <c r="J812" s="737"/>
      <c r="K812" s="737"/>
      <c r="L812" s="737"/>
      <c r="M812" s="737"/>
      <c r="N812" s="737"/>
      <c r="O812" s="737"/>
      <c r="P812" s="737"/>
      <c r="Q812" s="740"/>
      <c r="R812" s="735"/>
      <c r="S812" s="735"/>
      <c r="T812" s="735"/>
      <c r="U812" s="735"/>
      <c r="V812" s="735"/>
      <c r="W812" s="95"/>
      <c r="X812" s="95"/>
      <c r="Y812" s="95"/>
      <c r="Z812" s="95"/>
      <c r="AA812" s="95"/>
    </row>
    <row r="813">
      <c r="B813" s="731"/>
      <c r="C813" s="733"/>
      <c r="D813" s="344"/>
      <c r="E813" s="734"/>
      <c r="F813" s="735"/>
      <c r="G813" s="737"/>
      <c r="H813" s="737"/>
      <c r="I813" s="737"/>
      <c r="J813" s="737"/>
      <c r="K813" s="737"/>
      <c r="L813" s="737"/>
      <c r="M813" s="737"/>
      <c r="N813" s="737"/>
      <c r="O813" s="737"/>
      <c r="P813" s="737"/>
      <c r="Q813" s="740"/>
      <c r="R813" s="735"/>
      <c r="S813" s="735"/>
      <c r="T813" s="735"/>
      <c r="U813" s="735"/>
      <c r="V813" s="735"/>
      <c r="W813" s="95"/>
      <c r="X813" s="95"/>
      <c r="Y813" s="95"/>
      <c r="Z813" s="95"/>
      <c r="AA813" s="95"/>
    </row>
    <row r="814">
      <c r="B814" s="731"/>
      <c r="C814" s="733"/>
      <c r="D814" s="344"/>
      <c r="E814" s="734"/>
      <c r="F814" s="735"/>
      <c r="G814" s="737"/>
      <c r="H814" s="737"/>
      <c r="I814" s="737"/>
      <c r="J814" s="737"/>
      <c r="K814" s="737"/>
      <c r="L814" s="737"/>
      <c r="M814" s="737"/>
      <c r="N814" s="737"/>
      <c r="O814" s="737"/>
      <c r="P814" s="737"/>
      <c r="Q814" s="740"/>
      <c r="R814" s="735"/>
      <c r="S814" s="735"/>
      <c r="T814" s="735"/>
      <c r="U814" s="735"/>
      <c r="V814" s="735"/>
      <c r="W814" s="95"/>
      <c r="X814" s="95"/>
      <c r="Y814" s="95"/>
      <c r="Z814" s="95"/>
      <c r="AA814" s="95"/>
    </row>
    <row r="815">
      <c r="B815" s="731"/>
      <c r="C815" s="733"/>
      <c r="D815" s="344"/>
      <c r="E815" s="734"/>
      <c r="F815" s="735"/>
      <c r="G815" s="737"/>
      <c r="H815" s="737"/>
      <c r="I815" s="737"/>
      <c r="J815" s="737"/>
      <c r="K815" s="737"/>
      <c r="L815" s="737"/>
      <c r="M815" s="737"/>
      <c r="N815" s="737"/>
      <c r="O815" s="737"/>
      <c r="P815" s="737"/>
      <c r="Q815" s="740"/>
      <c r="R815" s="735"/>
      <c r="S815" s="735"/>
      <c r="T815" s="735"/>
      <c r="U815" s="735"/>
      <c r="V815" s="735"/>
      <c r="W815" s="95"/>
      <c r="X815" s="95"/>
      <c r="Y815" s="95"/>
      <c r="Z815" s="95"/>
      <c r="AA815" s="95"/>
    </row>
    <row r="816">
      <c r="B816" s="731"/>
      <c r="C816" s="733"/>
      <c r="D816" s="344"/>
      <c r="E816" s="734"/>
      <c r="F816" s="735"/>
      <c r="G816" s="737"/>
      <c r="H816" s="737"/>
      <c r="I816" s="737"/>
      <c r="J816" s="737"/>
      <c r="K816" s="737"/>
      <c r="L816" s="737"/>
      <c r="M816" s="737"/>
      <c r="N816" s="737"/>
      <c r="O816" s="737"/>
      <c r="P816" s="737"/>
      <c r="Q816" s="740"/>
      <c r="R816" s="735"/>
      <c r="S816" s="735"/>
      <c r="T816" s="735"/>
      <c r="U816" s="735"/>
      <c r="V816" s="735"/>
      <c r="W816" s="95"/>
      <c r="X816" s="95"/>
      <c r="Y816" s="95"/>
      <c r="Z816" s="95"/>
      <c r="AA816" s="95"/>
    </row>
    <row r="817">
      <c r="B817" s="731"/>
      <c r="C817" s="733"/>
      <c r="D817" s="344"/>
      <c r="E817" s="734"/>
      <c r="F817" s="735"/>
      <c r="G817" s="737"/>
      <c r="H817" s="737"/>
      <c r="I817" s="737"/>
      <c r="J817" s="737"/>
      <c r="K817" s="737"/>
      <c r="L817" s="737"/>
      <c r="M817" s="737"/>
      <c r="N817" s="737"/>
      <c r="O817" s="737"/>
      <c r="P817" s="737"/>
      <c r="Q817" s="740"/>
      <c r="R817" s="735"/>
      <c r="S817" s="735"/>
      <c r="T817" s="735"/>
      <c r="U817" s="735"/>
      <c r="V817" s="735"/>
      <c r="W817" s="95"/>
      <c r="X817" s="95"/>
      <c r="Y817" s="95"/>
      <c r="Z817" s="95"/>
      <c r="AA817" s="95"/>
    </row>
    <row r="818">
      <c r="B818" s="731"/>
      <c r="C818" s="733"/>
      <c r="D818" s="344"/>
      <c r="E818" s="734"/>
      <c r="F818" s="735"/>
      <c r="G818" s="737"/>
      <c r="H818" s="737"/>
      <c r="I818" s="737"/>
      <c r="J818" s="737"/>
      <c r="K818" s="737"/>
      <c r="L818" s="737"/>
      <c r="M818" s="737"/>
      <c r="N818" s="737"/>
      <c r="O818" s="737"/>
      <c r="P818" s="737"/>
      <c r="Q818" s="740"/>
      <c r="R818" s="735"/>
      <c r="S818" s="735"/>
      <c r="T818" s="735"/>
      <c r="U818" s="735"/>
      <c r="V818" s="735"/>
      <c r="W818" s="95"/>
      <c r="X818" s="95"/>
      <c r="Y818" s="95"/>
      <c r="Z818" s="95"/>
      <c r="AA818" s="95"/>
    </row>
    <row r="819">
      <c r="B819" s="731"/>
      <c r="C819" s="733"/>
      <c r="D819" s="344"/>
      <c r="E819" s="734"/>
      <c r="F819" s="735"/>
      <c r="G819" s="737"/>
      <c r="H819" s="737"/>
      <c r="I819" s="737"/>
      <c r="J819" s="737"/>
      <c r="K819" s="737"/>
      <c r="L819" s="737"/>
      <c r="M819" s="737"/>
      <c r="N819" s="737"/>
      <c r="O819" s="737"/>
      <c r="P819" s="737"/>
      <c r="Q819" s="740"/>
      <c r="R819" s="735"/>
      <c r="S819" s="735"/>
      <c r="T819" s="735"/>
      <c r="U819" s="735"/>
      <c r="V819" s="735"/>
      <c r="W819" s="95"/>
      <c r="X819" s="95"/>
      <c r="Y819" s="95"/>
      <c r="Z819" s="95"/>
      <c r="AA819" s="95"/>
    </row>
    <row r="820">
      <c r="B820" s="731"/>
      <c r="C820" s="733"/>
      <c r="D820" s="344"/>
      <c r="E820" s="734"/>
      <c r="F820" s="735"/>
      <c r="G820" s="737"/>
      <c r="H820" s="737"/>
      <c r="I820" s="737"/>
      <c r="J820" s="737"/>
      <c r="K820" s="737"/>
      <c r="L820" s="737"/>
      <c r="M820" s="737"/>
      <c r="N820" s="737"/>
      <c r="O820" s="737"/>
      <c r="P820" s="737"/>
      <c r="Q820" s="740"/>
      <c r="R820" s="735"/>
      <c r="S820" s="735"/>
      <c r="T820" s="735"/>
      <c r="U820" s="735"/>
      <c r="V820" s="735"/>
      <c r="W820" s="95"/>
      <c r="X820" s="95"/>
      <c r="Y820" s="95"/>
      <c r="Z820" s="95"/>
      <c r="AA820" s="95"/>
    </row>
    <row r="821">
      <c r="B821" s="731"/>
      <c r="C821" s="733"/>
      <c r="D821" s="344"/>
      <c r="E821" s="734"/>
      <c r="F821" s="735"/>
      <c r="G821" s="737"/>
      <c r="H821" s="737"/>
      <c r="I821" s="737"/>
      <c r="J821" s="737"/>
      <c r="K821" s="737"/>
      <c r="L821" s="737"/>
      <c r="M821" s="737"/>
      <c r="N821" s="737"/>
      <c r="O821" s="737"/>
      <c r="P821" s="737"/>
      <c r="Q821" s="740"/>
      <c r="R821" s="735"/>
      <c r="S821" s="735"/>
      <c r="T821" s="735"/>
      <c r="U821" s="735"/>
      <c r="V821" s="735"/>
      <c r="W821" s="95"/>
      <c r="X821" s="95"/>
      <c r="Y821" s="95"/>
      <c r="Z821" s="95"/>
      <c r="AA821" s="95"/>
    </row>
    <row r="822">
      <c r="B822" s="731"/>
      <c r="C822" s="733"/>
      <c r="D822" s="344"/>
      <c r="E822" s="734"/>
      <c r="F822" s="735"/>
      <c r="G822" s="737"/>
      <c r="H822" s="737"/>
      <c r="I822" s="737"/>
      <c r="J822" s="737"/>
      <c r="K822" s="737"/>
      <c r="L822" s="737"/>
      <c r="M822" s="737"/>
      <c r="N822" s="737"/>
      <c r="O822" s="737"/>
      <c r="P822" s="737"/>
      <c r="Q822" s="740"/>
      <c r="R822" s="735"/>
      <c r="S822" s="735"/>
      <c r="T822" s="735"/>
      <c r="U822" s="735"/>
      <c r="V822" s="735"/>
      <c r="W822" s="95"/>
      <c r="X822" s="95"/>
      <c r="Y822" s="95"/>
      <c r="Z822" s="95"/>
      <c r="AA822" s="95"/>
    </row>
    <row r="823">
      <c r="B823" s="731"/>
      <c r="C823" s="733"/>
      <c r="D823" s="344"/>
      <c r="E823" s="734"/>
      <c r="F823" s="735"/>
      <c r="G823" s="737"/>
      <c r="H823" s="737"/>
      <c r="I823" s="737"/>
      <c r="J823" s="737"/>
      <c r="K823" s="737"/>
      <c r="L823" s="737"/>
      <c r="M823" s="737"/>
      <c r="N823" s="737"/>
      <c r="O823" s="737"/>
      <c r="P823" s="737"/>
      <c r="Q823" s="740"/>
      <c r="R823" s="735"/>
      <c r="S823" s="735"/>
      <c r="T823" s="735"/>
      <c r="U823" s="735"/>
      <c r="V823" s="735"/>
      <c r="W823" s="95"/>
      <c r="X823" s="95"/>
      <c r="Y823" s="95"/>
      <c r="Z823" s="95"/>
      <c r="AA823" s="95"/>
    </row>
    <row r="824">
      <c r="B824" s="731"/>
      <c r="C824" s="733"/>
      <c r="D824" s="344"/>
      <c r="E824" s="734"/>
      <c r="F824" s="735"/>
      <c r="G824" s="737"/>
      <c r="H824" s="737"/>
      <c r="I824" s="737"/>
      <c r="J824" s="737"/>
      <c r="K824" s="737"/>
      <c r="L824" s="737"/>
      <c r="M824" s="737"/>
      <c r="N824" s="737"/>
      <c r="O824" s="737"/>
      <c r="P824" s="737"/>
      <c r="Q824" s="740"/>
      <c r="R824" s="735"/>
      <c r="S824" s="735"/>
      <c r="T824" s="735"/>
      <c r="U824" s="735"/>
      <c r="V824" s="735"/>
      <c r="W824" s="95"/>
      <c r="X824" s="95"/>
      <c r="Y824" s="95"/>
      <c r="Z824" s="95"/>
      <c r="AA824" s="95"/>
    </row>
    <row r="825">
      <c r="B825" s="731"/>
      <c r="C825" s="733"/>
      <c r="D825" s="344"/>
      <c r="E825" s="734"/>
      <c r="F825" s="735"/>
      <c r="G825" s="737"/>
      <c r="H825" s="737"/>
      <c r="I825" s="737"/>
      <c r="J825" s="737"/>
      <c r="K825" s="737"/>
      <c r="L825" s="737"/>
      <c r="M825" s="737"/>
      <c r="N825" s="737"/>
      <c r="O825" s="737"/>
      <c r="P825" s="737"/>
      <c r="Q825" s="740"/>
      <c r="R825" s="735"/>
      <c r="S825" s="735"/>
      <c r="T825" s="735"/>
      <c r="U825" s="735"/>
      <c r="V825" s="735"/>
      <c r="W825" s="95"/>
      <c r="X825" s="95"/>
      <c r="Y825" s="95"/>
      <c r="Z825" s="95"/>
      <c r="AA825" s="95"/>
    </row>
    <row r="826">
      <c r="B826" s="731"/>
      <c r="C826" s="733"/>
      <c r="D826" s="344"/>
      <c r="E826" s="734"/>
      <c r="F826" s="735"/>
      <c r="G826" s="737"/>
      <c r="H826" s="737"/>
      <c r="I826" s="737"/>
      <c r="J826" s="737"/>
      <c r="K826" s="737"/>
      <c r="L826" s="737"/>
      <c r="M826" s="737"/>
      <c r="N826" s="737"/>
      <c r="O826" s="737"/>
      <c r="P826" s="737"/>
      <c r="Q826" s="740"/>
      <c r="R826" s="735"/>
      <c r="S826" s="735"/>
      <c r="T826" s="735"/>
      <c r="U826" s="735"/>
      <c r="V826" s="735"/>
      <c r="W826" s="95"/>
      <c r="X826" s="95"/>
      <c r="Y826" s="95"/>
      <c r="Z826" s="95"/>
      <c r="AA826" s="95"/>
    </row>
    <row r="827">
      <c r="B827" s="731"/>
      <c r="C827" s="733"/>
      <c r="D827" s="344"/>
      <c r="E827" s="734"/>
      <c r="F827" s="735"/>
      <c r="G827" s="737"/>
      <c r="H827" s="737"/>
      <c r="I827" s="737"/>
      <c r="J827" s="737"/>
      <c r="K827" s="737"/>
      <c r="L827" s="737"/>
      <c r="M827" s="737"/>
      <c r="N827" s="737"/>
      <c r="O827" s="737"/>
      <c r="P827" s="737"/>
      <c r="Q827" s="740"/>
      <c r="R827" s="735"/>
      <c r="S827" s="735"/>
      <c r="T827" s="735"/>
      <c r="U827" s="735"/>
      <c r="V827" s="735"/>
      <c r="W827" s="95"/>
      <c r="X827" s="95"/>
      <c r="Y827" s="95"/>
      <c r="Z827" s="95"/>
      <c r="AA827" s="95"/>
    </row>
    <row r="828">
      <c r="B828" s="731"/>
      <c r="C828" s="733"/>
      <c r="D828" s="344"/>
      <c r="E828" s="734"/>
      <c r="F828" s="735"/>
      <c r="G828" s="737"/>
      <c r="H828" s="737"/>
      <c r="I828" s="737"/>
      <c r="J828" s="737"/>
      <c r="K828" s="737"/>
      <c r="L828" s="737"/>
      <c r="M828" s="737"/>
      <c r="N828" s="737"/>
      <c r="O828" s="737"/>
      <c r="P828" s="737"/>
      <c r="Q828" s="740"/>
      <c r="R828" s="735"/>
      <c r="S828" s="735"/>
      <c r="T828" s="735"/>
      <c r="U828" s="735"/>
      <c r="V828" s="735"/>
      <c r="W828" s="95"/>
      <c r="X828" s="95"/>
      <c r="Y828" s="95"/>
      <c r="Z828" s="95"/>
      <c r="AA828" s="95"/>
    </row>
    <row r="829">
      <c r="B829" s="731"/>
      <c r="C829" s="733"/>
      <c r="D829" s="344"/>
      <c r="E829" s="734"/>
      <c r="F829" s="735"/>
      <c r="G829" s="737"/>
      <c r="H829" s="737"/>
      <c r="I829" s="737"/>
      <c r="J829" s="737"/>
      <c r="K829" s="737"/>
      <c r="L829" s="737"/>
      <c r="M829" s="737"/>
      <c r="N829" s="737"/>
      <c r="O829" s="737"/>
      <c r="P829" s="737"/>
      <c r="Q829" s="740"/>
      <c r="R829" s="735"/>
      <c r="S829" s="735"/>
      <c r="T829" s="735"/>
      <c r="U829" s="735"/>
      <c r="V829" s="735"/>
      <c r="W829" s="95"/>
      <c r="X829" s="95"/>
      <c r="Y829" s="95"/>
      <c r="Z829" s="95"/>
      <c r="AA829" s="95"/>
    </row>
    <row r="830">
      <c r="B830" s="731"/>
      <c r="C830" s="733"/>
      <c r="D830" s="344"/>
      <c r="E830" s="734"/>
      <c r="F830" s="735"/>
      <c r="G830" s="737"/>
      <c r="H830" s="737"/>
      <c r="I830" s="737"/>
      <c r="J830" s="737"/>
      <c r="K830" s="737"/>
      <c r="L830" s="737"/>
      <c r="M830" s="737"/>
      <c r="N830" s="737"/>
      <c r="O830" s="737"/>
      <c r="P830" s="737"/>
      <c r="Q830" s="740"/>
      <c r="R830" s="735"/>
      <c r="S830" s="735"/>
      <c r="T830" s="735"/>
      <c r="U830" s="735"/>
      <c r="V830" s="735"/>
      <c r="W830" s="95"/>
      <c r="X830" s="95"/>
      <c r="Y830" s="95"/>
      <c r="Z830" s="95"/>
      <c r="AA830" s="95"/>
    </row>
    <row r="831">
      <c r="B831" s="731"/>
      <c r="C831" s="733"/>
      <c r="D831" s="344"/>
      <c r="E831" s="734"/>
      <c r="F831" s="735"/>
      <c r="G831" s="737"/>
      <c r="H831" s="737"/>
      <c r="I831" s="737"/>
      <c r="J831" s="737"/>
      <c r="K831" s="737"/>
      <c r="L831" s="737"/>
      <c r="M831" s="737"/>
      <c r="N831" s="737"/>
      <c r="O831" s="737"/>
      <c r="P831" s="737"/>
      <c r="Q831" s="740"/>
      <c r="R831" s="735"/>
      <c r="S831" s="735"/>
      <c r="T831" s="735"/>
      <c r="U831" s="735"/>
      <c r="V831" s="735"/>
      <c r="W831" s="95"/>
      <c r="X831" s="95"/>
      <c r="Y831" s="95"/>
      <c r="Z831" s="95"/>
      <c r="AA831" s="95"/>
    </row>
    <row r="832">
      <c r="B832" s="731"/>
      <c r="C832" s="733"/>
      <c r="D832" s="344"/>
      <c r="E832" s="734"/>
      <c r="F832" s="735"/>
      <c r="G832" s="737"/>
      <c r="H832" s="737"/>
      <c r="I832" s="737"/>
      <c r="J832" s="737"/>
      <c r="K832" s="737"/>
      <c r="L832" s="737"/>
      <c r="M832" s="737"/>
      <c r="N832" s="737"/>
      <c r="O832" s="737"/>
      <c r="P832" s="737"/>
      <c r="Q832" s="740"/>
      <c r="R832" s="735"/>
      <c r="S832" s="735"/>
      <c r="T832" s="735"/>
      <c r="U832" s="735"/>
      <c r="V832" s="735"/>
      <c r="W832" s="95"/>
      <c r="X832" s="95"/>
      <c r="Y832" s="95"/>
      <c r="Z832" s="95"/>
      <c r="AA832" s="95"/>
    </row>
    <row r="833">
      <c r="B833" s="731"/>
      <c r="C833" s="733"/>
      <c r="D833" s="344"/>
      <c r="E833" s="734"/>
      <c r="F833" s="735"/>
      <c r="G833" s="737"/>
      <c r="H833" s="737"/>
      <c r="I833" s="737"/>
      <c r="J833" s="737"/>
      <c r="K833" s="737"/>
      <c r="L833" s="737"/>
      <c r="M833" s="737"/>
      <c r="N833" s="737"/>
      <c r="O833" s="737"/>
      <c r="P833" s="737"/>
      <c r="Q833" s="740"/>
      <c r="R833" s="735"/>
      <c r="S833" s="735"/>
      <c r="T833" s="735"/>
      <c r="U833" s="735"/>
      <c r="V833" s="735"/>
      <c r="W833" s="95"/>
      <c r="X833" s="95"/>
      <c r="Y833" s="95"/>
      <c r="Z833" s="95"/>
      <c r="AA833" s="95"/>
    </row>
    <row r="834">
      <c r="B834" s="731"/>
      <c r="C834" s="733"/>
      <c r="D834" s="344"/>
      <c r="E834" s="734"/>
      <c r="F834" s="735"/>
      <c r="G834" s="737"/>
      <c r="H834" s="737"/>
      <c r="I834" s="737"/>
      <c r="J834" s="737"/>
      <c r="K834" s="737"/>
      <c r="L834" s="737"/>
      <c r="M834" s="737"/>
      <c r="N834" s="737"/>
      <c r="O834" s="737"/>
      <c r="P834" s="737"/>
      <c r="Q834" s="740"/>
      <c r="R834" s="735"/>
      <c r="S834" s="735"/>
      <c r="T834" s="735"/>
      <c r="U834" s="735"/>
      <c r="V834" s="735"/>
      <c r="W834" s="95"/>
      <c r="X834" s="95"/>
      <c r="Y834" s="95"/>
      <c r="Z834" s="95"/>
      <c r="AA834" s="95"/>
    </row>
    <row r="835">
      <c r="B835" s="731"/>
      <c r="C835" s="733"/>
      <c r="D835" s="344"/>
      <c r="E835" s="734"/>
      <c r="F835" s="735"/>
      <c r="G835" s="737"/>
      <c r="H835" s="737"/>
      <c r="I835" s="737"/>
      <c r="J835" s="737"/>
      <c r="K835" s="737"/>
      <c r="L835" s="737"/>
      <c r="M835" s="737"/>
      <c r="N835" s="737"/>
      <c r="O835" s="737"/>
      <c r="P835" s="737"/>
      <c r="Q835" s="740"/>
      <c r="R835" s="735"/>
      <c r="S835" s="735"/>
      <c r="T835" s="735"/>
      <c r="U835" s="735"/>
      <c r="V835" s="735"/>
      <c r="W835" s="95"/>
      <c r="X835" s="95"/>
      <c r="Y835" s="95"/>
      <c r="Z835" s="95"/>
      <c r="AA835" s="95"/>
    </row>
    <row r="836">
      <c r="B836" s="731"/>
      <c r="C836" s="733"/>
      <c r="D836" s="344"/>
      <c r="E836" s="734"/>
      <c r="F836" s="735"/>
      <c r="G836" s="737"/>
      <c r="H836" s="737"/>
      <c r="I836" s="737"/>
      <c r="J836" s="737"/>
      <c r="K836" s="737"/>
      <c r="L836" s="737"/>
      <c r="M836" s="737"/>
      <c r="N836" s="737"/>
      <c r="O836" s="737"/>
      <c r="P836" s="737"/>
      <c r="Q836" s="740"/>
      <c r="R836" s="735"/>
      <c r="S836" s="735"/>
      <c r="T836" s="735"/>
      <c r="U836" s="735"/>
      <c r="V836" s="735"/>
      <c r="W836" s="95"/>
      <c r="X836" s="95"/>
      <c r="Y836" s="95"/>
      <c r="Z836" s="95"/>
      <c r="AA836" s="95"/>
    </row>
    <row r="837">
      <c r="B837" s="731"/>
      <c r="C837" s="733"/>
      <c r="D837" s="344"/>
      <c r="E837" s="734"/>
      <c r="F837" s="735"/>
      <c r="G837" s="737"/>
      <c r="H837" s="737"/>
      <c r="I837" s="737"/>
      <c r="J837" s="737"/>
      <c r="K837" s="737"/>
      <c r="L837" s="737"/>
      <c r="M837" s="737"/>
      <c r="N837" s="737"/>
      <c r="O837" s="737"/>
      <c r="P837" s="737"/>
      <c r="Q837" s="740"/>
      <c r="R837" s="735"/>
      <c r="S837" s="735"/>
      <c r="T837" s="735"/>
      <c r="U837" s="735"/>
      <c r="V837" s="735"/>
      <c r="W837" s="95"/>
      <c r="X837" s="95"/>
      <c r="Y837" s="95"/>
      <c r="Z837" s="95"/>
      <c r="AA837" s="95"/>
    </row>
    <row r="838">
      <c r="B838" s="731"/>
      <c r="C838" s="733"/>
      <c r="D838" s="344"/>
      <c r="E838" s="734"/>
      <c r="F838" s="735"/>
      <c r="G838" s="737"/>
      <c r="H838" s="737"/>
      <c r="I838" s="737"/>
      <c r="J838" s="737"/>
      <c r="K838" s="737"/>
      <c r="L838" s="737"/>
      <c r="M838" s="737"/>
      <c r="N838" s="737"/>
      <c r="O838" s="737"/>
      <c r="P838" s="737"/>
      <c r="Q838" s="740"/>
      <c r="R838" s="735"/>
      <c r="S838" s="735"/>
      <c r="T838" s="735"/>
      <c r="U838" s="735"/>
      <c r="V838" s="735"/>
      <c r="W838" s="95"/>
      <c r="X838" s="95"/>
      <c r="Y838" s="95"/>
      <c r="Z838" s="95"/>
      <c r="AA838" s="95"/>
    </row>
    <row r="839">
      <c r="B839" s="731"/>
      <c r="C839" s="733"/>
      <c r="D839" s="344"/>
      <c r="E839" s="734"/>
      <c r="F839" s="735"/>
      <c r="G839" s="737"/>
      <c r="H839" s="737"/>
      <c r="I839" s="737"/>
      <c r="J839" s="737"/>
      <c r="K839" s="737"/>
      <c r="L839" s="737"/>
      <c r="M839" s="737"/>
      <c r="N839" s="737"/>
      <c r="O839" s="737"/>
      <c r="P839" s="737"/>
      <c r="Q839" s="740"/>
      <c r="R839" s="735"/>
      <c r="S839" s="735"/>
      <c r="T839" s="735"/>
      <c r="U839" s="735"/>
      <c r="V839" s="735"/>
      <c r="W839" s="95"/>
      <c r="X839" s="95"/>
      <c r="Y839" s="95"/>
      <c r="Z839" s="95"/>
      <c r="AA839" s="95"/>
    </row>
    <row r="840">
      <c r="B840" s="731"/>
      <c r="C840" s="733"/>
      <c r="D840" s="344"/>
      <c r="E840" s="734"/>
      <c r="F840" s="735"/>
      <c r="G840" s="737"/>
      <c r="H840" s="737"/>
      <c r="I840" s="737"/>
      <c r="J840" s="737"/>
      <c r="K840" s="737"/>
      <c r="L840" s="737"/>
      <c r="M840" s="737"/>
      <c r="N840" s="737"/>
      <c r="O840" s="737"/>
      <c r="P840" s="737"/>
      <c r="Q840" s="740"/>
      <c r="R840" s="735"/>
      <c r="S840" s="735"/>
      <c r="T840" s="735"/>
      <c r="U840" s="735"/>
      <c r="V840" s="735"/>
      <c r="W840" s="95"/>
      <c r="X840" s="95"/>
      <c r="Y840" s="95"/>
      <c r="Z840" s="95"/>
      <c r="AA840" s="95"/>
    </row>
    <row r="841">
      <c r="B841" s="731"/>
      <c r="C841" s="733"/>
      <c r="D841" s="344"/>
      <c r="E841" s="734"/>
      <c r="F841" s="735"/>
      <c r="G841" s="737"/>
      <c r="H841" s="737"/>
      <c r="I841" s="737"/>
      <c r="J841" s="737"/>
      <c r="K841" s="737"/>
      <c r="L841" s="737"/>
      <c r="M841" s="737"/>
      <c r="N841" s="737"/>
      <c r="O841" s="737"/>
      <c r="P841" s="737"/>
      <c r="Q841" s="740"/>
      <c r="R841" s="735"/>
      <c r="S841" s="735"/>
      <c r="T841" s="735"/>
      <c r="U841" s="735"/>
      <c r="V841" s="735"/>
      <c r="W841" s="95"/>
      <c r="X841" s="95"/>
      <c r="Y841" s="95"/>
      <c r="Z841" s="95"/>
      <c r="AA841" s="95"/>
    </row>
    <row r="842">
      <c r="B842" s="731"/>
      <c r="C842" s="733"/>
      <c r="D842" s="344"/>
      <c r="E842" s="734"/>
      <c r="F842" s="735"/>
      <c r="G842" s="737"/>
      <c r="H842" s="737"/>
      <c r="I842" s="737"/>
      <c r="J842" s="737"/>
      <c r="K842" s="737"/>
      <c r="L842" s="737"/>
      <c r="M842" s="737"/>
      <c r="N842" s="737"/>
      <c r="O842" s="737"/>
      <c r="P842" s="737"/>
      <c r="Q842" s="740"/>
      <c r="R842" s="735"/>
      <c r="S842" s="735"/>
      <c r="T842" s="735"/>
      <c r="U842" s="735"/>
      <c r="V842" s="735"/>
      <c r="W842" s="95"/>
      <c r="X842" s="95"/>
      <c r="Y842" s="95"/>
      <c r="Z842" s="95"/>
      <c r="AA842" s="95"/>
    </row>
    <row r="843">
      <c r="B843" s="731"/>
      <c r="C843" s="733"/>
      <c r="D843" s="344"/>
      <c r="E843" s="734"/>
      <c r="F843" s="735"/>
      <c r="G843" s="737"/>
      <c r="H843" s="737"/>
      <c r="I843" s="737"/>
      <c r="J843" s="737"/>
      <c r="K843" s="737"/>
      <c r="L843" s="737"/>
      <c r="M843" s="737"/>
      <c r="N843" s="737"/>
      <c r="O843" s="737"/>
      <c r="P843" s="737"/>
      <c r="Q843" s="740"/>
      <c r="R843" s="735"/>
      <c r="S843" s="735"/>
      <c r="T843" s="735"/>
      <c r="U843" s="735"/>
      <c r="V843" s="735"/>
      <c r="W843" s="95"/>
      <c r="X843" s="95"/>
      <c r="Y843" s="95"/>
      <c r="Z843" s="95"/>
      <c r="AA843" s="95"/>
    </row>
    <row r="844">
      <c r="B844" s="731"/>
      <c r="C844" s="733"/>
      <c r="D844" s="344"/>
      <c r="E844" s="734"/>
      <c r="F844" s="735"/>
      <c r="G844" s="737"/>
      <c r="H844" s="737"/>
      <c r="I844" s="737"/>
      <c r="J844" s="737"/>
      <c r="K844" s="737"/>
      <c r="L844" s="737"/>
      <c r="M844" s="737"/>
      <c r="N844" s="737"/>
      <c r="O844" s="737"/>
      <c r="P844" s="737"/>
      <c r="Q844" s="740"/>
      <c r="R844" s="735"/>
      <c r="S844" s="735"/>
      <c r="T844" s="735"/>
      <c r="U844" s="735"/>
      <c r="V844" s="735"/>
      <c r="W844" s="95"/>
      <c r="X844" s="95"/>
      <c r="Y844" s="95"/>
      <c r="Z844" s="95"/>
      <c r="AA844" s="95"/>
    </row>
    <row r="845">
      <c r="B845" s="731"/>
      <c r="C845" s="733"/>
      <c r="D845" s="344"/>
      <c r="E845" s="734"/>
      <c r="F845" s="735"/>
      <c r="G845" s="737"/>
      <c r="H845" s="737"/>
      <c r="I845" s="737"/>
      <c r="J845" s="737"/>
      <c r="K845" s="737"/>
      <c r="L845" s="737"/>
      <c r="M845" s="737"/>
      <c r="N845" s="737"/>
      <c r="O845" s="737"/>
      <c r="P845" s="737"/>
      <c r="Q845" s="740"/>
      <c r="R845" s="735"/>
      <c r="S845" s="735"/>
      <c r="T845" s="735"/>
      <c r="U845" s="735"/>
      <c r="V845" s="735"/>
      <c r="W845" s="95"/>
      <c r="X845" s="95"/>
      <c r="Y845" s="95"/>
      <c r="Z845" s="95"/>
      <c r="AA845" s="95"/>
    </row>
    <row r="846">
      <c r="B846" s="731"/>
      <c r="C846" s="733"/>
      <c r="D846" s="344"/>
      <c r="E846" s="734"/>
      <c r="F846" s="735"/>
      <c r="G846" s="737"/>
      <c r="H846" s="737"/>
      <c r="I846" s="737"/>
      <c r="J846" s="737"/>
      <c r="K846" s="737"/>
      <c r="L846" s="737"/>
      <c r="M846" s="737"/>
      <c r="N846" s="737"/>
      <c r="O846" s="737"/>
      <c r="P846" s="737"/>
      <c r="Q846" s="740"/>
      <c r="R846" s="735"/>
      <c r="S846" s="735"/>
      <c r="T846" s="735"/>
      <c r="U846" s="735"/>
      <c r="V846" s="735"/>
      <c r="W846" s="95"/>
      <c r="X846" s="95"/>
      <c r="Y846" s="95"/>
      <c r="Z846" s="95"/>
      <c r="AA846" s="95"/>
    </row>
    <row r="847">
      <c r="B847" s="731"/>
      <c r="C847" s="733"/>
      <c r="D847" s="344"/>
      <c r="E847" s="734"/>
      <c r="F847" s="735"/>
      <c r="G847" s="737"/>
      <c r="H847" s="737"/>
      <c r="I847" s="737"/>
      <c r="J847" s="737"/>
      <c r="K847" s="737"/>
      <c r="L847" s="737"/>
      <c r="M847" s="737"/>
      <c r="N847" s="737"/>
      <c r="O847" s="737"/>
      <c r="P847" s="737"/>
      <c r="Q847" s="740"/>
      <c r="R847" s="735"/>
      <c r="S847" s="735"/>
      <c r="T847" s="735"/>
      <c r="U847" s="735"/>
      <c r="V847" s="735"/>
      <c r="W847" s="95"/>
      <c r="X847" s="95"/>
      <c r="Y847" s="95"/>
      <c r="Z847" s="95"/>
      <c r="AA847" s="95"/>
    </row>
    <row r="848">
      <c r="B848" s="731"/>
      <c r="C848" s="733"/>
      <c r="D848" s="344"/>
      <c r="E848" s="734"/>
      <c r="F848" s="735"/>
      <c r="G848" s="737"/>
      <c r="H848" s="737"/>
      <c r="I848" s="737"/>
      <c r="J848" s="737"/>
      <c r="K848" s="737"/>
      <c r="L848" s="737"/>
      <c r="M848" s="737"/>
      <c r="N848" s="737"/>
      <c r="O848" s="737"/>
      <c r="P848" s="737"/>
      <c r="Q848" s="740"/>
      <c r="R848" s="735"/>
      <c r="S848" s="735"/>
      <c r="T848" s="735"/>
      <c r="U848" s="735"/>
      <c r="V848" s="735"/>
      <c r="W848" s="95"/>
      <c r="X848" s="95"/>
      <c r="Y848" s="95"/>
      <c r="Z848" s="95"/>
      <c r="AA848" s="95"/>
    </row>
    <row r="849">
      <c r="B849" s="731"/>
      <c r="C849" s="733"/>
      <c r="D849" s="344"/>
      <c r="E849" s="734"/>
      <c r="F849" s="735"/>
      <c r="G849" s="737"/>
      <c r="H849" s="737"/>
      <c r="I849" s="737"/>
      <c r="J849" s="737"/>
      <c r="K849" s="737"/>
      <c r="L849" s="737"/>
      <c r="M849" s="737"/>
      <c r="N849" s="737"/>
      <c r="O849" s="737"/>
      <c r="P849" s="737"/>
      <c r="Q849" s="740"/>
      <c r="R849" s="735"/>
      <c r="S849" s="735"/>
      <c r="T849" s="735"/>
      <c r="U849" s="735"/>
      <c r="V849" s="735"/>
      <c r="W849" s="95"/>
      <c r="X849" s="95"/>
      <c r="Y849" s="95"/>
      <c r="Z849" s="95"/>
      <c r="AA849" s="95"/>
    </row>
    <row r="850">
      <c r="B850" s="731"/>
      <c r="C850" s="733"/>
      <c r="D850" s="344"/>
      <c r="E850" s="734"/>
      <c r="F850" s="735"/>
      <c r="G850" s="737"/>
      <c r="H850" s="737"/>
      <c r="I850" s="737"/>
      <c r="J850" s="737"/>
      <c r="K850" s="737"/>
      <c r="L850" s="737"/>
      <c r="M850" s="737"/>
      <c r="N850" s="737"/>
      <c r="O850" s="737"/>
      <c r="P850" s="737"/>
      <c r="Q850" s="740"/>
      <c r="R850" s="735"/>
      <c r="S850" s="735"/>
      <c r="T850" s="735"/>
      <c r="U850" s="735"/>
      <c r="V850" s="735"/>
      <c r="W850" s="95"/>
      <c r="X850" s="95"/>
      <c r="Y850" s="95"/>
      <c r="Z850" s="95"/>
      <c r="AA850" s="95"/>
    </row>
    <row r="851">
      <c r="B851" s="731"/>
      <c r="C851" s="733"/>
      <c r="D851" s="344"/>
      <c r="E851" s="734"/>
      <c r="F851" s="735"/>
      <c r="G851" s="737"/>
      <c r="H851" s="737"/>
      <c r="I851" s="737"/>
      <c r="J851" s="737"/>
      <c r="K851" s="737"/>
      <c r="L851" s="737"/>
      <c r="M851" s="737"/>
      <c r="N851" s="737"/>
      <c r="O851" s="737"/>
      <c r="P851" s="737"/>
      <c r="Q851" s="740"/>
      <c r="R851" s="735"/>
      <c r="S851" s="735"/>
      <c r="T851" s="735"/>
      <c r="U851" s="735"/>
      <c r="V851" s="735"/>
      <c r="W851" s="95"/>
      <c r="X851" s="95"/>
      <c r="Y851" s="95"/>
      <c r="Z851" s="95"/>
      <c r="AA851" s="95"/>
    </row>
    <row r="852">
      <c r="B852" s="731"/>
      <c r="C852" s="733"/>
      <c r="D852" s="344"/>
      <c r="E852" s="734"/>
      <c r="F852" s="735"/>
      <c r="G852" s="737"/>
      <c r="H852" s="737"/>
      <c r="I852" s="737"/>
      <c r="J852" s="737"/>
      <c r="K852" s="737"/>
      <c r="L852" s="737"/>
      <c r="M852" s="737"/>
      <c r="N852" s="737"/>
      <c r="O852" s="737"/>
      <c r="P852" s="737"/>
      <c r="Q852" s="740"/>
      <c r="R852" s="735"/>
      <c r="S852" s="735"/>
      <c r="T852" s="735"/>
      <c r="U852" s="735"/>
      <c r="V852" s="735"/>
      <c r="W852" s="95"/>
      <c r="X852" s="95"/>
      <c r="Y852" s="95"/>
      <c r="Z852" s="95"/>
      <c r="AA852" s="95"/>
    </row>
    <row r="853">
      <c r="B853" s="731"/>
      <c r="C853" s="733"/>
      <c r="D853" s="344"/>
      <c r="E853" s="734"/>
      <c r="F853" s="735"/>
      <c r="G853" s="737"/>
      <c r="H853" s="737"/>
      <c r="I853" s="737"/>
      <c r="J853" s="737"/>
      <c r="K853" s="737"/>
      <c r="L853" s="737"/>
      <c r="M853" s="737"/>
      <c r="N853" s="737"/>
      <c r="O853" s="737"/>
      <c r="P853" s="737"/>
      <c r="Q853" s="740"/>
      <c r="R853" s="735"/>
      <c r="S853" s="735"/>
      <c r="T853" s="735"/>
      <c r="U853" s="735"/>
      <c r="V853" s="735"/>
      <c r="W853" s="95"/>
      <c r="X853" s="95"/>
      <c r="Y853" s="95"/>
      <c r="Z853" s="95"/>
      <c r="AA853" s="95"/>
    </row>
    <row r="854">
      <c r="B854" s="731"/>
      <c r="C854" s="733"/>
      <c r="D854" s="344"/>
      <c r="E854" s="734"/>
      <c r="F854" s="735"/>
      <c r="G854" s="737"/>
      <c r="H854" s="737"/>
      <c r="I854" s="737"/>
      <c r="J854" s="737"/>
      <c r="K854" s="737"/>
      <c r="L854" s="737"/>
      <c r="M854" s="737"/>
      <c r="N854" s="737"/>
      <c r="O854" s="737"/>
      <c r="P854" s="737"/>
      <c r="Q854" s="740"/>
      <c r="R854" s="735"/>
      <c r="S854" s="735"/>
      <c r="T854" s="735"/>
      <c r="U854" s="735"/>
      <c r="V854" s="735"/>
      <c r="W854" s="95"/>
      <c r="X854" s="95"/>
      <c r="Y854" s="95"/>
      <c r="Z854" s="95"/>
      <c r="AA854" s="95"/>
    </row>
    <row r="855">
      <c r="B855" s="731"/>
      <c r="C855" s="733"/>
      <c r="D855" s="344"/>
      <c r="E855" s="734"/>
      <c r="F855" s="735"/>
      <c r="G855" s="737"/>
      <c r="H855" s="737"/>
      <c r="I855" s="737"/>
      <c r="J855" s="737"/>
      <c r="K855" s="737"/>
      <c r="L855" s="737"/>
      <c r="M855" s="737"/>
      <c r="N855" s="737"/>
      <c r="O855" s="737"/>
      <c r="P855" s="737"/>
      <c r="Q855" s="740"/>
      <c r="R855" s="735"/>
      <c r="S855" s="735"/>
      <c r="T855" s="735"/>
      <c r="U855" s="735"/>
      <c r="V855" s="735"/>
      <c r="W855" s="95"/>
      <c r="X855" s="95"/>
      <c r="Y855" s="95"/>
      <c r="Z855" s="95"/>
      <c r="AA855" s="95"/>
    </row>
    <row r="856">
      <c r="B856" s="731"/>
      <c r="C856" s="733"/>
      <c r="D856" s="344"/>
      <c r="E856" s="734"/>
      <c r="F856" s="735"/>
      <c r="G856" s="737"/>
      <c r="H856" s="737"/>
      <c r="I856" s="737"/>
      <c r="J856" s="737"/>
      <c r="K856" s="737"/>
      <c r="L856" s="737"/>
      <c r="M856" s="737"/>
      <c r="N856" s="737"/>
      <c r="O856" s="737"/>
      <c r="P856" s="737"/>
      <c r="Q856" s="740"/>
      <c r="R856" s="735"/>
      <c r="S856" s="735"/>
      <c r="T856" s="735"/>
      <c r="U856" s="735"/>
      <c r="V856" s="735"/>
      <c r="W856" s="95"/>
      <c r="X856" s="95"/>
      <c r="Y856" s="95"/>
      <c r="Z856" s="95"/>
      <c r="AA856" s="95"/>
    </row>
    <row r="857">
      <c r="B857" s="731"/>
      <c r="C857" s="733"/>
      <c r="D857" s="344"/>
      <c r="E857" s="734"/>
      <c r="F857" s="735"/>
      <c r="G857" s="737"/>
      <c r="H857" s="737"/>
      <c r="I857" s="737"/>
      <c r="J857" s="737"/>
      <c r="K857" s="737"/>
      <c r="L857" s="737"/>
      <c r="M857" s="737"/>
      <c r="N857" s="737"/>
      <c r="O857" s="737"/>
      <c r="P857" s="737"/>
      <c r="Q857" s="740"/>
      <c r="R857" s="735"/>
      <c r="S857" s="735"/>
      <c r="T857" s="735"/>
      <c r="U857" s="735"/>
      <c r="V857" s="735"/>
      <c r="W857" s="95"/>
      <c r="X857" s="95"/>
      <c r="Y857" s="95"/>
      <c r="Z857" s="95"/>
      <c r="AA857" s="95"/>
    </row>
    <row r="858">
      <c r="B858" s="731"/>
      <c r="C858" s="733"/>
      <c r="D858" s="344"/>
      <c r="E858" s="734"/>
      <c r="F858" s="735"/>
      <c r="G858" s="737"/>
      <c r="H858" s="737"/>
      <c r="I858" s="737"/>
      <c r="J858" s="737"/>
      <c r="K858" s="737"/>
      <c r="L858" s="737"/>
      <c r="M858" s="737"/>
      <c r="N858" s="737"/>
      <c r="O858" s="737"/>
      <c r="P858" s="737"/>
      <c r="Q858" s="740"/>
      <c r="R858" s="735"/>
      <c r="S858" s="735"/>
      <c r="T858" s="735"/>
      <c r="U858" s="735"/>
      <c r="V858" s="735"/>
      <c r="W858" s="95"/>
      <c r="X858" s="95"/>
      <c r="Y858" s="95"/>
      <c r="Z858" s="95"/>
      <c r="AA858" s="95"/>
    </row>
    <row r="859">
      <c r="B859" s="731"/>
      <c r="C859" s="733"/>
      <c r="D859" s="344"/>
      <c r="E859" s="734"/>
      <c r="F859" s="735"/>
      <c r="G859" s="737"/>
      <c r="H859" s="737"/>
      <c r="I859" s="737"/>
      <c r="J859" s="737"/>
      <c r="K859" s="737"/>
      <c r="L859" s="737"/>
      <c r="M859" s="737"/>
      <c r="N859" s="737"/>
      <c r="O859" s="737"/>
      <c r="P859" s="737"/>
      <c r="Q859" s="740"/>
      <c r="R859" s="735"/>
      <c r="S859" s="735"/>
      <c r="T859" s="735"/>
      <c r="U859" s="735"/>
      <c r="V859" s="735"/>
      <c r="W859" s="95"/>
      <c r="X859" s="95"/>
      <c r="Y859" s="95"/>
      <c r="Z859" s="95"/>
      <c r="AA859" s="95"/>
    </row>
    <row r="860">
      <c r="B860" s="731"/>
      <c r="C860" s="733"/>
      <c r="D860" s="344"/>
      <c r="E860" s="734"/>
      <c r="F860" s="735"/>
      <c r="G860" s="737"/>
      <c r="H860" s="737"/>
      <c r="I860" s="737"/>
      <c r="J860" s="737"/>
      <c r="K860" s="737"/>
      <c r="L860" s="737"/>
      <c r="M860" s="737"/>
      <c r="N860" s="737"/>
      <c r="O860" s="737"/>
      <c r="P860" s="737"/>
      <c r="Q860" s="740"/>
      <c r="R860" s="735"/>
      <c r="S860" s="735"/>
      <c r="T860" s="735"/>
      <c r="U860" s="735"/>
      <c r="V860" s="735"/>
      <c r="W860" s="95"/>
      <c r="X860" s="95"/>
      <c r="Y860" s="95"/>
      <c r="Z860" s="95"/>
      <c r="AA860" s="95"/>
    </row>
    <row r="861">
      <c r="B861" s="731"/>
      <c r="C861" s="733"/>
      <c r="D861" s="344"/>
      <c r="E861" s="734"/>
      <c r="F861" s="735"/>
      <c r="G861" s="737"/>
      <c r="H861" s="737"/>
      <c r="I861" s="737"/>
      <c r="J861" s="737"/>
      <c r="K861" s="737"/>
      <c r="L861" s="737"/>
      <c r="M861" s="737"/>
      <c r="N861" s="737"/>
      <c r="O861" s="737"/>
      <c r="P861" s="737"/>
      <c r="Q861" s="740"/>
      <c r="R861" s="735"/>
      <c r="S861" s="735"/>
      <c r="T861" s="735"/>
      <c r="U861" s="735"/>
      <c r="V861" s="735"/>
      <c r="W861" s="95"/>
      <c r="X861" s="95"/>
      <c r="Y861" s="95"/>
      <c r="Z861" s="95"/>
      <c r="AA861" s="95"/>
    </row>
    <row r="862">
      <c r="B862" s="731"/>
      <c r="C862" s="733"/>
      <c r="D862" s="344"/>
      <c r="E862" s="734"/>
      <c r="F862" s="735"/>
      <c r="G862" s="737"/>
      <c r="H862" s="737"/>
      <c r="I862" s="737"/>
      <c r="J862" s="737"/>
      <c r="K862" s="737"/>
      <c r="L862" s="737"/>
      <c r="M862" s="737"/>
      <c r="N862" s="737"/>
      <c r="O862" s="737"/>
      <c r="P862" s="737"/>
      <c r="Q862" s="740"/>
      <c r="R862" s="735"/>
      <c r="S862" s="735"/>
      <c r="T862" s="735"/>
      <c r="U862" s="735"/>
      <c r="V862" s="735"/>
      <c r="W862" s="95"/>
      <c r="X862" s="95"/>
      <c r="Y862" s="95"/>
      <c r="Z862" s="95"/>
      <c r="AA862" s="95"/>
    </row>
    <row r="863">
      <c r="B863" s="731"/>
      <c r="C863" s="733"/>
      <c r="D863" s="344"/>
      <c r="E863" s="734"/>
      <c r="F863" s="735"/>
      <c r="G863" s="737"/>
      <c r="H863" s="737"/>
      <c r="I863" s="737"/>
      <c r="J863" s="737"/>
      <c r="K863" s="737"/>
      <c r="L863" s="737"/>
      <c r="M863" s="737"/>
      <c r="N863" s="737"/>
      <c r="O863" s="737"/>
      <c r="P863" s="737"/>
      <c r="Q863" s="740"/>
      <c r="R863" s="735"/>
      <c r="S863" s="735"/>
      <c r="T863" s="735"/>
      <c r="U863" s="735"/>
      <c r="V863" s="735"/>
      <c r="W863" s="95"/>
      <c r="X863" s="95"/>
      <c r="Y863" s="95"/>
      <c r="Z863" s="95"/>
      <c r="AA863" s="95"/>
    </row>
    <row r="864">
      <c r="B864" s="731"/>
      <c r="C864" s="733"/>
      <c r="D864" s="344"/>
      <c r="E864" s="734"/>
      <c r="F864" s="735"/>
      <c r="G864" s="737"/>
      <c r="H864" s="737"/>
      <c r="I864" s="737"/>
      <c r="J864" s="737"/>
      <c r="K864" s="737"/>
      <c r="L864" s="737"/>
      <c r="M864" s="737"/>
      <c r="N864" s="737"/>
      <c r="O864" s="737"/>
      <c r="P864" s="737"/>
      <c r="Q864" s="740"/>
      <c r="R864" s="735"/>
      <c r="S864" s="735"/>
      <c r="T864" s="735"/>
      <c r="U864" s="735"/>
      <c r="V864" s="735"/>
      <c r="W864" s="95"/>
      <c r="X864" s="95"/>
      <c r="Y864" s="95"/>
      <c r="Z864" s="95"/>
      <c r="AA864" s="95"/>
    </row>
    <row r="865">
      <c r="B865" s="731"/>
      <c r="C865" s="733"/>
      <c r="D865" s="344"/>
      <c r="E865" s="734"/>
      <c r="F865" s="735"/>
      <c r="G865" s="737"/>
      <c r="H865" s="737"/>
      <c r="I865" s="737"/>
      <c r="J865" s="737"/>
      <c r="K865" s="737"/>
      <c r="L865" s="737"/>
      <c r="M865" s="737"/>
      <c r="N865" s="737"/>
      <c r="O865" s="737"/>
      <c r="P865" s="737"/>
      <c r="Q865" s="740"/>
      <c r="R865" s="735"/>
      <c r="S865" s="735"/>
      <c r="T865" s="735"/>
      <c r="U865" s="735"/>
      <c r="V865" s="735"/>
      <c r="W865" s="95"/>
      <c r="X865" s="95"/>
      <c r="Y865" s="95"/>
      <c r="Z865" s="95"/>
      <c r="AA865" s="95"/>
    </row>
    <row r="866">
      <c r="B866" s="731"/>
      <c r="C866" s="733"/>
      <c r="D866" s="344"/>
      <c r="E866" s="734"/>
      <c r="F866" s="735"/>
      <c r="G866" s="737"/>
      <c r="H866" s="737"/>
      <c r="I866" s="737"/>
      <c r="J866" s="737"/>
      <c r="K866" s="737"/>
      <c r="L866" s="737"/>
      <c r="M866" s="737"/>
      <c r="N866" s="737"/>
      <c r="O866" s="737"/>
      <c r="P866" s="737"/>
      <c r="Q866" s="740"/>
      <c r="R866" s="735"/>
      <c r="S866" s="735"/>
      <c r="T866" s="735"/>
      <c r="U866" s="735"/>
      <c r="V866" s="735"/>
      <c r="W866" s="95"/>
      <c r="X866" s="95"/>
      <c r="Y866" s="95"/>
      <c r="Z866" s="95"/>
      <c r="AA866" s="95"/>
    </row>
    <row r="867">
      <c r="B867" s="731"/>
      <c r="C867" s="733"/>
      <c r="D867" s="344"/>
      <c r="E867" s="734"/>
      <c r="F867" s="735"/>
      <c r="G867" s="737"/>
      <c r="H867" s="737"/>
      <c r="I867" s="737"/>
      <c r="J867" s="737"/>
      <c r="K867" s="737"/>
      <c r="L867" s="737"/>
      <c r="M867" s="737"/>
      <c r="N867" s="737"/>
      <c r="O867" s="737"/>
      <c r="P867" s="737"/>
      <c r="Q867" s="740"/>
      <c r="R867" s="735"/>
      <c r="S867" s="735"/>
      <c r="T867" s="735"/>
      <c r="U867" s="735"/>
      <c r="V867" s="735"/>
      <c r="W867" s="95"/>
      <c r="X867" s="95"/>
      <c r="Y867" s="95"/>
      <c r="Z867" s="95"/>
      <c r="AA867" s="95"/>
    </row>
    <row r="868">
      <c r="B868" s="731"/>
      <c r="C868" s="733"/>
      <c r="D868" s="344"/>
      <c r="E868" s="734"/>
      <c r="F868" s="735"/>
      <c r="G868" s="737"/>
      <c r="H868" s="737"/>
      <c r="I868" s="737"/>
      <c r="J868" s="737"/>
      <c r="K868" s="737"/>
      <c r="L868" s="737"/>
      <c r="M868" s="737"/>
      <c r="N868" s="737"/>
      <c r="O868" s="737"/>
      <c r="P868" s="737"/>
      <c r="Q868" s="740"/>
      <c r="R868" s="735"/>
      <c r="S868" s="735"/>
      <c r="T868" s="735"/>
      <c r="U868" s="735"/>
      <c r="V868" s="735"/>
      <c r="W868" s="95"/>
      <c r="X868" s="95"/>
      <c r="Y868" s="95"/>
      <c r="Z868" s="95"/>
      <c r="AA868" s="95"/>
    </row>
    <row r="869">
      <c r="B869" s="731"/>
      <c r="C869" s="733"/>
      <c r="D869" s="344"/>
      <c r="E869" s="734"/>
      <c r="F869" s="735"/>
      <c r="G869" s="737"/>
      <c r="H869" s="737"/>
      <c r="I869" s="737"/>
      <c r="J869" s="737"/>
      <c r="K869" s="737"/>
      <c r="L869" s="737"/>
      <c r="M869" s="737"/>
      <c r="N869" s="737"/>
      <c r="O869" s="737"/>
      <c r="P869" s="737"/>
      <c r="Q869" s="740"/>
      <c r="R869" s="735"/>
      <c r="S869" s="735"/>
      <c r="T869" s="735"/>
      <c r="U869" s="735"/>
      <c r="V869" s="735"/>
      <c r="W869" s="95"/>
      <c r="X869" s="95"/>
      <c r="Y869" s="95"/>
      <c r="Z869" s="95"/>
      <c r="AA869" s="95"/>
    </row>
    <row r="870">
      <c r="B870" s="731"/>
      <c r="C870" s="733"/>
      <c r="D870" s="344"/>
      <c r="E870" s="734"/>
      <c r="F870" s="735"/>
      <c r="G870" s="737"/>
      <c r="H870" s="737"/>
      <c r="I870" s="737"/>
      <c r="J870" s="737"/>
      <c r="K870" s="737"/>
      <c r="L870" s="737"/>
      <c r="M870" s="737"/>
      <c r="N870" s="737"/>
      <c r="O870" s="737"/>
      <c r="P870" s="737"/>
      <c r="Q870" s="740"/>
      <c r="R870" s="735"/>
      <c r="S870" s="735"/>
      <c r="T870" s="735"/>
      <c r="U870" s="735"/>
      <c r="V870" s="735"/>
      <c r="W870" s="95"/>
      <c r="X870" s="95"/>
      <c r="Y870" s="95"/>
      <c r="Z870" s="95"/>
      <c r="AA870" s="95"/>
    </row>
    <row r="871">
      <c r="B871" s="731"/>
      <c r="C871" s="733"/>
      <c r="D871" s="344"/>
      <c r="E871" s="734"/>
      <c r="F871" s="735"/>
      <c r="G871" s="737"/>
      <c r="H871" s="737"/>
      <c r="I871" s="737"/>
      <c r="J871" s="737"/>
      <c r="K871" s="737"/>
      <c r="L871" s="737"/>
      <c r="M871" s="737"/>
      <c r="N871" s="737"/>
      <c r="O871" s="737"/>
      <c r="P871" s="737"/>
      <c r="Q871" s="740"/>
      <c r="R871" s="735"/>
      <c r="S871" s="735"/>
      <c r="T871" s="735"/>
      <c r="U871" s="735"/>
      <c r="V871" s="735"/>
      <c r="W871" s="95"/>
      <c r="X871" s="95"/>
      <c r="Y871" s="95"/>
      <c r="Z871" s="95"/>
      <c r="AA871" s="95"/>
    </row>
    <row r="872">
      <c r="B872" s="731"/>
      <c r="C872" s="733"/>
      <c r="D872" s="344"/>
      <c r="E872" s="734"/>
      <c r="F872" s="735"/>
      <c r="G872" s="737"/>
      <c r="H872" s="737"/>
      <c r="I872" s="737"/>
      <c r="J872" s="737"/>
      <c r="K872" s="737"/>
      <c r="L872" s="737"/>
      <c r="M872" s="737"/>
      <c r="N872" s="737"/>
      <c r="O872" s="737"/>
      <c r="P872" s="737"/>
      <c r="Q872" s="740"/>
      <c r="R872" s="735"/>
      <c r="S872" s="735"/>
      <c r="T872" s="735"/>
      <c r="U872" s="735"/>
      <c r="V872" s="735"/>
      <c r="W872" s="95"/>
      <c r="X872" s="95"/>
      <c r="Y872" s="95"/>
      <c r="Z872" s="95"/>
      <c r="AA872" s="95"/>
    </row>
    <row r="873">
      <c r="B873" s="731"/>
      <c r="C873" s="733"/>
      <c r="D873" s="344"/>
      <c r="E873" s="734"/>
      <c r="F873" s="735"/>
      <c r="G873" s="737"/>
      <c r="H873" s="737"/>
      <c r="I873" s="737"/>
      <c r="J873" s="737"/>
      <c r="K873" s="737"/>
      <c r="L873" s="737"/>
      <c r="M873" s="737"/>
      <c r="N873" s="737"/>
      <c r="O873" s="737"/>
      <c r="P873" s="737"/>
      <c r="Q873" s="740"/>
      <c r="R873" s="735"/>
      <c r="S873" s="735"/>
      <c r="T873" s="735"/>
      <c r="U873" s="735"/>
      <c r="V873" s="735"/>
      <c r="W873" s="95"/>
      <c r="X873" s="95"/>
      <c r="Y873" s="95"/>
      <c r="Z873" s="95"/>
      <c r="AA873" s="95"/>
    </row>
    <row r="874">
      <c r="B874" s="731"/>
      <c r="C874" s="733"/>
      <c r="D874" s="344"/>
      <c r="E874" s="734"/>
      <c r="F874" s="735"/>
      <c r="G874" s="737"/>
      <c r="H874" s="737"/>
      <c r="I874" s="737"/>
      <c r="J874" s="737"/>
      <c r="K874" s="737"/>
      <c r="L874" s="737"/>
      <c r="M874" s="737"/>
      <c r="N874" s="737"/>
      <c r="O874" s="737"/>
      <c r="P874" s="737"/>
      <c r="Q874" s="740"/>
      <c r="R874" s="735"/>
      <c r="S874" s="735"/>
      <c r="T874" s="735"/>
      <c r="U874" s="735"/>
      <c r="V874" s="735"/>
      <c r="W874" s="95"/>
      <c r="X874" s="95"/>
      <c r="Y874" s="95"/>
      <c r="Z874" s="95"/>
      <c r="AA874" s="95"/>
    </row>
    <row r="875">
      <c r="B875" s="731"/>
      <c r="C875" s="733"/>
      <c r="D875" s="344"/>
      <c r="E875" s="734"/>
      <c r="F875" s="735"/>
      <c r="G875" s="737"/>
      <c r="H875" s="737"/>
      <c r="I875" s="737"/>
      <c r="J875" s="737"/>
      <c r="K875" s="737"/>
      <c r="L875" s="737"/>
      <c r="M875" s="737"/>
      <c r="N875" s="737"/>
      <c r="O875" s="737"/>
      <c r="P875" s="737"/>
      <c r="Q875" s="740"/>
      <c r="R875" s="735"/>
      <c r="S875" s="735"/>
      <c r="T875" s="735"/>
      <c r="U875" s="735"/>
      <c r="V875" s="735"/>
      <c r="W875" s="95"/>
      <c r="X875" s="95"/>
      <c r="Y875" s="95"/>
      <c r="Z875" s="95"/>
      <c r="AA875" s="95"/>
    </row>
    <row r="876">
      <c r="B876" s="731"/>
      <c r="C876" s="733"/>
      <c r="D876" s="344"/>
      <c r="E876" s="734"/>
      <c r="F876" s="735"/>
      <c r="G876" s="737"/>
      <c r="H876" s="737"/>
      <c r="I876" s="737"/>
      <c r="J876" s="737"/>
      <c r="K876" s="737"/>
      <c r="L876" s="737"/>
      <c r="M876" s="737"/>
      <c r="N876" s="737"/>
      <c r="O876" s="737"/>
      <c r="P876" s="737"/>
      <c r="Q876" s="740"/>
      <c r="R876" s="735"/>
      <c r="S876" s="735"/>
      <c r="T876" s="735"/>
      <c r="U876" s="735"/>
      <c r="V876" s="735"/>
      <c r="W876" s="95"/>
      <c r="X876" s="95"/>
      <c r="Y876" s="95"/>
      <c r="Z876" s="95"/>
      <c r="AA876" s="95"/>
    </row>
    <row r="877">
      <c r="B877" s="731"/>
      <c r="C877" s="733"/>
      <c r="D877" s="344"/>
      <c r="E877" s="734"/>
      <c r="F877" s="735"/>
      <c r="G877" s="737"/>
      <c r="H877" s="737"/>
      <c r="I877" s="737"/>
      <c r="J877" s="737"/>
      <c r="K877" s="737"/>
      <c r="L877" s="737"/>
      <c r="M877" s="737"/>
      <c r="N877" s="737"/>
      <c r="O877" s="737"/>
      <c r="P877" s="737"/>
      <c r="Q877" s="740"/>
      <c r="R877" s="735"/>
      <c r="S877" s="735"/>
      <c r="T877" s="735"/>
      <c r="U877" s="735"/>
      <c r="V877" s="735"/>
      <c r="W877" s="95"/>
      <c r="X877" s="95"/>
      <c r="Y877" s="95"/>
      <c r="Z877" s="95"/>
      <c r="AA877" s="95"/>
    </row>
    <row r="878">
      <c r="B878" s="731"/>
      <c r="C878" s="733"/>
      <c r="D878" s="344"/>
      <c r="E878" s="734"/>
      <c r="F878" s="735"/>
      <c r="G878" s="737"/>
      <c r="H878" s="737"/>
      <c r="I878" s="737"/>
      <c r="J878" s="737"/>
      <c r="K878" s="737"/>
      <c r="L878" s="737"/>
      <c r="M878" s="737"/>
      <c r="N878" s="737"/>
      <c r="O878" s="737"/>
      <c r="P878" s="737"/>
      <c r="Q878" s="740"/>
      <c r="R878" s="735"/>
      <c r="S878" s="735"/>
      <c r="T878" s="735"/>
      <c r="U878" s="735"/>
      <c r="V878" s="735"/>
      <c r="W878" s="95"/>
      <c r="X878" s="95"/>
      <c r="Y878" s="95"/>
      <c r="Z878" s="95"/>
      <c r="AA878" s="95"/>
    </row>
    <row r="879">
      <c r="B879" s="731"/>
      <c r="C879" s="733"/>
      <c r="D879" s="344"/>
      <c r="E879" s="734"/>
      <c r="F879" s="735"/>
      <c r="G879" s="737"/>
      <c r="H879" s="737"/>
      <c r="I879" s="737"/>
      <c r="J879" s="737"/>
      <c r="K879" s="737"/>
      <c r="L879" s="737"/>
      <c r="M879" s="737"/>
      <c r="N879" s="737"/>
      <c r="O879" s="737"/>
      <c r="P879" s="737"/>
      <c r="Q879" s="740"/>
      <c r="R879" s="735"/>
      <c r="S879" s="735"/>
      <c r="T879" s="735"/>
      <c r="U879" s="735"/>
      <c r="V879" s="735"/>
      <c r="W879" s="95"/>
      <c r="X879" s="95"/>
      <c r="Y879" s="95"/>
      <c r="Z879" s="95"/>
      <c r="AA879" s="95"/>
    </row>
    <row r="880">
      <c r="B880" s="731"/>
      <c r="C880" s="733"/>
      <c r="D880" s="344"/>
      <c r="E880" s="734"/>
      <c r="F880" s="735"/>
      <c r="G880" s="737"/>
      <c r="H880" s="737"/>
      <c r="I880" s="737"/>
      <c r="J880" s="737"/>
      <c r="K880" s="737"/>
      <c r="L880" s="737"/>
      <c r="M880" s="737"/>
      <c r="N880" s="737"/>
      <c r="O880" s="737"/>
      <c r="P880" s="737"/>
      <c r="Q880" s="740"/>
      <c r="R880" s="735"/>
      <c r="S880" s="735"/>
      <c r="T880" s="735"/>
      <c r="U880" s="735"/>
      <c r="V880" s="735"/>
      <c r="W880" s="95"/>
      <c r="X880" s="95"/>
      <c r="Y880" s="95"/>
      <c r="Z880" s="95"/>
      <c r="AA880" s="95"/>
    </row>
    <row r="881">
      <c r="B881" s="731"/>
      <c r="C881" s="733"/>
      <c r="D881" s="344"/>
      <c r="E881" s="734"/>
      <c r="F881" s="735"/>
      <c r="G881" s="737"/>
      <c r="H881" s="737"/>
      <c r="I881" s="737"/>
      <c r="J881" s="737"/>
      <c r="K881" s="737"/>
      <c r="L881" s="737"/>
      <c r="M881" s="737"/>
      <c r="N881" s="737"/>
      <c r="O881" s="737"/>
      <c r="P881" s="737"/>
      <c r="Q881" s="740"/>
      <c r="R881" s="735"/>
      <c r="S881" s="735"/>
      <c r="T881" s="735"/>
      <c r="U881" s="735"/>
      <c r="V881" s="735"/>
      <c r="W881" s="95"/>
      <c r="X881" s="95"/>
      <c r="Y881" s="95"/>
      <c r="Z881" s="95"/>
      <c r="AA881" s="95"/>
    </row>
    <row r="882">
      <c r="B882" s="731"/>
      <c r="C882" s="733"/>
      <c r="D882" s="344"/>
      <c r="E882" s="734"/>
      <c r="F882" s="735"/>
      <c r="G882" s="737"/>
      <c r="H882" s="737"/>
      <c r="I882" s="737"/>
      <c r="J882" s="737"/>
      <c r="K882" s="737"/>
      <c r="L882" s="737"/>
      <c r="M882" s="737"/>
      <c r="N882" s="737"/>
      <c r="O882" s="737"/>
      <c r="P882" s="737"/>
      <c r="Q882" s="740"/>
      <c r="R882" s="735"/>
      <c r="S882" s="735"/>
      <c r="T882" s="735"/>
      <c r="U882" s="735"/>
      <c r="V882" s="735"/>
      <c r="W882" s="95"/>
      <c r="X882" s="95"/>
      <c r="Y882" s="95"/>
      <c r="Z882" s="95"/>
      <c r="AA882" s="95"/>
    </row>
    <row r="883">
      <c r="B883" s="731"/>
      <c r="C883" s="733"/>
      <c r="D883" s="344"/>
      <c r="E883" s="734"/>
      <c r="F883" s="735"/>
      <c r="G883" s="737"/>
      <c r="H883" s="737"/>
      <c r="I883" s="737"/>
      <c r="J883" s="737"/>
      <c r="K883" s="737"/>
      <c r="L883" s="737"/>
      <c r="M883" s="737"/>
      <c r="N883" s="737"/>
      <c r="O883" s="737"/>
      <c r="P883" s="737"/>
      <c r="Q883" s="740"/>
      <c r="R883" s="735"/>
      <c r="S883" s="735"/>
      <c r="T883" s="735"/>
      <c r="U883" s="735"/>
      <c r="V883" s="735"/>
      <c r="W883" s="95"/>
      <c r="X883" s="95"/>
      <c r="Y883" s="95"/>
      <c r="Z883" s="95"/>
      <c r="AA883" s="95"/>
    </row>
    <row r="884">
      <c r="B884" s="731"/>
      <c r="C884" s="733"/>
      <c r="D884" s="344"/>
      <c r="E884" s="734"/>
      <c r="F884" s="735"/>
      <c r="G884" s="737"/>
      <c r="H884" s="737"/>
      <c r="I884" s="737"/>
      <c r="J884" s="737"/>
      <c r="K884" s="737"/>
      <c r="L884" s="737"/>
      <c r="M884" s="737"/>
      <c r="N884" s="737"/>
      <c r="O884" s="737"/>
      <c r="P884" s="737"/>
      <c r="Q884" s="740"/>
      <c r="R884" s="735"/>
      <c r="S884" s="735"/>
      <c r="T884" s="735"/>
      <c r="U884" s="735"/>
      <c r="V884" s="735"/>
      <c r="W884" s="95"/>
      <c r="X884" s="95"/>
      <c r="Y884" s="95"/>
      <c r="Z884" s="95"/>
      <c r="AA884" s="95"/>
    </row>
    <row r="885">
      <c r="B885" s="731"/>
      <c r="C885" s="733"/>
      <c r="D885" s="344"/>
      <c r="E885" s="734"/>
      <c r="F885" s="735"/>
      <c r="G885" s="737"/>
      <c r="H885" s="737"/>
      <c r="I885" s="737"/>
      <c r="J885" s="737"/>
      <c r="K885" s="737"/>
      <c r="L885" s="737"/>
      <c r="M885" s="737"/>
      <c r="N885" s="737"/>
      <c r="O885" s="737"/>
      <c r="P885" s="737"/>
      <c r="Q885" s="740"/>
      <c r="R885" s="735"/>
      <c r="S885" s="735"/>
      <c r="T885" s="735"/>
      <c r="U885" s="735"/>
      <c r="V885" s="735"/>
      <c r="W885" s="95"/>
      <c r="X885" s="95"/>
      <c r="Y885" s="95"/>
      <c r="Z885" s="95"/>
      <c r="AA885" s="95"/>
    </row>
    <row r="886">
      <c r="B886" s="731"/>
      <c r="C886" s="733"/>
      <c r="D886" s="344"/>
      <c r="E886" s="734"/>
      <c r="F886" s="735"/>
      <c r="G886" s="737"/>
      <c r="H886" s="737"/>
      <c r="I886" s="737"/>
      <c r="J886" s="737"/>
      <c r="K886" s="737"/>
      <c r="L886" s="737"/>
      <c r="M886" s="737"/>
      <c r="N886" s="737"/>
      <c r="O886" s="737"/>
      <c r="P886" s="737"/>
      <c r="Q886" s="740"/>
      <c r="R886" s="735"/>
      <c r="S886" s="735"/>
      <c r="T886" s="735"/>
      <c r="U886" s="735"/>
      <c r="V886" s="735"/>
      <c r="W886" s="95"/>
      <c r="X886" s="95"/>
      <c r="Y886" s="95"/>
      <c r="Z886" s="95"/>
      <c r="AA886" s="95"/>
    </row>
    <row r="887">
      <c r="B887" s="731"/>
      <c r="C887" s="733"/>
      <c r="D887" s="344"/>
      <c r="E887" s="734"/>
      <c r="F887" s="735"/>
      <c r="G887" s="737"/>
      <c r="H887" s="737"/>
      <c r="I887" s="737"/>
      <c r="J887" s="737"/>
      <c r="K887" s="737"/>
      <c r="L887" s="737"/>
      <c r="M887" s="737"/>
      <c r="N887" s="737"/>
      <c r="O887" s="737"/>
      <c r="P887" s="737"/>
      <c r="Q887" s="740"/>
      <c r="R887" s="735"/>
      <c r="S887" s="735"/>
      <c r="T887" s="735"/>
      <c r="U887" s="735"/>
      <c r="V887" s="735"/>
      <c r="W887" s="95"/>
      <c r="X887" s="95"/>
      <c r="Y887" s="95"/>
      <c r="Z887" s="95"/>
      <c r="AA887" s="95"/>
    </row>
    <row r="888">
      <c r="B888" s="731"/>
      <c r="C888" s="733"/>
      <c r="D888" s="344"/>
      <c r="E888" s="734"/>
      <c r="F888" s="735"/>
      <c r="G888" s="737"/>
      <c r="H888" s="737"/>
      <c r="I888" s="737"/>
      <c r="J888" s="737"/>
      <c r="K888" s="737"/>
      <c r="L888" s="737"/>
      <c r="M888" s="737"/>
      <c r="N888" s="737"/>
      <c r="O888" s="737"/>
      <c r="P888" s="737"/>
      <c r="Q888" s="740"/>
      <c r="R888" s="735"/>
      <c r="S888" s="735"/>
      <c r="T888" s="735"/>
      <c r="U888" s="735"/>
      <c r="V888" s="735"/>
      <c r="W888" s="95"/>
      <c r="X888" s="95"/>
      <c r="Y888" s="95"/>
      <c r="Z888" s="95"/>
      <c r="AA888" s="95"/>
    </row>
    <row r="889">
      <c r="B889" s="731"/>
      <c r="C889" s="733"/>
      <c r="D889" s="344"/>
      <c r="E889" s="734"/>
      <c r="F889" s="735"/>
      <c r="G889" s="737"/>
      <c r="H889" s="737"/>
      <c r="I889" s="737"/>
      <c r="J889" s="737"/>
      <c r="K889" s="737"/>
      <c r="L889" s="737"/>
      <c r="M889" s="737"/>
      <c r="N889" s="737"/>
      <c r="O889" s="737"/>
      <c r="P889" s="737"/>
      <c r="Q889" s="740"/>
      <c r="R889" s="735"/>
      <c r="S889" s="735"/>
      <c r="T889" s="735"/>
      <c r="U889" s="735"/>
      <c r="V889" s="735"/>
      <c r="W889" s="95"/>
      <c r="X889" s="95"/>
      <c r="Y889" s="95"/>
      <c r="Z889" s="95"/>
      <c r="AA889" s="95"/>
    </row>
    <row r="890">
      <c r="B890" s="731"/>
      <c r="C890" s="733"/>
      <c r="D890" s="344"/>
      <c r="E890" s="734"/>
      <c r="F890" s="735"/>
      <c r="G890" s="737"/>
      <c r="H890" s="737"/>
      <c r="I890" s="737"/>
      <c r="J890" s="737"/>
      <c r="K890" s="737"/>
      <c r="L890" s="737"/>
      <c r="M890" s="737"/>
      <c r="N890" s="737"/>
      <c r="O890" s="737"/>
      <c r="P890" s="737"/>
      <c r="Q890" s="740"/>
      <c r="R890" s="735"/>
      <c r="S890" s="735"/>
      <c r="T890" s="735"/>
      <c r="U890" s="735"/>
      <c r="V890" s="735"/>
      <c r="W890" s="95"/>
      <c r="X890" s="95"/>
      <c r="Y890" s="95"/>
      <c r="Z890" s="95"/>
      <c r="AA890" s="95"/>
    </row>
    <row r="891">
      <c r="B891" s="731"/>
      <c r="C891" s="733"/>
      <c r="D891" s="344"/>
      <c r="E891" s="734"/>
      <c r="F891" s="735"/>
      <c r="G891" s="737"/>
      <c r="H891" s="737"/>
      <c r="I891" s="737"/>
      <c r="J891" s="737"/>
      <c r="K891" s="737"/>
      <c r="L891" s="737"/>
      <c r="M891" s="737"/>
      <c r="N891" s="737"/>
      <c r="O891" s="737"/>
      <c r="P891" s="737"/>
      <c r="Q891" s="740"/>
      <c r="R891" s="735"/>
      <c r="S891" s="735"/>
      <c r="T891" s="735"/>
      <c r="U891" s="735"/>
      <c r="V891" s="735"/>
      <c r="W891" s="95"/>
      <c r="X891" s="95"/>
      <c r="Y891" s="95"/>
      <c r="Z891" s="95"/>
      <c r="AA891" s="95"/>
    </row>
    <row r="892">
      <c r="B892" s="731"/>
      <c r="C892" s="733"/>
      <c r="D892" s="344"/>
      <c r="E892" s="734"/>
      <c r="F892" s="735"/>
      <c r="G892" s="737"/>
      <c r="H892" s="737"/>
      <c r="I892" s="737"/>
      <c r="J892" s="737"/>
      <c r="K892" s="737"/>
      <c r="L892" s="737"/>
      <c r="M892" s="737"/>
      <c r="N892" s="737"/>
      <c r="O892" s="737"/>
      <c r="P892" s="737"/>
      <c r="Q892" s="740"/>
      <c r="R892" s="735"/>
      <c r="S892" s="735"/>
      <c r="T892" s="735"/>
      <c r="U892" s="735"/>
      <c r="V892" s="735"/>
      <c r="W892" s="95"/>
      <c r="X892" s="95"/>
      <c r="Y892" s="95"/>
      <c r="Z892" s="95"/>
      <c r="AA892" s="95"/>
    </row>
    <row r="893">
      <c r="B893" s="731"/>
      <c r="C893" s="733"/>
      <c r="D893" s="344"/>
      <c r="E893" s="734"/>
      <c r="F893" s="735"/>
      <c r="G893" s="737"/>
      <c r="H893" s="737"/>
      <c r="I893" s="737"/>
      <c r="J893" s="737"/>
      <c r="K893" s="737"/>
      <c r="L893" s="737"/>
      <c r="M893" s="737"/>
      <c r="N893" s="737"/>
      <c r="O893" s="737"/>
      <c r="P893" s="737"/>
      <c r="Q893" s="740"/>
      <c r="R893" s="735"/>
      <c r="S893" s="735"/>
      <c r="T893" s="735"/>
      <c r="U893" s="735"/>
      <c r="V893" s="735"/>
      <c r="W893" s="95"/>
      <c r="X893" s="95"/>
      <c r="Y893" s="95"/>
      <c r="Z893" s="95"/>
      <c r="AA893" s="95"/>
    </row>
    <row r="894">
      <c r="B894" s="731"/>
      <c r="C894" s="733"/>
      <c r="D894" s="344"/>
      <c r="E894" s="734"/>
      <c r="F894" s="735"/>
      <c r="G894" s="737"/>
      <c r="H894" s="737"/>
      <c r="I894" s="737"/>
      <c r="J894" s="737"/>
      <c r="K894" s="737"/>
      <c r="L894" s="737"/>
      <c r="M894" s="737"/>
      <c r="N894" s="737"/>
      <c r="O894" s="737"/>
      <c r="P894" s="737"/>
      <c r="Q894" s="740"/>
      <c r="R894" s="735"/>
      <c r="S894" s="735"/>
      <c r="T894" s="735"/>
      <c r="U894" s="735"/>
      <c r="V894" s="735"/>
      <c r="W894" s="95"/>
      <c r="X894" s="95"/>
      <c r="Y894" s="95"/>
      <c r="Z894" s="95"/>
      <c r="AA894" s="95"/>
    </row>
    <row r="895">
      <c r="B895" s="731"/>
      <c r="C895" s="733"/>
      <c r="D895" s="344"/>
      <c r="E895" s="734"/>
      <c r="F895" s="735"/>
      <c r="G895" s="737"/>
      <c r="H895" s="737"/>
      <c r="I895" s="737"/>
      <c r="J895" s="737"/>
      <c r="K895" s="737"/>
      <c r="L895" s="737"/>
      <c r="M895" s="737"/>
      <c r="N895" s="737"/>
      <c r="O895" s="737"/>
      <c r="P895" s="737"/>
      <c r="Q895" s="740"/>
      <c r="R895" s="735"/>
      <c r="S895" s="735"/>
      <c r="T895" s="735"/>
      <c r="U895" s="735"/>
      <c r="V895" s="735"/>
      <c r="W895" s="95"/>
      <c r="X895" s="95"/>
      <c r="Y895" s="95"/>
      <c r="Z895" s="95"/>
      <c r="AA895" s="95"/>
    </row>
    <row r="896">
      <c r="B896" s="731"/>
      <c r="C896" s="733"/>
      <c r="D896" s="344"/>
      <c r="E896" s="734"/>
      <c r="F896" s="735"/>
      <c r="G896" s="737"/>
      <c r="H896" s="737"/>
      <c r="I896" s="737"/>
      <c r="J896" s="737"/>
      <c r="K896" s="737"/>
      <c r="L896" s="737"/>
      <c r="M896" s="737"/>
      <c r="N896" s="737"/>
      <c r="O896" s="737"/>
      <c r="P896" s="737"/>
      <c r="Q896" s="740"/>
      <c r="R896" s="735"/>
      <c r="S896" s="735"/>
      <c r="T896" s="735"/>
      <c r="U896" s="735"/>
      <c r="V896" s="735"/>
      <c r="W896" s="95"/>
      <c r="X896" s="95"/>
      <c r="Y896" s="95"/>
      <c r="Z896" s="95"/>
      <c r="AA896" s="95"/>
    </row>
    <row r="897">
      <c r="B897" s="731"/>
      <c r="C897" s="733"/>
      <c r="D897" s="344"/>
      <c r="E897" s="734"/>
      <c r="F897" s="735"/>
      <c r="G897" s="737"/>
      <c r="H897" s="737"/>
      <c r="I897" s="737"/>
      <c r="J897" s="737"/>
      <c r="K897" s="737"/>
      <c r="L897" s="737"/>
      <c r="M897" s="737"/>
      <c r="N897" s="737"/>
      <c r="O897" s="737"/>
      <c r="P897" s="737"/>
      <c r="Q897" s="740"/>
      <c r="R897" s="735"/>
      <c r="S897" s="735"/>
      <c r="T897" s="735"/>
      <c r="U897" s="735"/>
      <c r="V897" s="735"/>
      <c r="W897" s="95"/>
      <c r="X897" s="95"/>
      <c r="Y897" s="95"/>
      <c r="Z897" s="95"/>
      <c r="AA897" s="95"/>
    </row>
    <row r="898">
      <c r="B898" s="731"/>
      <c r="C898" s="733"/>
      <c r="D898" s="344"/>
      <c r="E898" s="734"/>
      <c r="F898" s="735"/>
      <c r="G898" s="737"/>
      <c r="H898" s="737"/>
      <c r="I898" s="737"/>
      <c r="J898" s="737"/>
      <c r="K898" s="737"/>
      <c r="L898" s="737"/>
      <c r="M898" s="737"/>
      <c r="N898" s="737"/>
      <c r="O898" s="737"/>
      <c r="P898" s="737"/>
      <c r="Q898" s="740"/>
      <c r="R898" s="735"/>
      <c r="S898" s="735"/>
      <c r="T898" s="735"/>
      <c r="U898" s="735"/>
      <c r="V898" s="735"/>
      <c r="W898" s="95"/>
      <c r="X898" s="95"/>
      <c r="Y898" s="95"/>
      <c r="Z898" s="95"/>
      <c r="AA898" s="95"/>
    </row>
    <row r="899">
      <c r="B899" s="731"/>
      <c r="C899" s="733"/>
      <c r="D899" s="344"/>
      <c r="E899" s="734"/>
      <c r="F899" s="735"/>
      <c r="G899" s="737"/>
      <c r="H899" s="737"/>
      <c r="I899" s="737"/>
      <c r="J899" s="737"/>
      <c r="K899" s="737"/>
      <c r="L899" s="737"/>
      <c r="M899" s="737"/>
      <c r="N899" s="737"/>
      <c r="O899" s="737"/>
      <c r="P899" s="737"/>
      <c r="Q899" s="740"/>
      <c r="R899" s="735"/>
      <c r="S899" s="735"/>
      <c r="T899" s="735"/>
      <c r="U899" s="735"/>
      <c r="V899" s="735"/>
      <c r="W899" s="95"/>
      <c r="X899" s="95"/>
      <c r="Y899" s="95"/>
      <c r="Z899" s="95"/>
      <c r="AA899" s="95"/>
    </row>
    <row r="900">
      <c r="B900" s="731"/>
      <c r="C900" s="733"/>
      <c r="D900" s="344"/>
      <c r="E900" s="734"/>
      <c r="F900" s="735"/>
      <c r="G900" s="737"/>
      <c r="H900" s="737"/>
      <c r="I900" s="737"/>
      <c r="J900" s="737"/>
      <c r="K900" s="737"/>
      <c r="L900" s="737"/>
      <c r="M900" s="737"/>
      <c r="N900" s="737"/>
      <c r="O900" s="737"/>
      <c r="P900" s="737"/>
      <c r="Q900" s="740"/>
      <c r="R900" s="735"/>
      <c r="S900" s="735"/>
      <c r="T900" s="735"/>
      <c r="U900" s="735"/>
      <c r="V900" s="735"/>
      <c r="W900" s="95"/>
      <c r="X900" s="95"/>
      <c r="Y900" s="95"/>
      <c r="Z900" s="95"/>
      <c r="AA900" s="95"/>
    </row>
    <row r="901">
      <c r="B901" s="731"/>
      <c r="C901" s="733"/>
      <c r="D901" s="344"/>
      <c r="E901" s="734"/>
      <c r="F901" s="735"/>
      <c r="G901" s="737"/>
      <c r="H901" s="737"/>
      <c r="I901" s="737"/>
      <c r="J901" s="737"/>
      <c r="K901" s="737"/>
      <c r="L901" s="737"/>
      <c r="M901" s="737"/>
      <c r="N901" s="737"/>
      <c r="O901" s="737"/>
      <c r="P901" s="737"/>
      <c r="Q901" s="740"/>
      <c r="R901" s="735"/>
      <c r="S901" s="735"/>
      <c r="T901" s="735"/>
      <c r="U901" s="735"/>
      <c r="V901" s="735"/>
      <c r="W901" s="95"/>
      <c r="X901" s="95"/>
      <c r="Y901" s="95"/>
      <c r="Z901" s="95"/>
      <c r="AA901" s="95"/>
    </row>
    <row r="902">
      <c r="B902" s="731"/>
      <c r="C902" s="733"/>
      <c r="D902" s="344"/>
      <c r="E902" s="734"/>
      <c r="F902" s="735"/>
      <c r="G902" s="737"/>
      <c r="H902" s="737"/>
      <c r="I902" s="737"/>
      <c r="J902" s="737"/>
      <c r="K902" s="737"/>
      <c r="L902" s="737"/>
      <c r="M902" s="737"/>
      <c r="N902" s="737"/>
      <c r="O902" s="737"/>
      <c r="P902" s="737"/>
      <c r="Q902" s="740"/>
      <c r="R902" s="735"/>
      <c r="S902" s="735"/>
      <c r="T902" s="735"/>
      <c r="U902" s="735"/>
      <c r="V902" s="735"/>
      <c r="W902" s="95"/>
      <c r="X902" s="95"/>
      <c r="Y902" s="95"/>
      <c r="Z902" s="95"/>
      <c r="AA902" s="95"/>
    </row>
    <row r="903">
      <c r="B903" s="731"/>
      <c r="C903" s="733"/>
      <c r="D903" s="344"/>
      <c r="E903" s="734"/>
      <c r="F903" s="735"/>
      <c r="G903" s="737"/>
      <c r="H903" s="737"/>
      <c r="I903" s="737"/>
      <c r="J903" s="737"/>
      <c r="K903" s="737"/>
      <c r="L903" s="737"/>
      <c r="M903" s="737"/>
      <c r="N903" s="737"/>
      <c r="O903" s="737"/>
      <c r="P903" s="737"/>
      <c r="Q903" s="740"/>
      <c r="R903" s="735"/>
      <c r="S903" s="735"/>
      <c r="T903" s="735"/>
      <c r="U903" s="735"/>
      <c r="V903" s="735"/>
      <c r="W903" s="95"/>
      <c r="X903" s="95"/>
      <c r="Y903" s="95"/>
      <c r="Z903" s="95"/>
      <c r="AA903" s="95"/>
    </row>
    <row r="904">
      <c r="B904" s="731"/>
      <c r="C904" s="733"/>
      <c r="D904" s="344"/>
      <c r="E904" s="734"/>
      <c r="F904" s="735"/>
      <c r="G904" s="737"/>
      <c r="H904" s="737"/>
      <c r="I904" s="737"/>
      <c r="J904" s="737"/>
      <c r="K904" s="737"/>
      <c r="L904" s="737"/>
      <c r="M904" s="737"/>
      <c r="N904" s="737"/>
      <c r="O904" s="737"/>
      <c r="P904" s="737"/>
      <c r="Q904" s="740"/>
      <c r="R904" s="735"/>
      <c r="S904" s="735"/>
      <c r="T904" s="735"/>
      <c r="U904" s="735"/>
      <c r="V904" s="735"/>
      <c r="W904" s="95"/>
      <c r="X904" s="95"/>
      <c r="Y904" s="95"/>
      <c r="Z904" s="95"/>
      <c r="AA904" s="95"/>
    </row>
    <row r="905">
      <c r="B905" s="731"/>
      <c r="C905" s="733"/>
      <c r="D905" s="344"/>
      <c r="E905" s="734"/>
      <c r="F905" s="735"/>
      <c r="G905" s="737"/>
      <c r="H905" s="737"/>
      <c r="I905" s="737"/>
      <c r="J905" s="737"/>
      <c r="K905" s="737"/>
      <c r="L905" s="737"/>
      <c r="M905" s="737"/>
      <c r="N905" s="737"/>
      <c r="O905" s="737"/>
      <c r="P905" s="737"/>
      <c r="Q905" s="740"/>
      <c r="R905" s="735"/>
      <c r="S905" s="735"/>
      <c r="T905" s="735"/>
      <c r="U905" s="735"/>
      <c r="V905" s="735"/>
      <c r="W905" s="95"/>
      <c r="X905" s="95"/>
      <c r="Y905" s="95"/>
      <c r="Z905" s="95"/>
      <c r="AA905" s="95"/>
    </row>
    <row r="906">
      <c r="B906" s="731"/>
      <c r="C906" s="733"/>
      <c r="D906" s="344"/>
      <c r="E906" s="734"/>
      <c r="F906" s="735"/>
      <c r="G906" s="737"/>
      <c r="H906" s="737"/>
      <c r="I906" s="737"/>
      <c r="J906" s="737"/>
      <c r="K906" s="737"/>
      <c r="L906" s="737"/>
      <c r="M906" s="737"/>
      <c r="N906" s="737"/>
      <c r="O906" s="737"/>
      <c r="P906" s="737"/>
      <c r="Q906" s="740"/>
      <c r="R906" s="735"/>
      <c r="S906" s="735"/>
      <c r="T906" s="735"/>
      <c r="U906" s="735"/>
      <c r="V906" s="735"/>
      <c r="W906" s="95"/>
      <c r="X906" s="95"/>
      <c r="Y906" s="95"/>
      <c r="Z906" s="95"/>
      <c r="AA906" s="95"/>
    </row>
    <row r="907">
      <c r="B907" s="731"/>
      <c r="C907" s="733"/>
      <c r="D907" s="344"/>
      <c r="E907" s="734"/>
      <c r="F907" s="735"/>
      <c r="G907" s="737"/>
      <c r="H907" s="737"/>
      <c r="I907" s="737"/>
      <c r="J907" s="737"/>
      <c r="K907" s="737"/>
      <c r="L907" s="737"/>
      <c r="M907" s="737"/>
      <c r="N907" s="737"/>
      <c r="O907" s="737"/>
      <c r="P907" s="737"/>
      <c r="Q907" s="740"/>
      <c r="R907" s="735"/>
      <c r="S907" s="735"/>
      <c r="T907" s="735"/>
      <c r="U907" s="735"/>
      <c r="V907" s="735"/>
      <c r="W907" s="95"/>
      <c r="X907" s="95"/>
      <c r="Y907" s="95"/>
      <c r="Z907" s="95"/>
      <c r="AA907" s="95"/>
    </row>
    <row r="908">
      <c r="B908" s="731"/>
      <c r="C908" s="733"/>
      <c r="D908" s="344"/>
      <c r="E908" s="734"/>
      <c r="F908" s="735"/>
      <c r="G908" s="737"/>
      <c r="H908" s="737"/>
      <c r="I908" s="737"/>
      <c r="J908" s="737"/>
      <c r="K908" s="737"/>
      <c r="L908" s="737"/>
      <c r="M908" s="737"/>
      <c r="N908" s="737"/>
      <c r="O908" s="737"/>
      <c r="P908" s="737"/>
      <c r="Q908" s="740"/>
      <c r="R908" s="735"/>
      <c r="S908" s="735"/>
      <c r="T908" s="735"/>
      <c r="U908" s="735"/>
      <c r="V908" s="735"/>
      <c r="W908" s="95"/>
      <c r="X908" s="95"/>
      <c r="Y908" s="95"/>
      <c r="Z908" s="95"/>
      <c r="AA908" s="95"/>
    </row>
    <row r="909">
      <c r="B909" s="731"/>
      <c r="C909" s="733"/>
      <c r="D909" s="344"/>
      <c r="E909" s="734"/>
      <c r="F909" s="735"/>
      <c r="G909" s="737"/>
      <c r="H909" s="737"/>
      <c r="I909" s="737"/>
      <c r="J909" s="737"/>
      <c r="K909" s="737"/>
      <c r="L909" s="737"/>
      <c r="M909" s="737"/>
      <c r="N909" s="737"/>
      <c r="O909" s="737"/>
      <c r="P909" s="737"/>
      <c r="Q909" s="740"/>
      <c r="R909" s="735"/>
      <c r="S909" s="735"/>
      <c r="T909" s="735"/>
      <c r="U909" s="735"/>
      <c r="V909" s="735"/>
      <c r="W909" s="95"/>
      <c r="X909" s="95"/>
      <c r="Y909" s="95"/>
      <c r="Z909" s="95"/>
      <c r="AA909" s="95"/>
    </row>
    <row r="910">
      <c r="B910" s="731"/>
      <c r="C910" s="733"/>
      <c r="D910" s="344"/>
      <c r="E910" s="734"/>
      <c r="F910" s="735"/>
      <c r="G910" s="737"/>
      <c r="H910" s="737"/>
      <c r="I910" s="737"/>
      <c r="J910" s="737"/>
      <c r="K910" s="737"/>
      <c r="L910" s="737"/>
      <c r="M910" s="737"/>
      <c r="N910" s="737"/>
      <c r="O910" s="737"/>
      <c r="P910" s="737"/>
      <c r="Q910" s="740"/>
      <c r="R910" s="735"/>
      <c r="S910" s="735"/>
      <c r="T910" s="735"/>
      <c r="U910" s="735"/>
      <c r="V910" s="735"/>
      <c r="W910" s="95"/>
      <c r="X910" s="95"/>
      <c r="Y910" s="95"/>
      <c r="Z910" s="95"/>
      <c r="AA910" s="95"/>
    </row>
    <row r="911">
      <c r="B911" s="731"/>
      <c r="C911" s="733"/>
      <c r="D911" s="344"/>
      <c r="E911" s="734"/>
      <c r="F911" s="735"/>
      <c r="G911" s="737"/>
      <c r="H911" s="737"/>
      <c r="I911" s="737"/>
      <c r="J911" s="737"/>
      <c r="K911" s="737"/>
      <c r="L911" s="737"/>
      <c r="M911" s="737"/>
      <c r="N911" s="737"/>
      <c r="O911" s="737"/>
      <c r="P911" s="737"/>
      <c r="Q911" s="740"/>
      <c r="R911" s="735"/>
      <c r="S911" s="735"/>
      <c r="T911" s="735"/>
      <c r="U911" s="735"/>
      <c r="V911" s="735"/>
      <c r="W911" s="95"/>
      <c r="X911" s="95"/>
      <c r="Y911" s="95"/>
      <c r="Z911" s="95"/>
      <c r="AA911" s="95"/>
    </row>
    <row r="912">
      <c r="B912" s="731"/>
      <c r="C912" s="733"/>
      <c r="D912" s="344"/>
      <c r="E912" s="734"/>
      <c r="F912" s="735"/>
      <c r="G912" s="737"/>
      <c r="H912" s="737"/>
      <c r="I912" s="737"/>
      <c r="J912" s="737"/>
      <c r="K912" s="737"/>
      <c r="L912" s="737"/>
      <c r="M912" s="737"/>
      <c r="N912" s="737"/>
      <c r="O912" s="737"/>
      <c r="P912" s="737"/>
      <c r="Q912" s="740"/>
      <c r="R912" s="735"/>
      <c r="S912" s="735"/>
      <c r="T912" s="735"/>
      <c r="U912" s="735"/>
      <c r="V912" s="735"/>
      <c r="W912" s="95"/>
      <c r="X912" s="95"/>
      <c r="Y912" s="95"/>
      <c r="Z912" s="95"/>
      <c r="AA912" s="95"/>
    </row>
    <row r="913">
      <c r="B913" s="731"/>
      <c r="C913" s="733"/>
      <c r="D913" s="344"/>
      <c r="E913" s="734"/>
      <c r="F913" s="735"/>
      <c r="G913" s="737"/>
      <c r="H913" s="737"/>
      <c r="I913" s="737"/>
      <c r="J913" s="737"/>
      <c r="K913" s="737"/>
      <c r="L913" s="737"/>
      <c r="M913" s="737"/>
      <c r="N913" s="737"/>
      <c r="O913" s="737"/>
      <c r="P913" s="737"/>
      <c r="Q913" s="740"/>
      <c r="R913" s="735"/>
      <c r="S913" s="735"/>
      <c r="T913" s="735"/>
      <c r="U913" s="735"/>
      <c r="V913" s="735"/>
      <c r="W913" s="95"/>
      <c r="X913" s="95"/>
      <c r="Y913" s="95"/>
      <c r="Z913" s="95"/>
      <c r="AA913" s="95"/>
    </row>
    <row r="914">
      <c r="B914" s="731"/>
      <c r="C914" s="733"/>
      <c r="D914" s="344"/>
      <c r="E914" s="734"/>
      <c r="F914" s="735"/>
      <c r="G914" s="737"/>
      <c r="H914" s="737"/>
      <c r="I914" s="737"/>
      <c r="J914" s="737"/>
      <c r="K914" s="737"/>
      <c r="L914" s="737"/>
      <c r="M914" s="737"/>
      <c r="N914" s="737"/>
      <c r="O914" s="737"/>
      <c r="P914" s="737"/>
      <c r="Q914" s="740"/>
      <c r="R914" s="735"/>
      <c r="S914" s="735"/>
      <c r="T914" s="735"/>
      <c r="U914" s="735"/>
      <c r="V914" s="735"/>
      <c r="W914" s="95"/>
      <c r="X914" s="95"/>
      <c r="Y914" s="95"/>
      <c r="Z914" s="95"/>
      <c r="AA914" s="95"/>
    </row>
    <row r="915">
      <c r="B915" s="731"/>
      <c r="C915" s="733"/>
      <c r="D915" s="344"/>
      <c r="E915" s="734"/>
      <c r="F915" s="735"/>
      <c r="G915" s="737"/>
      <c r="H915" s="737"/>
      <c r="I915" s="737"/>
      <c r="J915" s="737"/>
      <c r="K915" s="737"/>
      <c r="L915" s="737"/>
      <c r="M915" s="737"/>
      <c r="N915" s="737"/>
      <c r="O915" s="737"/>
      <c r="P915" s="737"/>
      <c r="Q915" s="740"/>
      <c r="R915" s="735"/>
      <c r="S915" s="735"/>
      <c r="T915" s="735"/>
      <c r="U915" s="735"/>
      <c r="V915" s="735"/>
      <c r="W915" s="95"/>
      <c r="X915" s="95"/>
      <c r="Y915" s="95"/>
      <c r="Z915" s="95"/>
      <c r="AA915" s="95"/>
    </row>
    <row r="916">
      <c r="B916" s="731"/>
      <c r="C916" s="733"/>
      <c r="D916" s="344"/>
      <c r="E916" s="734"/>
      <c r="F916" s="735"/>
      <c r="G916" s="737"/>
      <c r="H916" s="737"/>
      <c r="I916" s="737"/>
      <c r="J916" s="737"/>
      <c r="K916" s="737"/>
      <c r="L916" s="737"/>
      <c r="M916" s="737"/>
      <c r="N916" s="737"/>
      <c r="O916" s="737"/>
      <c r="P916" s="737"/>
      <c r="Q916" s="740"/>
      <c r="R916" s="735"/>
      <c r="S916" s="735"/>
      <c r="T916" s="735"/>
      <c r="U916" s="735"/>
      <c r="V916" s="735"/>
      <c r="W916" s="95"/>
      <c r="X916" s="95"/>
      <c r="Y916" s="95"/>
      <c r="Z916" s="95"/>
      <c r="AA916" s="95"/>
    </row>
    <row r="917">
      <c r="B917" s="731"/>
      <c r="C917" s="733"/>
      <c r="D917" s="344"/>
      <c r="E917" s="734"/>
      <c r="F917" s="735"/>
      <c r="G917" s="737"/>
      <c r="H917" s="737"/>
      <c r="I917" s="737"/>
      <c r="J917" s="737"/>
      <c r="K917" s="737"/>
      <c r="L917" s="737"/>
      <c r="M917" s="737"/>
      <c r="N917" s="737"/>
      <c r="O917" s="737"/>
      <c r="P917" s="737"/>
      <c r="Q917" s="740"/>
      <c r="R917" s="735"/>
      <c r="S917" s="735"/>
      <c r="T917" s="735"/>
      <c r="U917" s="735"/>
      <c r="V917" s="735"/>
      <c r="W917" s="95"/>
      <c r="X917" s="95"/>
      <c r="Y917" s="95"/>
      <c r="Z917" s="95"/>
      <c r="AA917" s="95"/>
    </row>
    <row r="918">
      <c r="B918" s="731"/>
      <c r="C918" s="733"/>
      <c r="D918" s="344"/>
      <c r="E918" s="734"/>
      <c r="F918" s="735"/>
      <c r="G918" s="737"/>
      <c r="H918" s="737"/>
      <c r="I918" s="737"/>
      <c r="J918" s="737"/>
      <c r="K918" s="737"/>
      <c r="L918" s="737"/>
      <c r="M918" s="737"/>
      <c r="N918" s="737"/>
      <c r="O918" s="737"/>
      <c r="P918" s="737"/>
      <c r="Q918" s="740"/>
      <c r="R918" s="735"/>
      <c r="S918" s="735"/>
      <c r="T918" s="735"/>
      <c r="U918" s="735"/>
      <c r="V918" s="735"/>
      <c r="W918" s="95"/>
      <c r="X918" s="95"/>
      <c r="Y918" s="95"/>
      <c r="Z918" s="95"/>
      <c r="AA918" s="95"/>
    </row>
    <row r="919">
      <c r="B919" s="731"/>
      <c r="C919" s="733"/>
      <c r="D919" s="344"/>
      <c r="E919" s="734"/>
      <c r="F919" s="735"/>
      <c r="G919" s="737"/>
      <c r="H919" s="737"/>
      <c r="I919" s="737"/>
      <c r="J919" s="737"/>
      <c r="K919" s="737"/>
      <c r="L919" s="737"/>
      <c r="M919" s="737"/>
      <c r="N919" s="737"/>
      <c r="O919" s="737"/>
      <c r="P919" s="737"/>
      <c r="Q919" s="740"/>
      <c r="R919" s="735"/>
      <c r="S919" s="735"/>
      <c r="T919" s="735"/>
      <c r="U919" s="735"/>
      <c r="V919" s="735"/>
      <c r="W919" s="95"/>
      <c r="X919" s="95"/>
      <c r="Y919" s="95"/>
      <c r="Z919" s="95"/>
      <c r="AA919" s="95"/>
    </row>
    <row r="920">
      <c r="B920" s="731"/>
      <c r="C920" s="733"/>
      <c r="D920" s="344"/>
      <c r="E920" s="734"/>
      <c r="F920" s="735"/>
      <c r="G920" s="737"/>
      <c r="H920" s="737"/>
      <c r="I920" s="737"/>
      <c r="J920" s="737"/>
      <c r="K920" s="737"/>
      <c r="L920" s="737"/>
      <c r="M920" s="737"/>
      <c r="N920" s="737"/>
      <c r="O920" s="737"/>
      <c r="P920" s="737"/>
      <c r="Q920" s="740"/>
      <c r="R920" s="735"/>
      <c r="S920" s="735"/>
      <c r="T920" s="735"/>
      <c r="U920" s="735"/>
      <c r="V920" s="735"/>
      <c r="W920" s="95"/>
      <c r="X920" s="95"/>
      <c r="Y920" s="95"/>
      <c r="Z920" s="95"/>
      <c r="AA920" s="95"/>
    </row>
    <row r="921">
      <c r="B921" s="731"/>
      <c r="C921" s="733"/>
      <c r="D921" s="344"/>
      <c r="E921" s="734"/>
      <c r="F921" s="735"/>
      <c r="G921" s="737"/>
      <c r="H921" s="737"/>
      <c r="I921" s="737"/>
      <c r="J921" s="737"/>
      <c r="K921" s="737"/>
      <c r="L921" s="737"/>
      <c r="M921" s="737"/>
      <c r="N921" s="737"/>
      <c r="O921" s="737"/>
      <c r="P921" s="737"/>
      <c r="Q921" s="740"/>
      <c r="R921" s="735"/>
      <c r="S921" s="735"/>
      <c r="T921" s="735"/>
      <c r="U921" s="735"/>
      <c r="V921" s="735"/>
      <c r="W921" s="95"/>
      <c r="X921" s="95"/>
      <c r="Y921" s="95"/>
      <c r="Z921" s="95"/>
      <c r="AA921" s="95"/>
    </row>
    <row r="922">
      <c r="B922" s="731"/>
      <c r="C922" s="733"/>
      <c r="D922" s="344"/>
      <c r="E922" s="734"/>
      <c r="F922" s="735"/>
      <c r="G922" s="737"/>
      <c r="H922" s="737"/>
      <c r="I922" s="737"/>
      <c r="J922" s="737"/>
      <c r="K922" s="737"/>
      <c r="L922" s="737"/>
      <c r="M922" s="737"/>
      <c r="N922" s="737"/>
      <c r="O922" s="737"/>
      <c r="P922" s="737"/>
      <c r="Q922" s="740"/>
      <c r="R922" s="735"/>
      <c r="S922" s="735"/>
      <c r="T922" s="735"/>
      <c r="U922" s="735"/>
      <c r="V922" s="735"/>
      <c r="W922" s="95"/>
      <c r="X922" s="95"/>
      <c r="Y922" s="95"/>
      <c r="Z922" s="95"/>
      <c r="AA922" s="95"/>
    </row>
    <row r="923">
      <c r="B923" s="731"/>
      <c r="C923" s="733"/>
      <c r="D923" s="344"/>
      <c r="E923" s="734"/>
      <c r="F923" s="735"/>
      <c r="G923" s="737"/>
      <c r="H923" s="737"/>
      <c r="I923" s="737"/>
      <c r="J923" s="737"/>
      <c r="K923" s="737"/>
      <c r="L923" s="737"/>
      <c r="M923" s="737"/>
      <c r="N923" s="737"/>
      <c r="O923" s="737"/>
      <c r="P923" s="737"/>
      <c r="Q923" s="740"/>
      <c r="R923" s="735"/>
      <c r="S923" s="735"/>
      <c r="T923" s="735"/>
      <c r="U923" s="735"/>
      <c r="V923" s="735"/>
      <c r="W923" s="95"/>
      <c r="X923" s="95"/>
      <c r="Y923" s="95"/>
      <c r="Z923" s="95"/>
      <c r="AA923" s="95"/>
    </row>
    <row r="924">
      <c r="B924" s="731"/>
      <c r="C924" s="733"/>
      <c r="D924" s="344"/>
      <c r="E924" s="734"/>
      <c r="F924" s="735"/>
      <c r="G924" s="737"/>
      <c r="H924" s="737"/>
      <c r="I924" s="737"/>
      <c r="J924" s="737"/>
      <c r="K924" s="737"/>
      <c r="L924" s="737"/>
      <c r="M924" s="737"/>
      <c r="N924" s="737"/>
      <c r="O924" s="737"/>
      <c r="P924" s="737"/>
      <c r="Q924" s="740"/>
      <c r="R924" s="735"/>
      <c r="S924" s="735"/>
      <c r="T924" s="735"/>
      <c r="U924" s="735"/>
      <c r="V924" s="735"/>
      <c r="W924" s="95"/>
      <c r="X924" s="95"/>
      <c r="Y924" s="95"/>
      <c r="Z924" s="95"/>
      <c r="AA924" s="95"/>
    </row>
    <row r="925">
      <c r="B925" s="731"/>
      <c r="C925" s="733"/>
      <c r="D925" s="344"/>
      <c r="E925" s="734"/>
      <c r="F925" s="735"/>
      <c r="G925" s="737"/>
      <c r="H925" s="737"/>
      <c r="I925" s="737"/>
      <c r="J925" s="737"/>
      <c r="K925" s="737"/>
      <c r="L925" s="737"/>
      <c r="M925" s="737"/>
      <c r="N925" s="737"/>
      <c r="O925" s="737"/>
      <c r="P925" s="737"/>
      <c r="Q925" s="740"/>
      <c r="R925" s="735"/>
      <c r="S925" s="735"/>
      <c r="T925" s="735"/>
      <c r="U925" s="735"/>
      <c r="V925" s="735"/>
      <c r="W925" s="95"/>
      <c r="X925" s="95"/>
      <c r="Y925" s="95"/>
      <c r="Z925" s="95"/>
      <c r="AA925" s="95"/>
    </row>
    <row r="926">
      <c r="B926" s="731"/>
      <c r="C926" s="733"/>
      <c r="D926" s="344"/>
      <c r="E926" s="734"/>
      <c r="F926" s="735"/>
      <c r="G926" s="737"/>
      <c r="H926" s="737"/>
      <c r="I926" s="737"/>
      <c r="J926" s="737"/>
      <c r="K926" s="737"/>
      <c r="L926" s="737"/>
      <c r="M926" s="737"/>
      <c r="N926" s="737"/>
      <c r="O926" s="737"/>
      <c r="P926" s="737"/>
      <c r="Q926" s="740"/>
      <c r="R926" s="735"/>
      <c r="S926" s="735"/>
      <c r="T926" s="735"/>
      <c r="U926" s="735"/>
      <c r="V926" s="735"/>
      <c r="W926" s="95"/>
      <c r="X926" s="95"/>
      <c r="Y926" s="95"/>
      <c r="Z926" s="95"/>
      <c r="AA926" s="95"/>
    </row>
    <row r="927">
      <c r="B927" s="731"/>
      <c r="C927" s="733"/>
      <c r="D927" s="344"/>
      <c r="E927" s="734"/>
      <c r="F927" s="735"/>
      <c r="G927" s="737"/>
      <c r="H927" s="737"/>
      <c r="I927" s="737"/>
      <c r="J927" s="737"/>
      <c r="K927" s="737"/>
      <c r="L927" s="737"/>
      <c r="M927" s="737"/>
      <c r="N927" s="737"/>
      <c r="O927" s="737"/>
      <c r="P927" s="737"/>
      <c r="Q927" s="740"/>
      <c r="R927" s="735"/>
      <c r="S927" s="735"/>
      <c r="T927" s="735"/>
      <c r="U927" s="735"/>
      <c r="V927" s="735"/>
      <c r="W927" s="95"/>
      <c r="X927" s="95"/>
      <c r="Y927" s="95"/>
      <c r="Z927" s="95"/>
      <c r="AA927" s="95"/>
    </row>
    <row r="928">
      <c r="B928" s="731"/>
      <c r="C928" s="733"/>
      <c r="D928" s="344"/>
      <c r="E928" s="734"/>
      <c r="F928" s="735"/>
      <c r="G928" s="737"/>
      <c r="H928" s="737"/>
      <c r="I928" s="737"/>
      <c r="J928" s="737"/>
      <c r="K928" s="737"/>
      <c r="L928" s="737"/>
      <c r="M928" s="737"/>
      <c r="N928" s="737"/>
      <c r="O928" s="737"/>
      <c r="P928" s="737"/>
      <c r="Q928" s="740"/>
      <c r="R928" s="735"/>
      <c r="S928" s="735"/>
      <c r="T928" s="735"/>
      <c r="U928" s="735"/>
      <c r="V928" s="735"/>
      <c r="W928" s="95"/>
      <c r="X928" s="95"/>
      <c r="Y928" s="95"/>
      <c r="Z928" s="95"/>
      <c r="AA928" s="95"/>
    </row>
    <row r="929">
      <c r="B929" s="731"/>
      <c r="C929" s="733"/>
      <c r="D929" s="344"/>
      <c r="E929" s="734"/>
      <c r="F929" s="735"/>
      <c r="G929" s="737"/>
      <c r="H929" s="737"/>
      <c r="I929" s="737"/>
      <c r="J929" s="737"/>
      <c r="K929" s="737"/>
      <c r="L929" s="737"/>
      <c r="M929" s="737"/>
      <c r="N929" s="737"/>
      <c r="O929" s="737"/>
      <c r="P929" s="737"/>
      <c r="Q929" s="740"/>
      <c r="R929" s="735"/>
      <c r="S929" s="735"/>
      <c r="T929" s="735"/>
      <c r="U929" s="735"/>
      <c r="V929" s="735"/>
      <c r="W929" s="95"/>
      <c r="X929" s="95"/>
      <c r="Y929" s="95"/>
      <c r="Z929" s="95"/>
      <c r="AA929" s="95"/>
    </row>
    <row r="930">
      <c r="B930" s="731"/>
      <c r="C930" s="733"/>
      <c r="D930" s="344"/>
      <c r="E930" s="734"/>
      <c r="F930" s="735"/>
      <c r="G930" s="737"/>
      <c r="H930" s="737"/>
      <c r="I930" s="737"/>
      <c r="J930" s="737"/>
      <c r="K930" s="737"/>
      <c r="L930" s="737"/>
      <c r="M930" s="737"/>
      <c r="N930" s="737"/>
      <c r="O930" s="737"/>
      <c r="P930" s="737"/>
      <c r="Q930" s="740"/>
      <c r="R930" s="735"/>
      <c r="S930" s="735"/>
      <c r="T930" s="735"/>
      <c r="U930" s="735"/>
      <c r="V930" s="735"/>
      <c r="W930" s="95"/>
      <c r="X930" s="95"/>
      <c r="Y930" s="95"/>
      <c r="Z930" s="95"/>
      <c r="AA930" s="95"/>
    </row>
    <row r="931">
      <c r="B931" s="731"/>
      <c r="C931" s="733"/>
      <c r="D931" s="344"/>
      <c r="E931" s="734"/>
      <c r="F931" s="735"/>
      <c r="G931" s="737"/>
      <c r="H931" s="737"/>
      <c r="I931" s="737"/>
      <c r="J931" s="737"/>
      <c r="K931" s="737"/>
      <c r="L931" s="737"/>
      <c r="M931" s="737"/>
      <c r="N931" s="737"/>
      <c r="O931" s="737"/>
      <c r="P931" s="737"/>
      <c r="Q931" s="740"/>
      <c r="R931" s="735"/>
      <c r="S931" s="735"/>
      <c r="T931" s="735"/>
      <c r="U931" s="735"/>
      <c r="V931" s="735"/>
      <c r="W931" s="95"/>
      <c r="X931" s="95"/>
      <c r="Y931" s="95"/>
      <c r="Z931" s="95"/>
      <c r="AA931" s="95"/>
    </row>
    <row r="932">
      <c r="B932" s="731"/>
      <c r="C932" s="733"/>
      <c r="D932" s="344"/>
      <c r="E932" s="734"/>
      <c r="F932" s="735"/>
      <c r="G932" s="737"/>
      <c r="H932" s="737"/>
      <c r="I932" s="737"/>
      <c r="J932" s="737"/>
      <c r="K932" s="737"/>
      <c r="L932" s="737"/>
      <c r="M932" s="737"/>
      <c r="N932" s="737"/>
      <c r="O932" s="737"/>
      <c r="P932" s="737"/>
      <c r="Q932" s="740"/>
      <c r="R932" s="735"/>
      <c r="S932" s="735"/>
      <c r="T932" s="735"/>
      <c r="U932" s="735"/>
      <c r="V932" s="735"/>
      <c r="W932" s="95"/>
      <c r="X932" s="95"/>
      <c r="Y932" s="95"/>
      <c r="Z932" s="95"/>
      <c r="AA932" s="95"/>
    </row>
    <row r="933">
      <c r="B933" s="731"/>
      <c r="C933" s="733"/>
      <c r="D933" s="344"/>
      <c r="E933" s="734"/>
      <c r="F933" s="735"/>
      <c r="G933" s="737"/>
      <c r="H933" s="737"/>
      <c r="I933" s="737"/>
      <c r="J933" s="737"/>
      <c r="K933" s="737"/>
      <c r="L933" s="737"/>
      <c r="M933" s="737"/>
      <c r="N933" s="737"/>
      <c r="O933" s="737"/>
      <c r="P933" s="737"/>
      <c r="Q933" s="740"/>
      <c r="R933" s="735"/>
      <c r="S933" s="735"/>
      <c r="T933" s="735"/>
      <c r="U933" s="735"/>
      <c r="V933" s="735"/>
      <c r="W933" s="95"/>
      <c r="X933" s="95"/>
      <c r="Y933" s="95"/>
      <c r="Z933" s="95"/>
      <c r="AA933" s="95"/>
    </row>
    <row r="934">
      <c r="B934" s="731"/>
      <c r="C934" s="733"/>
      <c r="D934" s="344"/>
      <c r="E934" s="734"/>
      <c r="F934" s="735"/>
      <c r="G934" s="737"/>
      <c r="H934" s="737"/>
      <c r="I934" s="737"/>
      <c r="J934" s="737"/>
      <c r="K934" s="737"/>
      <c r="L934" s="737"/>
      <c r="M934" s="737"/>
      <c r="N934" s="737"/>
      <c r="O934" s="737"/>
      <c r="P934" s="737"/>
      <c r="Q934" s="740"/>
      <c r="R934" s="735"/>
      <c r="S934" s="735"/>
      <c r="T934" s="735"/>
      <c r="U934" s="735"/>
      <c r="V934" s="735"/>
      <c r="W934" s="95"/>
      <c r="X934" s="95"/>
      <c r="Y934" s="95"/>
      <c r="Z934" s="95"/>
      <c r="AA934" s="95"/>
    </row>
    <row r="935">
      <c r="B935" s="731"/>
      <c r="C935" s="733"/>
      <c r="D935" s="344"/>
      <c r="E935" s="734"/>
      <c r="F935" s="735"/>
      <c r="G935" s="737"/>
      <c r="H935" s="737"/>
      <c r="I935" s="737"/>
      <c r="J935" s="737"/>
      <c r="K935" s="737"/>
      <c r="L935" s="737"/>
      <c r="M935" s="737"/>
      <c r="N935" s="737"/>
      <c r="O935" s="737"/>
      <c r="P935" s="737"/>
      <c r="Q935" s="740"/>
      <c r="R935" s="735"/>
      <c r="S935" s="735"/>
      <c r="T935" s="735"/>
      <c r="U935" s="735"/>
      <c r="V935" s="735"/>
      <c r="W935" s="95"/>
      <c r="X935" s="95"/>
      <c r="Y935" s="95"/>
      <c r="Z935" s="95"/>
      <c r="AA935" s="95"/>
    </row>
    <row r="936">
      <c r="B936" s="731"/>
      <c r="C936" s="733"/>
      <c r="D936" s="344"/>
      <c r="E936" s="734"/>
      <c r="F936" s="735"/>
      <c r="G936" s="737"/>
      <c r="H936" s="737"/>
      <c r="I936" s="737"/>
      <c r="J936" s="737"/>
      <c r="K936" s="737"/>
      <c r="L936" s="737"/>
      <c r="M936" s="737"/>
      <c r="N936" s="737"/>
      <c r="O936" s="737"/>
      <c r="P936" s="737"/>
      <c r="Q936" s="740"/>
      <c r="R936" s="735"/>
      <c r="S936" s="735"/>
      <c r="T936" s="735"/>
      <c r="U936" s="735"/>
      <c r="V936" s="735"/>
      <c r="W936" s="95"/>
      <c r="X936" s="95"/>
      <c r="Y936" s="95"/>
      <c r="Z936" s="95"/>
      <c r="AA936" s="95"/>
    </row>
    <row r="937">
      <c r="B937" s="731"/>
      <c r="C937" s="733"/>
      <c r="D937" s="344"/>
      <c r="E937" s="734"/>
      <c r="F937" s="735"/>
      <c r="G937" s="737"/>
      <c r="H937" s="737"/>
      <c r="I937" s="737"/>
      <c r="J937" s="737"/>
      <c r="K937" s="737"/>
      <c r="L937" s="737"/>
      <c r="M937" s="737"/>
      <c r="N937" s="737"/>
      <c r="O937" s="737"/>
      <c r="P937" s="737"/>
      <c r="Q937" s="740"/>
      <c r="R937" s="735"/>
      <c r="S937" s="735"/>
      <c r="T937" s="735"/>
      <c r="U937" s="735"/>
      <c r="V937" s="735"/>
      <c r="W937" s="95"/>
      <c r="X937" s="95"/>
      <c r="Y937" s="95"/>
      <c r="Z937" s="95"/>
      <c r="AA937" s="95"/>
    </row>
    <row r="938">
      <c r="B938" s="731"/>
      <c r="C938" s="733"/>
      <c r="D938" s="344"/>
      <c r="E938" s="734"/>
      <c r="F938" s="735"/>
      <c r="G938" s="737"/>
      <c r="H938" s="737"/>
      <c r="I938" s="737"/>
      <c r="J938" s="737"/>
      <c r="K938" s="737"/>
      <c r="L938" s="737"/>
      <c r="M938" s="737"/>
      <c r="N938" s="737"/>
      <c r="O938" s="737"/>
      <c r="P938" s="737"/>
      <c r="Q938" s="740"/>
      <c r="R938" s="735"/>
      <c r="S938" s="735"/>
      <c r="T938" s="735"/>
      <c r="U938" s="735"/>
      <c r="V938" s="735"/>
      <c r="W938" s="95"/>
      <c r="X938" s="95"/>
      <c r="Y938" s="95"/>
      <c r="Z938" s="95"/>
      <c r="AA938" s="95"/>
    </row>
    <row r="939">
      <c r="B939" s="731"/>
      <c r="C939" s="733"/>
      <c r="D939" s="344"/>
      <c r="E939" s="734"/>
      <c r="F939" s="735"/>
      <c r="G939" s="737"/>
      <c r="H939" s="737"/>
      <c r="I939" s="737"/>
      <c r="J939" s="737"/>
      <c r="K939" s="737"/>
      <c r="L939" s="737"/>
      <c r="M939" s="737"/>
      <c r="N939" s="737"/>
      <c r="O939" s="737"/>
      <c r="P939" s="737"/>
      <c r="Q939" s="740"/>
      <c r="R939" s="735"/>
      <c r="S939" s="735"/>
      <c r="T939" s="735"/>
      <c r="U939" s="735"/>
      <c r="V939" s="735"/>
      <c r="W939" s="95"/>
      <c r="X939" s="95"/>
      <c r="Y939" s="95"/>
      <c r="Z939" s="95"/>
      <c r="AA939" s="95"/>
    </row>
    <row r="940">
      <c r="B940" s="731"/>
      <c r="C940" s="733"/>
      <c r="D940" s="344"/>
      <c r="E940" s="734"/>
      <c r="F940" s="735"/>
      <c r="G940" s="737"/>
      <c r="H940" s="737"/>
      <c r="I940" s="737"/>
      <c r="J940" s="737"/>
      <c r="K940" s="737"/>
      <c r="L940" s="737"/>
      <c r="M940" s="737"/>
      <c r="N940" s="737"/>
      <c r="O940" s="737"/>
      <c r="P940" s="737"/>
      <c r="Q940" s="740"/>
      <c r="R940" s="735"/>
      <c r="S940" s="735"/>
      <c r="T940" s="735"/>
      <c r="U940" s="735"/>
      <c r="V940" s="735"/>
      <c r="W940" s="95"/>
      <c r="X940" s="95"/>
      <c r="Y940" s="95"/>
      <c r="Z940" s="95"/>
      <c r="AA940" s="95"/>
    </row>
    <row r="941">
      <c r="B941" s="731"/>
      <c r="C941" s="733"/>
      <c r="D941" s="344"/>
      <c r="E941" s="734"/>
      <c r="F941" s="735"/>
      <c r="G941" s="737"/>
      <c r="H941" s="737"/>
      <c r="I941" s="737"/>
      <c r="J941" s="737"/>
      <c r="K941" s="737"/>
      <c r="L941" s="737"/>
      <c r="M941" s="737"/>
      <c r="N941" s="737"/>
      <c r="O941" s="737"/>
      <c r="P941" s="737"/>
      <c r="Q941" s="740"/>
      <c r="R941" s="735"/>
      <c r="S941" s="735"/>
      <c r="T941" s="735"/>
      <c r="U941" s="735"/>
      <c r="V941" s="735"/>
      <c r="W941" s="95"/>
      <c r="X941" s="95"/>
      <c r="Y941" s="95"/>
      <c r="Z941" s="95"/>
      <c r="AA941" s="95"/>
    </row>
    <row r="942">
      <c r="B942" s="731"/>
      <c r="C942" s="733"/>
      <c r="D942" s="344"/>
      <c r="E942" s="734"/>
      <c r="F942" s="735"/>
      <c r="G942" s="737"/>
      <c r="H942" s="737"/>
      <c r="I942" s="737"/>
      <c r="J942" s="737"/>
      <c r="K942" s="737"/>
      <c r="L942" s="737"/>
      <c r="M942" s="737"/>
      <c r="N942" s="737"/>
      <c r="O942" s="737"/>
      <c r="P942" s="737"/>
      <c r="Q942" s="740"/>
      <c r="R942" s="735"/>
      <c r="S942" s="735"/>
      <c r="T942" s="735"/>
      <c r="U942" s="735"/>
      <c r="V942" s="735"/>
      <c r="W942" s="95"/>
      <c r="X942" s="95"/>
      <c r="Y942" s="95"/>
      <c r="Z942" s="95"/>
      <c r="AA942" s="95"/>
    </row>
    <row r="943">
      <c r="B943" s="731"/>
      <c r="C943" s="733"/>
      <c r="D943" s="344"/>
      <c r="E943" s="734"/>
      <c r="F943" s="735"/>
      <c r="G943" s="737"/>
      <c r="H943" s="737"/>
      <c r="I943" s="737"/>
      <c r="J943" s="737"/>
      <c r="K943" s="737"/>
      <c r="L943" s="737"/>
      <c r="M943" s="737"/>
      <c r="N943" s="737"/>
      <c r="O943" s="737"/>
      <c r="P943" s="737"/>
      <c r="Q943" s="740"/>
      <c r="R943" s="735"/>
      <c r="S943" s="735"/>
      <c r="T943" s="735"/>
      <c r="U943" s="735"/>
      <c r="V943" s="735"/>
      <c r="W943" s="95"/>
      <c r="X943" s="95"/>
      <c r="Y943" s="95"/>
      <c r="Z943" s="95"/>
      <c r="AA943" s="95"/>
    </row>
    <row r="944">
      <c r="B944" s="731"/>
      <c r="C944" s="733"/>
      <c r="D944" s="344"/>
      <c r="E944" s="734"/>
      <c r="F944" s="735"/>
      <c r="G944" s="737"/>
      <c r="H944" s="737"/>
      <c r="I944" s="737"/>
      <c r="J944" s="737"/>
      <c r="K944" s="737"/>
      <c r="L944" s="737"/>
      <c r="M944" s="737"/>
      <c r="N944" s="737"/>
      <c r="O944" s="737"/>
      <c r="P944" s="737"/>
      <c r="Q944" s="740"/>
      <c r="R944" s="735"/>
      <c r="S944" s="735"/>
      <c r="T944" s="735"/>
      <c r="U944" s="735"/>
      <c r="V944" s="735"/>
      <c r="W944" s="95"/>
      <c r="X944" s="95"/>
      <c r="Y944" s="95"/>
      <c r="Z944" s="95"/>
      <c r="AA944" s="95"/>
    </row>
    <row r="945">
      <c r="B945" s="731"/>
      <c r="C945" s="733"/>
      <c r="D945" s="344"/>
      <c r="E945" s="734"/>
      <c r="F945" s="735"/>
      <c r="G945" s="737"/>
      <c r="H945" s="737"/>
      <c r="I945" s="737"/>
      <c r="J945" s="737"/>
      <c r="K945" s="737"/>
      <c r="L945" s="737"/>
      <c r="M945" s="737"/>
      <c r="N945" s="737"/>
      <c r="O945" s="737"/>
      <c r="P945" s="737"/>
      <c r="Q945" s="740"/>
      <c r="R945" s="735"/>
      <c r="S945" s="735"/>
      <c r="T945" s="735"/>
      <c r="U945" s="735"/>
      <c r="V945" s="735"/>
      <c r="W945" s="95"/>
      <c r="X945" s="95"/>
      <c r="Y945" s="95"/>
      <c r="Z945" s="95"/>
      <c r="AA945" s="95"/>
    </row>
    <row r="946">
      <c r="B946" s="731"/>
      <c r="C946" s="733"/>
      <c r="D946" s="344"/>
      <c r="E946" s="734"/>
      <c r="F946" s="735"/>
      <c r="G946" s="737"/>
      <c r="H946" s="737"/>
      <c r="I946" s="737"/>
      <c r="J946" s="737"/>
      <c r="K946" s="737"/>
      <c r="L946" s="737"/>
      <c r="M946" s="737"/>
      <c r="N946" s="737"/>
      <c r="O946" s="737"/>
      <c r="P946" s="737"/>
      <c r="Q946" s="740"/>
      <c r="R946" s="735"/>
      <c r="S946" s="735"/>
      <c r="T946" s="735"/>
      <c r="U946" s="735"/>
      <c r="V946" s="735"/>
      <c r="W946" s="95"/>
      <c r="X946" s="95"/>
      <c r="Y946" s="95"/>
      <c r="Z946" s="95"/>
      <c r="AA946" s="95"/>
    </row>
    <row r="947">
      <c r="B947" s="731"/>
      <c r="C947" s="733"/>
      <c r="D947" s="344"/>
      <c r="E947" s="734"/>
      <c r="F947" s="735"/>
      <c r="G947" s="737"/>
      <c r="H947" s="737"/>
      <c r="I947" s="737"/>
      <c r="J947" s="737"/>
      <c r="K947" s="737"/>
      <c r="L947" s="737"/>
      <c r="M947" s="737"/>
      <c r="N947" s="737"/>
      <c r="O947" s="737"/>
      <c r="P947" s="737"/>
      <c r="Q947" s="740"/>
      <c r="R947" s="735"/>
      <c r="S947" s="735"/>
      <c r="T947" s="735"/>
      <c r="U947" s="735"/>
      <c r="V947" s="735"/>
      <c r="W947" s="95"/>
      <c r="X947" s="95"/>
      <c r="Y947" s="95"/>
      <c r="Z947" s="95"/>
      <c r="AA947" s="95"/>
    </row>
    <row r="948">
      <c r="B948" s="731"/>
      <c r="C948" s="733"/>
      <c r="D948" s="344"/>
      <c r="E948" s="734"/>
      <c r="F948" s="735"/>
      <c r="G948" s="737"/>
      <c r="H948" s="737"/>
      <c r="I948" s="737"/>
      <c r="J948" s="737"/>
      <c r="K948" s="737"/>
      <c r="L948" s="737"/>
      <c r="M948" s="737"/>
      <c r="N948" s="737"/>
      <c r="O948" s="737"/>
      <c r="P948" s="737"/>
      <c r="Q948" s="740"/>
      <c r="R948" s="735"/>
      <c r="S948" s="735"/>
      <c r="T948" s="735"/>
      <c r="U948" s="735"/>
      <c r="V948" s="735"/>
      <c r="W948" s="95"/>
      <c r="X948" s="95"/>
      <c r="Y948" s="95"/>
      <c r="Z948" s="95"/>
      <c r="AA948" s="95"/>
    </row>
    <row r="949">
      <c r="B949" s="731"/>
      <c r="C949" s="733"/>
      <c r="D949" s="344"/>
      <c r="E949" s="734"/>
      <c r="F949" s="735"/>
      <c r="G949" s="737"/>
      <c r="H949" s="737"/>
      <c r="I949" s="737"/>
      <c r="J949" s="737"/>
      <c r="K949" s="737"/>
      <c r="L949" s="737"/>
      <c r="M949" s="737"/>
      <c r="N949" s="737"/>
      <c r="O949" s="737"/>
      <c r="P949" s="737"/>
      <c r="Q949" s="740"/>
      <c r="R949" s="735"/>
      <c r="S949" s="735"/>
      <c r="T949" s="735"/>
      <c r="U949" s="735"/>
      <c r="V949" s="735"/>
      <c r="W949" s="95"/>
      <c r="X949" s="95"/>
      <c r="Y949" s="95"/>
      <c r="Z949" s="95"/>
      <c r="AA949" s="95"/>
    </row>
    <row r="950">
      <c r="B950" s="731"/>
      <c r="C950" s="733"/>
      <c r="D950" s="344"/>
      <c r="E950" s="734"/>
      <c r="F950" s="735"/>
      <c r="G950" s="737"/>
      <c r="H950" s="737"/>
      <c r="I950" s="737"/>
      <c r="J950" s="737"/>
      <c r="K950" s="737"/>
      <c r="L950" s="737"/>
      <c r="M950" s="737"/>
      <c r="N950" s="737"/>
      <c r="O950" s="737"/>
      <c r="P950" s="737"/>
      <c r="Q950" s="740"/>
      <c r="R950" s="735"/>
      <c r="S950" s="735"/>
      <c r="T950" s="735"/>
      <c r="U950" s="735"/>
      <c r="V950" s="735"/>
      <c r="W950" s="95"/>
      <c r="X950" s="95"/>
      <c r="Y950" s="95"/>
      <c r="Z950" s="95"/>
      <c r="AA950" s="95"/>
    </row>
    <row r="951">
      <c r="B951" s="731"/>
      <c r="C951" s="733"/>
      <c r="D951" s="344"/>
      <c r="E951" s="734"/>
      <c r="F951" s="735"/>
      <c r="G951" s="737"/>
      <c r="H951" s="737"/>
      <c r="I951" s="737"/>
      <c r="J951" s="737"/>
      <c r="K951" s="737"/>
      <c r="L951" s="737"/>
      <c r="M951" s="737"/>
      <c r="N951" s="737"/>
      <c r="O951" s="737"/>
      <c r="P951" s="737"/>
      <c r="Q951" s="740"/>
      <c r="R951" s="735"/>
      <c r="S951" s="735"/>
      <c r="T951" s="735"/>
      <c r="U951" s="735"/>
      <c r="V951" s="735"/>
      <c r="W951" s="95"/>
      <c r="X951" s="95"/>
      <c r="Y951" s="95"/>
      <c r="Z951" s="95"/>
      <c r="AA951" s="95"/>
    </row>
    <row r="952">
      <c r="B952" s="731"/>
      <c r="C952" s="733"/>
      <c r="D952" s="344"/>
      <c r="E952" s="734"/>
      <c r="F952" s="735"/>
      <c r="G952" s="737"/>
      <c r="H952" s="737"/>
      <c r="I952" s="737"/>
      <c r="J952" s="737"/>
      <c r="K952" s="737"/>
      <c r="L952" s="737"/>
      <c r="M952" s="737"/>
      <c r="N952" s="737"/>
      <c r="O952" s="737"/>
      <c r="P952" s="737"/>
      <c r="Q952" s="740"/>
      <c r="R952" s="735"/>
      <c r="S952" s="735"/>
      <c r="T952" s="735"/>
      <c r="U952" s="735"/>
      <c r="V952" s="735"/>
      <c r="W952" s="95"/>
      <c r="X952" s="95"/>
      <c r="Y952" s="95"/>
      <c r="Z952" s="95"/>
      <c r="AA952" s="95"/>
    </row>
    <row r="953">
      <c r="B953" s="731"/>
      <c r="C953" s="733"/>
      <c r="D953" s="344"/>
      <c r="E953" s="734"/>
      <c r="F953" s="735"/>
      <c r="G953" s="737"/>
      <c r="H953" s="737"/>
      <c r="I953" s="737"/>
      <c r="J953" s="737"/>
      <c r="K953" s="737"/>
      <c r="L953" s="737"/>
      <c r="M953" s="737"/>
      <c r="N953" s="737"/>
      <c r="O953" s="737"/>
      <c r="P953" s="737"/>
      <c r="Q953" s="740"/>
      <c r="R953" s="735"/>
      <c r="S953" s="735"/>
      <c r="T953" s="735"/>
      <c r="U953" s="735"/>
      <c r="V953" s="735"/>
      <c r="W953" s="95"/>
      <c r="X953" s="95"/>
      <c r="Y953" s="95"/>
      <c r="Z953" s="95"/>
      <c r="AA953" s="95"/>
    </row>
    <row r="954">
      <c r="B954" s="731"/>
      <c r="C954" s="733"/>
      <c r="D954" s="344"/>
      <c r="E954" s="734"/>
      <c r="F954" s="735"/>
      <c r="G954" s="737"/>
      <c r="H954" s="737"/>
      <c r="I954" s="737"/>
      <c r="J954" s="737"/>
      <c r="K954" s="737"/>
      <c r="L954" s="737"/>
      <c r="M954" s="737"/>
      <c r="N954" s="737"/>
      <c r="O954" s="737"/>
      <c r="P954" s="737"/>
      <c r="Q954" s="740"/>
      <c r="R954" s="735"/>
      <c r="S954" s="735"/>
      <c r="T954" s="735"/>
      <c r="U954" s="735"/>
      <c r="V954" s="735"/>
      <c r="W954" s="95"/>
      <c r="X954" s="95"/>
      <c r="Y954" s="95"/>
      <c r="Z954" s="95"/>
      <c r="AA954" s="95"/>
    </row>
    <row r="955">
      <c r="B955" s="731"/>
      <c r="C955" s="733"/>
      <c r="D955" s="344"/>
      <c r="E955" s="734"/>
      <c r="F955" s="735"/>
      <c r="G955" s="737"/>
      <c r="H955" s="737"/>
      <c r="I955" s="737"/>
      <c r="J955" s="737"/>
      <c r="K955" s="737"/>
      <c r="L955" s="737"/>
      <c r="M955" s="737"/>
      <c r="N955" s="737"/>
      <c r="O955" s="737"/>
      <c r="P955" s="737"/>
      <c r="Q955" s="740"/>
      <c r="R955" s="735"/>
      <c r="S955" s="735"/>
      <c r="T955" s="735"/>
      <c r="U955" s="735"/>
      <c r="V955" s="735"/>
      <c r="W955" s="95"/>
      <c r="X955" s="95"/>
      <c r="Y955" s="95"/>
      <c r="Z955" s="95"/>
      <c r="AA955" s="95"/>
    </row>
    <row r="956">
      <c r="B956" s="731"/>
      <c r="C956" s="733"/>
      <c r="D956" s="344"/>
      <c r="E956" s="734"/>
      <c r="F956" s="735"/>
      <c r="G956" s="737"/>
      <c r="H956" s="737"/>
      <c r="I956" s="737"/>
      <c r="J956" s="737"/>
      <c r="K956" s="737"/>
      <c r="L956" s="737"/>
      <c r="M956" s="737"/>
      <c r="N956" s="737"/>
      <c r="O956" s="737"/>
      <c r="P956" s="737"/>
      <c r="Q956" s="740"/>
      <c r="R956" s="735"/>
      <c r="S956" s="735"/>
      <c r="T956" s="735"/>
      <c r="U956" s="735"/>
      <c r="V956" s="735"/>
      <c r="W956" s="95"/>
      <c r="X956" s="95"/>
      <c r="Y956" s="95"/>
      <c r="Z956" s="95"/>
      <c r="AA956" s="95"/>
    </row>
    <row r="957">
      <c r="B957" s="731"/>
      <c r="C957" s="733"/>
      <c r="D957" s="344"/>
      <c r="E957" s="734"/>
      <c r="F957" s="735"/>
      <c r="G957" s="737"/>
      <c r="H957" s="737"/>
      <c r="I957" s="737"/>
      <c r="J957" s="737"/>
      <c r="K957" s="737"/>
      <c r="L957" s="737"/>
      <c r="M957" s="737"/>
      <c r="N957" s="737"/>
      <c r="O957" s="737"/>
      <c r="P957" s="737"/>
      <c r="Q957" s="740"/>
      <c r="R957" s="735"/>
      <c r="S957" s="735"/>
      <c r="T957" s="735"/>
      <c r="U957" s="735"/>
      <c r="V957" s="735"/>
      <c r="W957" s="95"/>
      <c r="X957" s="95"/>
      <c r="Y957" s="95"/>
      <c r="Z957" s="95"/>
      <c r="AA957" s="95"/>
    </row>
    <row r="958">
      <c r="B958" s="731"/>
      <c r="C958" s="733"/>
      <c r="D958" s="344"/>
      <c r="E958" s="734"/>
      <c r="F958" s="735"/>
      <c r="G958" s="737"/>
      <c r="H958" s="737"/>
      <c r="I958" s="737"/>
      <c r="J958" s="737"/>
      <c r="K958" s="737"/>
      <c r="L958" s="737"/>
      <c r="M958" s="737"/>
      <c r="N958" s="737"/>
      <c r="O958" s="737"/>
      <c r="P958" s="737"/>
      <c r="Q958" s="740"/>
      <c r="R958" s="735"/>
      <c r="S958" s="735"/>
      <c r="T958" s="735"/>
      <c r="U958" s="735"/>
      <c r="V958" s="735"/>
      <c r="W958" s="95"/>
      <c r="X958" s="95"/>
      <c r="Y958" s="95"/>
      <c r="Z958" s="95"/>
      <c r="AA958" s="95"/>
    </row>
    <row r="959">
      <c r="B959" s="731"/>
      <c r="C959" s="733"/>
      <c r="D959" s="344"/>
      <c r="E959" s="734"/>
      <c r="F959" s="735"/>
      <c r="G959" s="737"/>
      <c r="H959" s="737"/>
      <c r="I959" s="737"/>
      <c r="J959" s="737"/>
      <c r="K959" s="737"/>
      <c r="L959" s="737"/>
      <c r="M959" s="737"/>
      <c r="N959" s="737"/>
      <c r="O959" s="737"/>
      <c r="P959" s="737"/>
      <c r="Q959" s="740"/>
      <c r="R959" s="735"/>
      <c r="S959" s="735"/>
      <c r="T959" s="735"/>
      <c r="U959" s="735"/>
      <c r="V959" s="735"/>
      <c r="W959" s="95"/>
      <c r="X959" s="95"/>
      <c r="Y959" s="95"/>
      <c r="Z959" s="95"/>
      <c r="AA959" s="95"/>
    </row>
    <row r="960">
      <c r="B960" s="731"/>
      <c r="C960" s="733"/>
      <c r="D960" s="344"/>
      <c r="E960" s="734"/>
      <c r="F960" s="735"/>
      <c r="G960" s="737"/>
      <c r="H960" s="737"/>
      <c r="I960" s="737"/>
      <c r="J960" s="737"/>
      <c r="K960" s="737"/>
      <c r="L960" s="737"/>
      <c r="M960" s="737"/>
      <c r="N960" s="737"/>
      <c r="O960" s="737"/>
      <c r="P960" s="737"/>
      <c r="Q960" s="740"/>
      <c r="R960" s="735"/>
      <c r="S960" s="735"/>
      <c r="T960" s="735"/>
      <c r="U960" s="735"/>
      <c r="V960" s="735"/>
      <c r="W960" s="95"/>
      <c r="X960" s="95"/>
      <c r="Y960" s="95"/>
      <c r="Z960" s="95"/>
      <c r="AA960" s="95"/>
    </row>
    <row r="961">
      <c r="B961" s="731"/>
      <c r="C961" s="733"/>
      <c r="D961" s="344"/>
      <c r="E961" s="734"/>
      <c r="F961" s="735"/>
      <c r="G961" s="737"/>
      <c r="H961" s="737"/>
      <c r="I961" s="737"/>
      <c r="J961" s="737"/>
      <c r="K961" s="737"/>
      <c r="L961" s="737"/>
      <c r="M961" s="737"/>
      <c r="N961" s="737"/>
      <c r="O961" s="737"/>
      <c r="P961" s="737"/>
      <c r="Q961" s="740"/>
      <c r="R961" s="735"/>
      <c r="S961" s="735"/>
      <c r="T961" s="735"/>
      <c r="U961" s="735"/>
      <c r="V961" s="735"/>
      <c r="W961" s="95"/>
      <c r="X961" s="95"/>
      <c r="Y961" s="95"/>
      <c r="Z961" s="95"/>
      <c r="AA961" s="95"/>
    </row>
    <row r="962">
      <c r="B962" s="731"/>
      <c r="C962" s="733"/>
      <c r="D962" s="344"/>
      <c r="E962" s="734"/>
      <c r="F962" s="735"/>
      <c r="G962" s="737"/>
      <c r="H962" s="737"/>
      <c r="I962" s="737"/>
      <c r="J962" s="737"/>
      <c r="K962" s="737"/>
      <c r="L962" s="737"/>
      <c r="M962" s="737"/>
      <c r="N962" s="737"/>
      <c r="O962" s="737"/>
      <c r="P962" s="737"/>
      <c r="Q962" s="740"/>
      <c r="R962" s="735"/>
      <c r="S962" s="735"/>
      <c r="T962" s="735"/>
      <c r="U962" s="735"/>
      <c r="V962" s="735"/>
      <c r="W962" s="95"/>
      <c r="X962" s="95"/>
      <c r="Y962" s="95"/>
      <c r="Z962" s="95"/>
      <c r="AA962" s="95"/>
    </row>
    <row r="963">
      <c r="B963" s="731"/>
      <c r="C963" s="733"/>
      <c r="D963" s="344"/>
      <c r="E963" s="734"/>
      <c r="F963" s="735"/>
      <c r="G963" s="737"/>
      <c r="H963" s="737"/>
      <c r="I963" s="737"/>
      <c r="J963" s="737"/>
      <c r="K963" s="737"/>
      <c r="L963" s="737"/>
      <c r="M963" s="737"/>
      <c r="N963" s="737"/>
      <c r="O963" s="737"/>
      <c r="P963" s="737"/>
      <c r="Q963" s="740"/>
      <c r="R963" s="735"/>
      <c r="S963" s="735"/>
      <c r="T963" s="735"/>
      <c r="U963" s="735"/>
      <c r="V963" s="735"/>
      <c r="W963" s="95"/>
      <c r="X963" s="95"/>
      <c r="Y963" s="95"/>
      <c r="Z963" s="95"/>
      <c r="AA963" s="95"/>
    </row>
    <row r="964">
      <c r="B964" s="731"/>
      <c r="C964" s="733"/>
      <c r="D964" s="344"/>
      <c r="E964" s="734"/>
      <c r="F964" s="735"/>
      <c r="G964" s="737"/>
      <c r="H964" s="737"/>
      <c r="I964" s="737"/>
      <c r="J964" s="737"/>
      <c r="K964" s="737"/>
      <c r="L964" s="737"/>
      <c r="M964" s="737"/>
      <c r="N964" s="737"/>
      <c r="O964" s="737"/>
      <c r="P964" s="737"/>
      <c r="Q964" s="740"/>
      <c r="R964" s="735"/>
      <c r="S964" s="735"/>
      <c r="T964" s="735"/>
      <c r="U964" s="735"/>
      <c r="V964" s="735"/>
      <c r="W964" s="95"/>
      <c r="X964" s="95"/>
      <c r="Y964" s="95"/>
      <c r="Z964" s="95"/>
      <c r="AA964" s="95"/>
    </row>
    <row r="965">
      <c r="B965" s="731"/>
      <c r="C965" s="733"/>
      <c r="D965" s="344"/>
      <c r="E965" s="734"/>
      <c r="F965" s="735"/>
      <c r="G965" s="737"/>
      <c r="H965" s="737"/>
      <c r="I965" s="737"/>
      <c r="J965" s="737"/>
      <c r="K965" s="737"/>
      <c r="L965" s="737"/>
      <c r="M965" s="737"/>
      <c r="N965" s="737"/>
      <c r="O965" s="737"/>
      <c r="P965" s="737"/>
      <c r="Q965" s="740"/>
      <c r="R965" s="735"/>
      <c r="S965" s="735"/>
      <c r="T965" s="735"/>
      <c r="U965" s="735"/>
      <c r="V965" s="735"/>
      <c r="W965" s="95"/>
      <c r="X965" s="95"/>
      <c r="Y965" s="95"/>
      <c r="Z965" s="95"/>
      <c r="AA965" s="95"/>
    </row>
    <row r="966">
      <c r="B966" s="731"/>
      <c r="C966" s="733"/>
      <c r="D966" s="344"/>
      <c r="E966" s="734"/>
      <c r="F966" s="735"/>
      <c r="G966" s="737"/>
      <c r="H966" s="737"/>
      <c r="I966" s="737"/>
      <c r="J966" s="737"/>
      <c r="K966" s="737"/>
      <c r="L966" s="737"/>
      <c r="M966" s="737"/>
      <c r="N966" s="737"/>
      <c r="O966" s="737"/>
      <c r="P966" s="737"/>
      <c r="Q966" s="740"/>
      <c r="R966" s="735"/>
      <c r="S966" s="735"/>
      <c r="T966" s="735"/>
      <c r="U966" s="735"/>
      <c r="V966" s="735"/>
      <c r="W966" s="95"/>
      <c r="X966" s="95"/>
      <c r="Y966" s="95"/>
      <c r="Z966" s="95"/>
      <c r="AA966" s="95"/>
    </row>
    <row r="967">
      <c r="B967" s="731"/>
      <c r="C967" s="733"/>
      <c r="D967" s="344"/>
      <c r="E967" s="734"/>
      <c r="F967" s="735"/>
      <c r="G967" s="737"/>
      <c r="H967" s="737"/>
      <c r="I967" s="737"/>
      <c r="J967" s="737"/>
      <c r="K967" s="737"/>
      <c r="L967" s="737"/>
      <c r="M967" s="737"/>
      <c r="N967" s="737"/>
      <c r="O967" s="737"/>
      <c r="P967" s="737"/>
      <c r="Q967" s="740"/>
      <c r="R967" s="735"/>
      <c r="S967" s="735"/>
      <c r="T967" s="735"/>
      <c r="U967" s="735"/>
      <c r="V967" s="735"/>
      <c r="W967" s="95"/>
      <c r="X967" s="95"/>
      <c r="Y967" s="95"/>
      <c r="Z967" s="95"/>
      <c r="AA967" s="95"/>
    </row>
    <row r="968">
      <c r="B968" s="731"/>
      <c r="C968" s="733"/>
      <c r="D968" s="344"/>
      <c r="E968" s="734"/>
      <c r="F968" s="735"/>
      <c r="G968" s="737"/>
      <c r="H968" s="737"/>
      <c r="I968" s="737"/>
      <c r="J968" s="737"/>
      <c r="K968" s="737"/>
      <c r="L968" s="737"/>
      <c r="M968" s="737"/>
      <c r="N968" s="737"/>
      <c r="O968" s="737"/>
      <c r="P968" s="737"/>
      <c r="Q968" s="740"/>
      <c r="R968" s="735"/>
      <c r="S968" s="735"/>
      <c r="T968" s="735"/>
      <c r="U968" s="735"/>
      <c r="V968" s="735"/>
      <c r="W968" s="95"/>
      <c r="X968" s="95"/>
      <c r="Y968" s="95"/>
      <c r="Z968" s="95"/>
      <c r="AA968" s="95"/>
    </row>
    <row r="969">
      <c r="B969" s="731"/>
      <c r="C969" s="733"/>
      <c r="D969" s="344"/>
      <c r="E969" s="734"/>
      <c r="F969" s="735"/>
      <c r="G969" s="737"/>
      <c r="H969" s="737"/>
      <c r="I969" s="737"/>
      <c r="J969" s="737"/>
      <c r="K969" s="737"/>
      <c r="L969" s="737"/>
      <c r="M969" s="737"/>
      <c r="N969" s="737"/>
      <c r="O969" s="737"/>
      <c r="P969" s="737"/>
      <c r="Q969" s="740"/>
      <c r="R969" s="735"/>
      <c r="S969" s="735"/>
      <c r="T969" s="735"/>
      <c r="U969" s="735"/>
      <c r="V969" s="735"/>
      <c r="W969" s="95"/>
      <c r="X969" s="95"/>
      <c r="Y969" s="95"/>
      <c r="Z969" s="95"/>
      <c r="AA969" s="95"/>
    </row>
    <row r="970">
      <c r="B970" s="731"/>
      <c r="C970" s="733"/>
      <c r="D970" s="344"/>
      <c r="E970" s="734"/>
      <c r="F970" s="735"/>
      <c r="G970" s="737"/>
      <c r="H970" s="737"/>
      <c r="I970" s="737"/>
      <c r="J970" s="737"/>
      <c r="K970" s="737"/>
      <c r="L970" s="737"/>
      <c r="M970" s="737"/>
      <c r="N970" s="737"/>
      <c r="O970" s="737"/>
      <c r="P970" s="737"/>
      <c r="Q970" s="740"/>
      <c r="R970" s="735"/>
      <c r="S970" s="735"/>
      <c r="T970" s="735"/>
      <c r="U970" s="735"/>
      <c r="V970" s="735"/>
      <c r="W970" s="95"/>
      <c r="X970" s="95"/>
      <c r="Y970" s="95"/>
      <c r="Z970" s="95"/>
      <c r="AA970" s="95"/>
    </row>
    <row r="971">
      <c r="B971" s="731"/>
      <c r="C971" s="733"/>
      <c r="D971" s="344"/>
      <c r="E971" s="734"/>
      <c r="F971" s="735"/>
      <c r="G971" s="737"/>
      <c r="H971" s="737"/>
      <c r="I971" s="737"/>
      <c r="J971" s="737"/>
      <c r="K971" s="737"/>
      <c r="L971" s="737"/>
      <c r="M971" s="737"/>
      <c r="N971" s="737"/>
      <c r="O971" s="737"/>
      <c r="P971" s="737"/>
      <c r="Q971" s="740"/>
      <c r="R971" s="735"/>
      <c r="S971" s="735"/>
      <c r="T971" s="735"/>
      <c r="U971" s="735"/>
      <c r="V971" s="735"/>
      <c r="W971" s="95"/>
      <c r="X971" s="95"/>
      <c r="Y971" s="95"/>
      <c r="Z971" s="95"/>
      <c r="AA971" s="95"/>
    </row>
    <row r="972">
      <c r="B972" s="731"/>
      <c r="C972" s="733"/>
      <c r="D972" s="344"/>
      <c r="E972" s="734"/>
      <c r="F972" s="735"/>
      <c r="G972" s="737"/>
      <c r="H972" s="737"/>
      <c r="I972" s="737"/>
      <c r="J972" s="737"/>
      <c r="K972" s="737"/>
      <c r="L972" s="737"/>
      <c r="M972" s="737"/>
      <c r="N972" s="737"/>
      <c r="O972" s="737"/>
      <c r="P972" s="737"/>
      <c r="Q972" s="740"/>
      <c r="R972" s="735"/>
      <c r="S972" s="735"/>
      <c r="T972" s="735"/>
      <c r="U972" s="735"/>
      <c r="V972" s="735"/>
      <c r="W972" s="95"/>
      <c r="X972" s="95"/>
      <c r="Y972" s="95"/>
      <c r="Z972" s="95"/>
      <c r="AA972" s="95"/>
    </row>
    <row r="973">
      <c r="B973" s="731"/>
      <c r="C973" s="733"/>
      <c r="D973" s="344"/>
      <c r="E973" s="734"/>
      <c r="F973" s="735"/>
      <c r="G973" s="737"/>
      <c r="H973" s="737"/>
      <c r="I973" s="737"/>
      <c r="J973" s="737"/>
      <c r="K973" s="737"/>
      <c r="L973" s="737"/>
      <c r="M973" s="737"/>
      <c r="N973" s="737"/>
      <c r="O973" s="737"/>
      <c r="P973" s="737"/>
      <c r="Q973" s="740"/>
      <c r="R973" s="735"/>
      <c r="S973" s="735"/>
      <c r="T973" s="735"/>
      <c r="U973" s="735"/>
      <c r="V973" s="735"/>
      <c r="W973" s="95"/>
      <c r="X973" s="95"/>
      <c r="Y973" s="95"/>
      <c r="Z973" s="95"/>
      <c r="AA973" s="95"/>
    </row>
    <row r="974">
      <c r="B974" s="731"/>
      <c r="C974" s="733"/>
      <c r="D974" s="344"/>
      <c r="E974" s="734"/>
      <c r="F974" s="735"/>
      <c r="G974" s="737"/>
      <c r="H974" s="737"/>
      <c r="I974" s="737"/>
      <c r="J974" s="737"/>
      <c r="K974" s="737"/>
      <c r="L974" s="737"/>
      <c r="M974" s="737"/>
      <c r="N974" s="737"/>
      <c r="O974" s="737"/>
      <c r="P974" s="737"/>
      <c r="Q974" s="740"/>
      <c r="R974" s="735"/>
      <c r="S974" s="735"/>
      <c r="T974" s="735"/>
      <c r="U974" s="735"/>
      <c r="V974" s="735"/>
      <c r="W974" s="95"/>
      <c r="X974" s="95"/>
      <c r="Y974" s="95"/>
      <c r="Z974" s="95"/>
      <c r="AA974" s="95"/>
    </row>
    <row r="975">
      <c r="B975" s="731"/>
      <c r="C975" s="733"/>
      <c r="D975" s="344"/>
      <c r="E975" s="734"/>
      <c r="F975" s="735"/>
      <c r="G975" s="737"/>
      <c r="H975" s="737"/>
      <c r="I975" s="737"/>
      <c r="J975" s="737"/>
      <c r="K975" s="737"/>
      <c r="L975" s="737"/>
      <c r="M975" s="737"/>
      <c r="N975" s="737"/>
      <c r="O975" s="737"/>
      <c r="P975" s="737"/>
      <c r="Q975" s="740"/>
      <c r="R975" s="735"/>
      <c r="S975" s="735"/>
      <c r="T975" s="735"/>
      <c r="U975" s="735"/>
      <c r="V975" s="735"/>
      <c r="W975" s="95"/>
      <c r="X975" s="95"/>
      <c r="Y975" s="95"/>
      <c r="Z975" s="95"/>
      <c r="AA975" s="95"/>
    </row>
    <row r="976">
      <c r="B976" s="731"/>
      <c r="C976" s="733"/>
      <c r="D976" s="344"/>
      <c r="E976" s="734"/>
      <c r="F976" s="735"/>
      <c r="G976" s="737"/>
      <c r="H976" s="737"/>
      <c r="I976" s="737"/>
      <c r="J976" s="737"/>
      <c r="K976" s="737"/>
      <c r="L976" s="737"/>
      <c r="M976" s="737"/>
      <c r="N976" s="737"/>
      <c r="O976" s="737"/>
      <c r="P976" s="737"/>
      <c r="Q976" s="740"/>
      <c r="R976" s="735"/>
      <c r="S976" s="735"/>
      <c r="T976" s="735"/>
      <c r="U976" s="735"/>
      <c r="V976" s="735"/>
      <c r="W976" s="95"/>
      <c r="X976" s="95"/>
      <c r="Y976" s="95"/>
      <c r="Z976" s="95"/>
      <c r="AA976" s="95"/>
    </row>
    <row r="977">
      <c r="B977" s="731"/>
      <c r="C977" s="733"/>
      <c r="D977" s="344"/>
      <c r="E977" s="734"/>
      <c r="F977" s="735"/>
      <c r="G977" s="737"/>
      <c r="H977" s="737"/>
      <c r="I977" s="737"/>
      <c r="J977" s="737"/>
      <c r="K977" s="737"/>
      <c r="L977" s="737"/>
      <c r="M977" s="737"/>
      <c r="N977" s="737"/>
      <c r="O977" s="737"/>
      <c r="P977" s="737"/>
      <c r="Q977" s="740"/>
      <c r="R977" s="735"/>
      <c r="S977" s="735"/>
      <c r="T977" s="735"/>
      <c r="U977" s="735"/>
      <c r="V977" s="735"/>
      <c r="W977" s="95"/>
      <c r="X977" s="95"/>
      <c r="Y977" s="95"/>
      <c r="Z977" s="95"/>
      <c r="AA977" s="95"/>
    </row>
    <row r="978">
      <c r="B978" s="731"/>
      <c r="C978" s="733"/>
      <c r="D978" s="344"/>
      <c r="E978" s="734"/>
      <c r="F978" s="735"/>
      <c r="G978" s="737"/>
      <c r="H978" s="737"/>
      <c r="I978" s="737"/>
      <c r="J978" s="737"/>
      <c r="K978" s="737"/>
      <c r="L978" s="737"/>
      <c r="M978" s="737"/>
      <c r="N978" s="737"/>
      <c r="O978" s="737"/>
      <c r="P978" s="737"/>
      <c r="Q978" s="740"/>
      <c r="R978" s="735"/>
      <c r="S978" s="735"/>
      <c r="T978" s="735"/>
      <c r="U978" s="735"/>
      <c r="V978" s="735"/>
      <c r="W978" s="95"/>
      <c r="X978" s="95"/>
      <c r="Y978" s="95"/>
      <c r="Z978" s="95"/>
      <c r="AA978" s="95"/>
    </row>
    <row r="979">
      <c r="B979" s="731"/>
      <c r="C979" s="733"/>
      <c r="D979" s="344"/>
      <c r="E979" s="734"/>
      <c r="F979" s="735"/>
      <c r="G979" s="737"/>
      <c r="H979" s="737"/>
      <c r="I979" s="737"/>
      <c r="J979" s="737"/>
      <c r="K979" s="737"/>
      <c r="L979" s="737"/>
      <c r="M979" s="737"/>
      <c r="N979" s="737"/>
      <c r="O979" s="737"/>
      <c r="P979" s="737"/>
      <c r="Q979" s="740"/>
      <c r="R979" s="735"/>
      <c r="S979" s="735"/>
      <c r="T979" s="735"/>
      <c r="U979" s="735"/>
      <c r="V979" s="735"/>
      <c r="W979" s="95"/>
      <c r="X979" s="95"/>
      <c r="Y979" s="95"/>
      <c r="Z979" s="95"/>
      <c r="AA979" s="95"/>
    </row>
    <row r="980">
      <c r="B980" s="731"/>
      <c r="C980" s="733"/>
      <c r="D980" s="344"/>
      <c r="E980" s="734"/>
      <c r="F980" s="735"/>
      <c r="G980" s="737"/>
      <c r="H980" s="737"/>
      <c r="I980" s="737"/>
      <c r="J980" s="737"/>
      <c r="K980" s="737"/>
      <c r="L980" s="737"/>
      <c r="M980" s="737"/>
      <c r="N980" s="737"/>
      <c r="O980" s="737"/>
      <c r="P980" s="737"/>
      <c r="Q980" s="740"/>
      <c r="R980" s="735"/>
      <c r="S980" s="735"/>
      <c r="T980" s="735"/>
      <c r="U980" s="735"/>
      <c r="V980" s="735"/>
      <c r="W980" s="95"/>
      <c r="X980" s="95"/>
      <c r="Y980" s="95"/>
      <c r="Z980" s="95"/>
      <c r="AA980" s="95"/>
    </row>
    <row r="981">
      <c r="B981" s="731"/>
      <c r="C981" s="733"/>
      <c r="D981" s="344"/>
      <c r="E981" s="734"/>
      <c r="F981" s="735"/>
      <c r="G981" s="737"/>
      <c r="H981" s="737"/>
      <c r="I981" s="737"/>
      <c r="J981" s="737"/>
      <c r="K981" s="737"/>
      <c r="L981" s="737"/>
      <c r="M981" s="737"/>
      <c r="N981" s="737"/>
      <c r="O981" s="737"/>
      <c r="P981" s="737"/>
      <c r="Q981" s="740"/>
      <c r="R981" s="735"/>
      <c r="S981" s="735"/>
      <c r="T981" s="735"/>
      <c r="U981" s="735"/>
      <c r="V981" s="735"/>
      <c r="W981" s="95"/>
      <c r="X981" s="95"/>
      <c r="Y981" s="95"/>
      <c r="Z981" s="95"/>
      <c r="AA981" s="95"/>
    </row>
    <row r="982">
      <c r="B982" s="731"/>
      <c r="C982" s="733"/>
      <c r="D982" s="344"/>
      <c r="E982" s="734"/>
      <c r="F982" s="735"/>
      <c r="G982" s="737"/>
      <c r="H982" s="737"/>
      <c r="I982" s="737"/>
      <c r="J982" s="737"/>
      <c r="K982" s="737"/>
      <c r="L982" s="737"/>
      <c r="M982" s="737"/>
      <c r="N982" s="737"/>
      <c r="O982" s="737"/>
      <c r="P982" s="737"/>
      <c r="Q982" s="740"/>
      <c r="R982" s="735"/>
      <c r="S982" s="735"/>
      <c r="T982" s="735"/>
      <c r="U982" s="735"/>
      <c r="V982" s="735"/>
      <c r="W982" s="95"/>
      <c r="X982" s="95"/>
      <c r="Y982" s="95"/>
      <c r="Z982" s="95"/>
      <c r="AA982" s="95"/>
    </row>
    <row r="983">
      <c r="B983" s="731"/>
      <c r="C983" s="733"/>
      <c r="D983" s="344"/>
      <c r="E983" s="734"/>
      <c r="F983" s="735"/>
      <c r="G983" s="737"/>
      <c r="H983" s="737"/>
      <c r="I983" s="737"/>
      <c r="J983" s="737"/>
      <c r="K983" s="737"/>
      <c r="L983" s="737"/>
      <c r="M983" s="737"/>
      <c r="N983" s="737"/>
      <c r="O983" s="737"/>
      <c r="P983" s="737"/>
      <c r="Q983" s="740"/>
      <c r="R983" s="735"/>
      <c r="S983" s="735"/>
      <c r="T983" s="735"/>
      <c r="U983" s="735"/>
      <c r="V983" s="735"/>
      <c r="W983" s="95"/>
      <c r="X983" s="95"/>
      <c r="Y983" s="95"/>
      <c r="Z983" s="95"/>
      <c r="AA983" s="95"/>
    </row>
    <row r="984">
      <c r="B984" s="731"/>
      <c r="C984" s="733"/>
      <c r="D984" s="344"/>
      <c r="E984" s="734"/>
      <c r="F984" s="735"/>
      <c r="G984" s="737"/>
      <c r="H984" s="737"/>
      <c r="I984" s="737"/>
      <c r="J984" s="737"/>
      <c r="K984" s="737"/>
      <c r="L984" s="737"/>
      <c r="M984" s="737"/>
      <c r="N984" s="737"/>
      <c r="O984" s="737"/>
      <c r="P984" s="737"/>
      <c r="Q984" s="740"/>
      <c r="R984" s="735"/>
      <c r="S984" s="735"/>
      <c r="T984" s="735"/>
      <c r="U984" s="735"/>
      <c r="V984" s="735"/>
      <c r="W984" s="95"/>
      <c r="X984" s="95"/>
      <c r="Y984" s="95"/>
      <c r="Z984" s="95"/>
      <c r="AA984" s="95"/>
    </row>
    <row r="985">
      <c r="B985" s="731"/>
      <c r="C985" s="733"/>
      <c r="D985" s="344"/>
      <c r="E985" s="734"/>
      <c r="F985" s="735"/>
      <c r="G985" s="737"/>
      <c r="H985" s="737"/>
      <c r="I985" s="737"/>
      <c r="J985" s="737"/>
      <c r="K985" s="737"/>
      <c r="L985" s="737"/>
      <c r="M985" s="737"/>
      <c r="N985" s="737"/>
      <c r="O985" s="737"/>
      <c r="P985" s="737"/>
      <c r="Q985" s="740"/>
      <c r="R985" s="735"/>
      <c r="S985" s="735"/>
      <c r="T985" s="735"/>
      <c r="U985" s="735"/>
      <c r="V985" s="735"/>
      <c r="W985" s="95"/>
      <c r="X985" s="95"/>
      <c r="Y985" s="95"/>
      <c r="Z985" s="95"/>
      <c r="AA985" s="95"/>
    </row>
    <row r="986">
      <c r="B986" s="731"/>
      <c r="C986" s="733"/>
      <c r="D986" s="344"/>
      <c r="E986" s="734"/>
      <c r="F986" s="735"/>
      <c r="G986" s="737"/>
      <c r="H986" s="737"/>
      <c r="I986" s="737"/>
      <c r="J986" s="737"/>
      <c r="K986" s="737"/>
      <c r="L986" s="737"/>
      <c r="M986" s="737"/>
      <c r="N986" s="737"/>
      <c r="O986" s="737"/>
      <c r="P986" s="737"/>
      <c r="Q986" s="740"/>
      <c r="R986" s="735"/>
      <c r="S986" s="735"/>
      <c r="T986" s="735"/>
      <c r="U986" s="735"/>
      <c r="V986" s="735"/>
      <c r="W986" s="95"/>
      <c r="X986" s="95"/>
      <c r="Y986" s="95"/>
      <c r="Z986" s="95"/>
      <c r="AA986" s="95"/>
    </row>
    <row r="987">
      <c r="B987" s="731"/>
      <c r="C987" s="733"/>
      <c r="D987" s="344"/>
      <c r="E987" s="734"/>
      <c r="F987" s="735"/>
      <c r="G987" s="737"/>
      <c r="H987" s="737"/>
      <c r="I987" s="737"/>
      <c r="J987" s="737"/>
      <c r="K987" s="737"/>
      <c r="L987" s="737"/>
      <c r="M987" s="737"/>
      <c r="N987" s="737"/>
      <c r="O987" s="737"/>
      <c r="P987" s="737"/>
      <c r="Q987" s="740"/>
      <c r="R987" s="735"/>
      <c r="S987" s="735"/>
      <c r="T987" s="735"/>
      <c r="U987" s="735"/>
      <c r="V987" s="735"/>
      <c r="W987" s="95"/>
      <c r="X987" s="95"/>
      <c r="Y987" s="95"/>
      <c r="Z987" s="95"/>
      <c r="AA987" s="95"/>
    </row>
    <row r="988">
      <c r="B988" s="731"/>
      <c r="C988" s="733"/>
      <c r="D988" s="344"/>
      <c r="E988" s="734"/>
      <c r="F988" s="735"/>
      <c r="G988" s="737"/>
      <c r="H988" s="737"/>
      <c r="I988" s="737"/>
      <c r="J988" s="737"/>
      <c r="K988" s="737"/>
      <c r="L988" s="737"/>
      <c r="M988" s="737"/>
      <c r="N988" s="737"/>
      <c r="O988" s="737"/>
      <c r="P988" s="737"/>
      <c r="Q988" s="740"/>
      <c r="R988" s="735"/>
      <c r="S988" s="735"/>
      <c r="T988" s="735"/>
      <c r="U988" s="735"/>
      <c r="V988" s="735"/>
      <c r="W988" s="95"/>
      <c r="X988" s="95"/>
      <c r="Y988" s="95"/>
      <c r="Z988" s="95"/>
      <c r="AA988" s="95"/>
    </row>
    <row r="989">
      <c r="B989" s="731"/>
      <c r="C989" s="733"/>
      <c r="D989" s="344"/>
      <c r="E989" s="734"/>
      <c r="F989" s="735"/>
      <c r="G989" s="737"/>
      <c r="H989" s="737"/>
      <c r="I989" s="737"/>
      <c r="J989" s="737"/>
      <c r="K989" s="737"/>
      <c r="L989" s="737"/>
      <c r="M989" s="737"/>
      <c r="N989" s="737"/>
      <c r="O989" s="737"/>
      <c r="P989" s="737"/>
      <c r="Q989" s="740"/>
      <c r="R989" s="735"/>
      <c r="S989" s="735"/>
      <c r="T989" s="735"/>
      <c r="U989" s="735"/>
      <c r="V989" s="735"/>
      <c r="W989" s="95"/>
      <c r="X989" s="95"/>
      <c r="Y989" s="95"/>
      <c r="Z989" s="95"/>
      <c r="AA989" s="95"/>
    </row>
    <row r="990">
      <c r="B990" s="731"/>
      <c r="C990" s="733"/>
      <c r="D990" s="344"/>
      <c r="E990" s="734"/>
      <c r="F990" s="735"/>
      <c r="G990" s="737"/>
      <c r="H990" s="737"/>
      <c r="I990" s="737"/>
      <c r="J990" s="737"/>
      <c r="K990" s="737"/>
      <c r="L990" s="737"/>
      <c r="M990" s="737"/>
      <c r="N990" s="737"/>
      <c r="O990" s="737"/>
      <c r="P990" s="737"/>
      <c r="Q990" s="740"/>
      <c r="R990" s="735"/>
      <c r="S990" s="735"/>
      <c r="T990" s="735"/>
      <c r="U990" s="735"/>
      <c r="V990" s="735"/>
      <c r="W990" s="95"/>
      <c r="X990" s="95"/>
      <c r="Y990" s="95"/>
      <c r="Z990" s="95"/>
      <c r="AA990" s="95"/>
    </row>
    <row r="991">
      <c r="B991" s="731"/>
      <c r="C991" s="733"/>
      <c r="D991" s="344"/>
      <c r="E991" s="734"/>
      <c r="F991" s="735"/>
      <c r="G991" s="737"/>
      <c r="H991" s="737"/>
      <c r="I991" s="737"/>
      <c r="J991" s="737"/>
      <c r="K991" s="737"/>
      <c r="L991" s="737"/>
      <c r="M991" s="737"/>
      <c r="N991" s="737"/>
      <c r="O991" s="737"/>
      <c r="P991" s="737"/>
      <c r="Q991" s="740"/>
      <c r="R991" s="735"/>
      <c r="S991" s="735"/>
      <c r="T991" s="735"/>
      <c r="U991" s="735"/>
      <c r="V991" s="735"/>
      <c r="W991" s="95"/>
      <c r="X991" s="95"/>
      <c r="Y991" s="95"/>
      <c r="Z991" s="95"/>
      <c r="AA991" s="95"/>
    </row>
    <row r="992">
      <c r="B992" s="731"/>
      <c r="C992" s="733"/>
      <c r="D992" s="344"/>
      <c r="E992" s="734"/>
      <c r="F992" s="735"/>
      <c r="G992" s="737"/>
      <c r="H992" s="737"/>
      <c r="I992" s="737"/>
      <c r="J992" s="737"/>
      <c r="K992" s="737"/>
      <c r="L992" s="737"/>
      <c r="M992" s="737"/>
      <c r="N992" s="737"/>
      <c r="O992" s="737"/>
      <c r="P992" s="737"/>
      <c r="Q992" s="740"/>
      <c r="R992" s="735"/>
      <c r="S992" s="735"/>
      <c r="T992" s="735"/>
      <c r="U992" s="735"/>
      <c r="V992" s="735"/>
      <c r="W992" s="95"/>
      <c r="X992" s="95"/>
      <c r="Y992" s="95"/>
      <c r="Z992" s="95"/>
      <c r="AA992" s="95"/>
    </row>
    <row r="993">
      <c r="B993" s="731"/>
      <c r="C993" s="733"/>
      <c r="D993" s="344"/>
      <c r="E993" s="734"/>
      <c r="F993" s="735"/>
      <c r="G993" s="737"/>
      <c r="H993" s="737"/>
      <c r="I993" s="737"/>
      <c r="J993" s="737"/>
      <c r="K993" s="737"/>
      <c r="L993" s="737"/>
      <c r="M993" s="737"/>
      <c r="N993" s="737"/>
      <c r="O993" s="737"/>
      <c r="P993" s="737"/>
      <c r="Q993" s="740"/>
      <c r="R993" s="735"/>
      <c r="S993" s="735"/>
      <c r="T993" s="735"/>
      <c r="U993" s="735"/>
      <c r="V993" s="735"/>
      <c r="W993" s="95"/>
      <c r="X993" s="95"/>
      <c r="Y993" s="95"/>
      <c r="Z993" s="95"/>
      <c r="AA993" s="95"/>
    </row>
    <row r="994">
      <c r="B994" s="731"/>
      <c r="C994" s="733"/>
      <c r="D994" s="344"/>
      <c r="E994" s="734"/>
      <c r="F994" s="735"/>
      <c r="G994" s="737"/>
      <c r="H994" s="737"/>
      <c r="I994" s="737"/>
      <c r="J994" s="737"/>
      <c r="K994" s="737"/>
      <c r="L994" s="737"/>
      <c r="M994" s="737"/>
      <c r="N994" s="737"/>
      <c r="O994" s="737"/>
      <c r="P994" s="737"/>
      <c r="Q994" s="740"/>
      <c r="R994" s="735"/>
      <c r="S994" s="735"/>
      <c r="T994" s="735"/>
      <c r="U994" s="735"/>
      <c r="V994" s="735"/>
      <c r="W994" s="95"/>
      <c r="X994" s="95"/>
      <c r="Y994" s="95"/>
      <c r="Z994" s="95"/>
      <c r="AA994" s="95"/>
    </row>
    <row r="995">
      <c r="B995" s="731"/>
      <c r="C995" s="733"/>
      <c r="D995" s="344"/>
      <c r="E995" s="734"/>
      <c r="F995" s="735"/>
      <c r="G995" s="737"/>
      <c r="H995" s="737"/>
      <c r="I995" s="737"/>
      <c r="J995" s="737"/>
      <c r="K995" s="737"/>
      <c r="L995" s="737"/>
      <c r="M995" s="737"/>
      <c r="N995" s="737"/>
      <c r="O995" s="737"/>
      <c r="P995" s="737"/>
      <c r="Q995" s="740"/>
      <c r="R995" s="735"/>
      <c r="S995" s="735"/>
      <c r="T995" s="735"/>
      <c r="U995" s="735"/>
      <c r="V995" s="735"/>
      <c r="W995" s="95"/>
      <c r="X995" s="95"/>
      <c r="Y995" s="95"/>
      <c r="Z995" s="95"/>
      <c r="AA995" s="95"/>
    </row>
    <row r="996">
      <c r="B996" s="731"/>
      <c r="C996" s="733"/>
      <c r="D996" s="344"/>
      <c r="E996" s="734"/>
      <c r="F996" s="735"/>
      <c r="G996" s="737"/>
      <c r="H996" s="737"/>
      <c r="I996" s="737"/>
      <c r="J996" s="737"/>
      <c r="K996" s="737"/>
      <c r="L996" s="737"/>
      <c r="M996" s="737"/>
      <c r="N996" s="737"/>
      <c r="O996" s="737"/>
      <c r="P996" s="737"/>
      <c r="Q996" s="740"/>
      <c r="R996" s="735"/>
      <c r="S996" s="735"/>
      <c r="T996" s="735"/>
      <c r="U996" s="735"/>
      <c r="V996" s="735"/>
      <c r="W996" s="95"/>
      <c r="X996" s="95"/>
      <c r="Y996" s="95"/>
      <c r="Z996" s="95"/>
      <c r="AA996" s="95"/>
    </row>
    <row r="997">
      <c r="B997" s="731"/>
      <c r="C997" s="733"/>
      <c r="D997" s="344"/>
      <c r="E997" s="734"/>
      <c r="F997" s="735"/>
      <c r="G997" s="737"/>
      <c r="H997" s="737"/>
      <c r="I997" s="737"/>
      <c r="J997" s="737"/>
      <c r="K997" s="737"/>
      <c r="L997" s="737"/>
      <c r="M997" s="737"/>
      <c r="N997" s="737"/>
      <c r="O997" s="737"/>
      <c r="P997" s="737"/>
      <c r="Q997" s="740"/>
      <c r="R997" s="735"/>
      <c r="S997" s="735"/>
      <c r="T997" s="735"/>
      <c r="U997" s="735"/>
      <c r="V997" s="735"/>
      <c r="W997" s="95"/>
      <c r="X997" s="95"/>
      <c r="Y997" s="95"/>
      <c r="Z997" s="95"/>
      <c r="AA997" s="95"/>
    </row>
    <row r="998">
      <c r="B998" s="731"/>
      <c r="C998" s="733"/>
      <c r="D998" s="344"/>
      <c r="E998" s="734"/>
      <c r="F998" s="735"/>
      <c r="G998" s="737"/>
      <c r="H998" s="737"/>
      <c r="I998" s="737"/>
      <c r="J998" s="737"/>
      <c r="K998" s="737"/>
      <c r="L998" s="737"/>
      <c r="M998" s="737"/>
      <c r="N998" s="737"/>
      <c r="O998" s="737"/>
      <c r="P998" s="737"/>
      <c r="Q998" s="740"/>
      <c r="R998" s="735"/>
      <c r="S998" s="735"/>
      <c r="T998" s="735"/>
      <c r="U998" s="735"/>
      <c r="V998" s="735"/>
      <c r="W998" s="95"/>
      <c r="X998" s="95"/>
      <c r="Y998" s="95"/>
      <c r="Z998" s="95"/>
      <c r="AA998" s="95"/>
    </row>
    <row r="999">
      <c r="B999" s="731"/>
      <c r="C999" s="733"/>
      <c r="D999" s="344"/>
      <c r="E999" s="734"/>
      <c r="F999" s="735"/>
      <c r="G999" s="737"/>
      <c r="H999" s="737"/>
      <c r="I999" s="737"/>
      <c r="J999" s="737"/>
      <c r="K999" s="737"/>
      <c r="L999" s="737"/>
      <c r="M999" s="737"/>
      <c r="N999" s="737"/>
      <c r="O999" s="737"/>
      <c r="P999" s="737"/>
      <c r="Q999" s="740"/>
      <c r="R999" s="735"/>
      <c r="S999" s="735"/>
      <c r="T999" s="735"/>
      <c r="U999" s="735"/>
      <c r="V999" s="735"/>
      <c r="W999" s="95"/>
      <c r="X999" s="95"/>
      <c r="Y999" s="95"/>
      <c r="Z999" s="95"/>
      <c r="AA999" s="95"/>
    </row>
    <row r="1000">
      <c r="B1000" s="731"/>
      <c r="C1000" s="733"/>
      <c r="D1000" s="344"/>
      <c r="E1000" s="734"/>
      <c r="F1000" s="735"/>
      <c r="G1000" s="737"/>
      <c r="H1000" s="737"/>
      <c r="I1000" s="737"/>
      <c r="J1000" s="737"/>
      <c r="K1000" s="737"/>
      <c r="L1000" s="737"/>
      <c r="M1000" s="737"/>
      <c r="N1000" s="737"/>
      <c r="O1000" s="737"/>
      <c r="P1000" s="737"/>
      <c r="Q1000" s="740"/>
      <c r="R1000" s="735"/>
      <c r="S1000" s="735"/>
      <c r="T1000" s="735"/>
      <c r="U1000" s="735"/>
      <c r="V1000" s="735"/>
      <c r="W1000" s="95"/>
      <c r="X1000" s="95"/>
      <c r="Y1000" s="95"/>
      <c r="Z1000" s="95"/>
      <c r="AA1000" s="95"/>
    </row>
    <row r="1001">
      <c r="B1001" s="731"/>
      <c r="C1001" s="733"/>
      <c r="D1001" s="344"/>
      <c r="E1001" s="734"/>
      <c r="F1001" s="735"/>
      <c r="G1001" s="737"/>
      <c r="H1001" s="737"/>
      <c r="I1001" s="737"/>
      <c r="J1001" s="737"/>
      <c r="K1001" s="737"/>
      <c r="L1001" s="737"/>
      <c r="M1001" s="737"/>
      <c r="N1001" s="737"/>
      <c r="O1001" s="737"/>
      <c r="P1001" s="737"/>
      <c r="Q1001" s="740"/>
      <c r="R1001" s="735"/>
      <c r="S1001" s="735"/>
      <c r="T1001" s="735"/>
      <c r="U1001" s="735"/>
      <c r="V1001" s="735"/>
      <c r="W1001" s="95"/>
      <c r="X1001" s="95"/>
      <c r="Y1001" s="95"/>
      <c r="Z1001" s="95"/>
      <c r="AA1001" s="95"/>
    </row>
    <row r="1002">
      <c r="B1002" s="731"/>
      <c r="C1002" s="733"/>
      <c r="D1002" s="344"/>
      <c r="E1002" s="734"/>
      <c r="F1002" s="735"/>
      <c r="G1002" s="737"/>
      <c r="H1002" s="737"/>
      <c r="I1002" s="737"/>
      <c r="J1002" s="737"/>
      <c r="K1002" s="737"/>
      <c r="L1002" s="737"/>
      <c r="M1002" s="737"/>
      <c r="N1002" s="737"/>
      <c r="O1002" s="737"/>
      <c r="P1002" s="737"/>
      <c r="Q1002" s="740"/>
      <c r="R1002" s="735"/>
      <c r="S1002" s="735"/>
      <c r="T1002" s="735"/>
      <c r="U1002" s="735"/>
      <c r="V1002" s="735"/>
      <c r="W1002" s="95"/>
      <c r="X1002" s="95"/>
      <c r="Y1002" s="95"/>
      <c r="Z1002" s="95"/>
      <c r="AA1002" s="95"/>
    </row>
    <row r="1003">
      <c r="B1003" s="731"/>
      <c r="C1003" s="733"/>
      <c r="D1003" s="344"/>
      <c r="E1003" s="734"/>
      <c r="F1003" s="735"/>
      <c r="G1003" s="737"/>
      <c r="H1003" s="737"/>
      <c r="I1003" s="737"/>
      <c r="J1003" s="737"/>
      <c r="K1003" s="737"/>
      <c r="L1003" s="737"/>
      <c r="M1003" s="737"/>
      <c r="N1003" s="737"/>
      <c r="O1003" s="737"/>
      <c r="P1003" s="737"/>
      <c r="Q1003" s="740"/>
      <c r="R1003" s="735"/>
      <c r="S1003" s="735"/>
      <c r="T1003" s="735"/>
      <c r="U1003" s="735"/>
      <c r="V1003" s="735"/>
      <c r="W1003" s="95"/>
      <c r="X1003" s="95"/>
      <c r="Y1003" s="95"/>
      <c r="Z1003" s="95"/>
      <c r="AA1003" s="95"/>
    </row>
    <row r="1004">
      <c r="B1004" s="731"/>
      <c r="C1004" s="733"/>
      <c r="D1004" s="344"/>
      <c r="E1004" s="734"/>
      <c r="F1004" s="735"/>
      <c r="G1004" s="737"/>
      <c r="H1004" s="737"/>
      <c r="I1004" s="737"/>
      <c r="J1004" s="737"/>
      <c r="K1004" s="737"/>
      <c r="L1004" s="737"/>
      <c r="M1004" s="737"/>
      <c r="N1004" s="737"/>
      <c r="O1004" s="737"/>
      <c r="P1004" s="737"/>
      <c r="Q1004" s="740"/>
      <c r="R1004" s="735"/>
      <c r="S1004" s="735"/>
      <c r="T1004" s="735"/>
      <c r="U1004" s="735"/>
      <c r="V1004" s="735"/>
      <c r="W1004" s="95"/>
      <c r="X1004" s="95"/>
      <c r="Y1004" s="95"/>
      <c r="Z1004" s="95"/>
      <c r="AA1004" s="95"/>
    </row>
    <row r="1005">
      <c r="B1005" s="731"/>
      <c r="C1005" s="733"/>
      <c r="D1005" s="344"/>
      <c r="E1005" s="734"/>
      <c r="F1005" s="735"/>
      <c r="G1005" s="737"/>
      <c r="H1005" s="737"/>
      <c r="I1005" s="737"/>
      <c r="J1005" s="737"/>
      <c r="K1005" s="737"/>
      <c r="L1005" s="737"/>
      <c r="M1005" s="737"/>
      <c r="N1005" s="737"/>
      <c r="O1005" s="737"/>
      <c r="P1005" s="737"/>
      <c r="Q1005" s="740"/>
      <c r="R1005" s="735"/>
      <c r="S1005" s="735"/>
      <c r="T1005" s="735"/>
      <c r="U1005" s="735"/>
      <c r="V1005" s="735"/>
      <c r="W1005" s="95"/>
      <c r="X1005" s="95"/>
      <c r="Y1005" s="95"/>
      <c r="Z1005" s="95"/>
      <c r="AA1005" s="95"/>
    </row>
    <row r="1006">
      <c r="B1006" s="731"/>
      <c r="C1006" s="733"/>
      <c r="D1006" s="344"/>
      <c r="E1006" s="734"/>
      <c r="F1006" s="735"/>
      <c r="G1006" s="737"/>
      <c r="H1006" s="737"/>
      <c r="I1006" s="737"/>
      <c r="J1006" s="737"/>
      <c r="K1006" s="737"/>
      <c r="L1006" s="737"/>
      <c r="M1006" s="737"/>
      <c r="N1006" s="737"/>
      <c r="O1006" s="737"/>
      <c r="P1006" s="737"/>
      <c r="Q1006" s="740"/>
      <c r="R1006" s="735"/>
      <c r="S1006" s="735"/>
      <c r="T1006" s="735"/>
      <c r="U1006" s="735"/>
      <c r="V1006" s="735"/>
      <c r="W1006" s="95"/>
      <c r="X1006" s="95"/>
      <c r="Y1006" s="95"/>
      <c r="Z1006" s="95"/>
      <c r="AA1006" s="95"/>
    </row>
    <row r="1007">
      <c r="B1007" s="731"/>
      <c r="C1007" s="733"/>
      <c r="D1007" s="344"/>
      <c r="E1007" s="734"/>
      <c r="F1007" s="735"/>
      <c r="G1007" s="737"/>
      <c r="H1007" s="737"/>
      <c r="I1007" s="737"/>
      <c r="J1007" s="737"/>
      <c r="K1007" s="737"/>
      <c r="L1007" s="737"/>
      <c r="M1007" s="737"/>
      <c r="N1007" s="737"/>
      <c r="O1007" s="737"/>
      <c r="P1007" s="737"/>
      <c r="Q1007" s="740"/>
      <c r="R1007" s="735"/>
      <c r="S1007" s="735"/>
      <c r="T1007" s="735"/>
      <c r="U1007" s="735"/>
      <c r="V1007" s="735"/>
      <c r="W1007" s="95"/>
      <c r="X1007" s="95"/>
      <c r="Y1007" s="95"/>
      <c r="Z1007" s="95"/>
      <c r="AA1007" s="95"/>
    </row>
    <row r="1008">
      <c r="B1008" s="731"/>
      <c r="C1008" s="733"/>
      <c r="D1008" s="344"/>
      <c r="E1008" s="734"/>
      <c r="F1008" s="735"/>
      <c r="G1008" s="737"/>
      <c r="H1008" s="737"/>
      <c r="I1008" s="737"/>
      <c r="J1008" s="737"/>
      <c r="K1008" s="737"/>
      <c r="L1008" s="737"/>
      <c r="M1008" s="737"/>
      <c r="N1008" s="737"/>
      <c r="O1008" s="737"/>
      <c r="P1008" s="737"/>
      <c r="Q1008" s="740"/>
      <c r="R1008" s="735"/>
      <c r="S1008" s="735"/>
      <c r="T1008" s="735"/>
      <c r="U1008" s="735"/>
      <c r="V1008" s="735"/>
      <c r="W1008" s="95"/>
      <c r="X1008" s="95"/>
      <c r="Y1008" s="95"/>
      <c r="Z1008" s="95"/>
      <c r="AA1008" s="95"/>
    </row>
    <row r="1009">
      <c r="B1009" s="731"/>
      <c r="C1009" s="733"/>
      <c r="D1009" s="344"/>
      <c r="E1009" s="734"/>
      <c r="F1009" s="735"/>
      <c r="G1009" s="737"/>
      <c r="H1009" s="737"/>
      <c r="I1009" s="737"/>
      <c r="J1009" s="737"/>
      <c r="K1009" s="737"/>
      <c r="L1009" s="737"/>
      <c r="M1009" s="737"/>
      <c r="N1009" s="737"/>
      <c r="O1009" s="737"/>
      <c r="P1009" s="737"/>
      <c r="Q1009" s="740"/>
      <c r="R1009" s="735"/>
      <c r="S1009" s="735"/>
      <c r="T1009" s="735"/>
      <c r="U1009" s="735"/>
      <c r="V1009" s="735"/>
      <c r="W1009" s="95"/>
      <c r="X1009" s="95"/>
      <c r="Y1009" s="95"/>
      <c r="Z1009" s="95"/>
      <c r="AA1009" s="95"/>
    </row>
    <row r="1010">
      <c r="B1010" s="731"/>
      <c r="C1010" s="733"/>
      <c r="D1010" s="344"/>
      <c r="E1010" s="734"/>
      <c r="F1010" s="735"/>
      <c r="G1010" s="737"/>
      <c r="H1010" s="737"/>
      <c r="I1010" s="737"/>
      <c r="J1010" s="737"/>
      <c r="K1010" s="737"/>
      <c r="L1010" s="737"/>
      <c r="M1010" s="737"/>
      <c r="N1010" s="737"/>
      <c r="O1010" s="737"/>
      <c r="P1010" s="737"/>
      <c r="Q1010" s="740"/>
      <c r="R1010" s="735"/>
      <c r="S1010" s="735"/>
      <c r="T1010" s="735"/>
      <c r="U1010" s="735"/>
      <c r="V1010" s="735"/>
      <c r="W1010" s="95"/>
      <c r="X1010" s="95"/>
      <c r="Y1010" s="95"/>
      <c r="Z1010" s="95"/>
      <c r="AA1010" s="95"/>
    </row>
    <row r="1011">
      <c r="B1011" s="731"/>
      <c r="C1011" s="733"/>
      <c r="D1011" s="344"/>
      <c r="E1011" s="734"/>
      <c r="F1011" s="735"/>
      <c r="G1011" s="737"/>
      <c r="H1011" s="737"/>
      <c r="I1011" s="737"/>
      <c r="J1011" s="737"/>
      <c r="K1011" s="737"/>
      <c r="L1011" s="737"/>
      <c r="M1011" s="737"/>
      <c r="N1011" s="737"/>
      <c r="O1011" s="737"/>
      <c r="P1011" s="737"/>
      <c r="Q1011" s="740"/>
      <c r="R1011" s="735"/>
      <c r="S1011" s="735"/>
      <c r="T1011" s="735"/>
      <c r="U1011" s="735"/>
      <c r="V1011" s="735"/>
      <c r="W1011" s="95"/>
      <c r="X1011" s="95"/>
      <c r="Y1011" s="95"/>
      <c r="Z1011" s="95"/>
      <c r="AA1011" s="95"/>
    </row>
    <row r="1012">
      <c r="B1012" s="731"/>
      <c r="C1012" s="733"/>
      <c r="D1012" s="344"/>
      <c r="E1012" s="734"/>
      <c r="F1012" s="735"/>
      <c r="G1012" s="737"/>
      <c r="H1012" s="737"/>
      <c r="I1012" s="737"/>
      <c r="J1012" s="737"/>
      <c r="K1012" s="737"/>
      <c r="L1012" s="737"/>
      <c r="M1012" s="737"/>
      <c r="N1012" s="737"/>
      <c r="O1012" s="737"/>
      <c r="P1012" s="737"/>
      <c r="Q1012" s="740"/>
      <c r="R1012" s="735"/>
      <c r="S1012" s="735"/>
      <c r="T1012" s="735"/>
      <c r="U1012" s="735"/>
      <c r="V1012" s="735"/>
      <c r="W1012" s="95"/>
      <c r="X1012" s="95"/>
      <c r="Y1012" s="95"/>
      <c r="Z1012" s="95"/>
      <c r="AA1012" s="95"/>
    </row>
    <row r="1013">
      <c r="B1013" s="731"/>
      <c r="C1013" s="733"/>
      <c r="D1013" s="344"/>
      <c r="E1013" s="734"/>
      <c r="F1013" s="735"/>
      <c r="G1013" s="737"/>
      <c r="H1013" s="737"/>
      <c r="I1013" s="737"/>
      <c r="J1013" s="737"/>
      <c r="K1013" s="737"/>
      <c r="L1013" s="737"/>
      <c r="M1013" s="737"/>
      <c r="N1013" s="737"/>
      <c r="O1013" s="737"/>
      <c r="P1013" s="737"/>
      <c r="Q1013" s="740"/>
      <c r="R1013" s="735"/>
      <c r="S1013" s="735"/>
      <c r="T1013" s="735"/>
      <c r="U1013" s="735"/>
      <c r="V1013" s="735"/>
      <c r="W1013" s="95"/>
      <c r="X1013" s="95"/>
      <c r="Y1013" s="95"/>
      <c r="Z1013" s="95"/>
      <c r="AA1013" s="95"/>
    </row>
    <row r="1014">
      <c r="B1014" s="731"/>
      <c r="C1014" s="733"/>
      <c r="D1014" s="344"/>
      <c r="E1014" s="734"/>
      <c r="F1014" s="735"/>
      <c r="G1014" s="737"/>
      <c r="H1014" s="737"/>
      <c r="I1014" s="737"/>
      <c r="J1014" s="737"/>
      <c r="K1014" s="737"/>
      <c r="L1014" s="737"/>
      <c r="M1014" s="737"/>
      <c r="N1014" s="737"/>
      <c r="O1014" s="737"/>
      <c r="P1014" s="737"/>
      <c r="Q1014" s="740"/>
      <c r="R1014" s="735"/>
      <c r="S1014" s="735"/>
      <c r="T1014" s="735"/>
      <c r="U1014" s="735"/>
      <c r="V1014" s="735"/>
      <c r="W1014" s="95"/>
      <c r="X1014" s="95"/>
      <c r="Y1014" s="95"/>
      <c r="Z1014" s="95"/>
      <c r="AA1014" s="95"/>
    </row>
    <row r="1015">
      <c r="B1015" s="731"/>
      <c r="C1015" s="733"/>
      <c r="D1015" s="344"/>
      <c r="E1015" s="734"/>
      <c r="F1015" s="735"/>
      <c r="G1015" s="737"/>
      <c r="H1015" s="737"/>
      <c r="I1015" s="737"/>
      <c r="J1015" s="737"/>
      <c r="K1015" s="737"/>
      <c r="L1015" s="737"/>
      <c r="M1015" s="737"/>
      <c r="N1015" s="737"/>
      <c r="O1015" s="737"/>
      <c r="P1015" s="737"/>
      <c r="Q1015" s="740"/>
      <c r="R1015" s="735"/>
      <c r="S1015" s="735"/>
      <c r="T1015" s="735"/>
      <c r="U1015" s="735"/>
      <c r="V1015" s="735"/>
      <c r="W1015" s="95"/>
      <c r="X1015" s="95"/>
      <c r="Y1015" s="95"/>
      <c r="Z1015" s="95"/>
      <c r="AA1015" s="95"/>
    </row>
    <row r="1016">
      <c r="B1016" s="731"/>
      <c r="C1016" s="733"/>
      <c r="D1016" s="344"/>
      <c r="E1016" s="734"/>
      <c r="F1016" s="735"/>
      <c r="G1016" s="737"/>
      <c r="H1016" s="737"/>
      <c r="I1016" s="737"/>
      <c r="J1016" s="737"/>
      <c r="K1016" s="737"/>
      <c r="L1016" s="737"/>
      <c r="M1016" s="737"/>
      <c r="N1016" s="737"/>
      <c r="O1016" s="737"/>
      <c r="P1016" s="737"/>
      <c r="Q1016" s="740"/>
      <c r="R1016" s="735"/>
      <c r="S1016" s="735"/>
      <c r="T1016" s="735"/>
      <c r="U1016" s="735"/>
      <c r="V1016" s="735"/>
      <c r="W1016" s="95"/>
      <c r="X1016" s="95"/>
      <c r="Y1016" s="95"/>
      <c r="Z1016" s="95"/>
      <c r="AA1016" s="95"/>
    </row>
    <row r="1017">
      <c r="B1017" s="731"/>
      <c r="C1017" s="733"/>
      <c r="D1017" s="344"/>
      <c r="E1017" s="734"/>
      <c r="F1017" s="735"/>
      <c r="G1017" s="737"/>
      <c r="H1017" s="737"/>
      <c r="I1017" s="737"/>
      <c r="J1017" s="737"/>
      <c r="K1017" s="737"/>
      <c r="L1017" s="737"/>
      <c r="M1017" s="737"/>
      <c r="N1017" s="737"/>
      <c r="O1017" s="737"/>
      <c r="P1017" s="737"/>
      <c r="Q1017" s="740"/>
      <c r="R1017" s="735"/>
      <c r="S1017" s="735"/>
      <c r="T1017" s="735"/>
      <c r="U1017" s="735"/>
      <c r="V1017" s="735"/>
      <c r="W1017" s="95"/>
      <c r="X1017" s="95"/>
      <c r="Y1017" s="95"/>
      <c r="Z1017" s="95"/>
      <c r="AA1017" s="95"/>
    </row>
    <row r="1018">
      <c r="B1018" s="731"/>
      <c r="C1018" s="733"/>
      <c r="D1018" s="344"/>
      <c r="E1018" s="734"/>
      <c r="F1018" s="735"/>
      <c r="G1018" s="737"/>
      <c r="H1018" s="737"/>
      <c r="I1018" s="737"/>
      <c r="J1018" s="737"/>
      <c r="K1018" s="737"/>
      <c r="L1018" s="737"/>
      <c r="M1018" s="737"/>
      <c r="N1018" s="737"/>
      <c r="O1018" s="737"/>
      <c r="P1018" s="737"/>
      <c r="Q1018" s="740"/>
      <c r="R1018" s="735"/>
      <c r="S1018" s="735"/>
      <c r="T1018" s="735"/>
      <c r="U1018" s="735"/>
      <c r="V1018" s="735"/>
      <c r="W1018" s="95"/>
      <c r="X1018" s="95"/>
      <c r="Y1018" s="95"/>
      <c r="Z1018" s="95"/>
      <c r="AA1018" s="95"/>
    </row>
    <row r="1019">
      <c r="B1019" s="731"/>
      <c r="C1019" s="733"/>
      <c r="D1019" s="344"/>
      <c r="E1019" s="734"/>
      <c r="F1019" s="735"/>
      <c r="G1019" s="737"/>
      <c r="H1019" s="737"/>
      <c r="I1019" s="737"/>
      <c r="J1019" s="737"/>
      <c r="K1019" s="737"/>
      <c r="L1019" s="737"/>
      <c r="M1019" s="737"/>
      <c r="N1019" s="737"/>
      <c r="O1019" s="737"/>
      <c r="P1019" s="737"/>
      <c r="Q1019" s="740"/>
      <c r="R1019" s="735"/>
      <c r="S1019" s="735"/>
      <c r="T1019" s="735"/>
      <c r="U1019" s="735"/>
      <c r="V1019" s="735"/>
      <c r="W1019" s="95"/>
      <c r="X1019" s="95"/>
      <c r="Y1019" s="95"/>
      <c r="Z1019" s="95"/>
      <c r="AA1019" s="95"/>
    </row>
    <row r="1020">
      <c r="B1020" s="731"/>
      <c r="C1020" s="733"/>
      <c r="D1020" s="344"/>
      <c r="E1020" s="734"/>
      <c r="F1020" s="735"/>
      <c r="G1020" s="737"/>
      <c r="H1020" s="737"/>
      <c r="I1020" s="737"/>
      <c r="J1020" s="737"/>
      <c r="K1020" s="737"/>
      <c r="L1020" s="737"/>
      <c r="M1020" s="737"/>
      <c r="N1020" s="737"/>
      <c r="O1020" s="737"/>
      <c r="P1020" s="737"/>
      <c r="Q1020" s="740"/>
      <c r="R1020" s="735"/>
      <c r="S1020" s="735"/>
      <c r="T1020" s="735"/>
      <c r="U1020" s="735"/>
      <c r="V1020" s="735"/>
      <c r="W1020" s="95"/>
      <c r="X1020" s="95"/>
      <c r="Y1020" s="95"/>
      <c r="Z1020" s="95"/>
      <c r="AA1020" s="95"/>
    </row>
    <row r="1021">
      <c r="B1021" s="731"/>
      <c r="C1021" s="733"/>
      <c r="D1021" s="344"/>
      <c r="E1021" s="734"/>
      <c r="F1021" s="735"/>
      <c r="G1021" s="737"/>
      <c r="H1021" s="737"/>
      <c r="I1021" s="737"/>
      <c r="J1021" s="737"/>
      <c r="K1021" s="737"/>
      <c r="L1021" s="737"/>
      <c r="M1021" s="737"/>
      <c r="N1021" s="737"/>
      <c r="O1021" s="737"/>
      <c r="P1021" s="737"/>
      <c r="Q1021" s="740"/>
      <c r="R1021" s="735"/>
      <c r="S1021" s="735"/>
      <c r="T1021" s="735"/>
      <c r="U1021" s="735"/>
      <c r="V1021" s="735"/>
      <c r="W1021" s="95"/>
      <c r="X1021" s="95"/>
      <c r="Y1021" s="95"/>
      <c r="Z1021" s="95"/>
      <c r="AA1021" s="95"/>
    </row>
    <row r="1022">
      <c r="B1022" s="731"/>
      <c r="C1022" s="733"/>
      <c r="D1022" s="344"/>
      <c r="E1022" s="734"/>
      <c r="F1022" s="735"/>
      <c r="G1022" s="737"/>
      <c r="H1022" s="737"/>
      <c r="I1022" s="737"/>
      <c r="J1022" s="737"/>
      <c r="K1022" s="737"/>
      <c r="L1022" s="737"/>
      <c r="M1022" s="737"/>
      <c r="N1022" s="737"/>
      <c r="O1022" s="737"/>
      <c r="P1022" s="737"/>
      <c r="Q1022" s="740"/>
      <c r="R1022" s="735"/>
      <c r="S1022" s="735"/>
      <c r="T1022" s="735"/>
      <c r="U1022" s="735"/>
      <c r="V1022" s="735"/>
      <c r="W1022" s="95"/>
      <c r="X1022" s="95"/>
      <c r="Y1022" s="95"/>
      <c r="Z1022" s="95"/>
      <c r="AA1022" s="95"/>
    </row>
    <row r="1023">
      <c r="B1023" s="731"/>
      <c r="C1023" s="733"/>
      <c r="D1023" s="344"/>
      <c r="E1023" s="734"/>
      <c r="F1023" s="735"/>
      <c r="G1023" s="737"/>
      <c r="H1023" s="737"/>
      <c r="I1023" s="737"/>
      <c r="J1023" s="737"/>
      <c r="K1023" s="737"/>
      <c r="L1023" s="737"/>
      <c r="M1023" s="737"/>
      <c r="N1023" s="737"/>
      <c r="O1023" s="737"/>
      <c r="P1023" s="737"/>
      <c r="Q1023" s="740"/>
      <c r="R1023" s="735"/>
      <c r="S1023" s="735"/>
      <c r="T1023" s="735"/>
      <c r="U1023" s="735"/>
      <c r="V1023" s="735"/>
      <c r="W1023" s="95"/>
      <c r="X1023" s="95"/>
      <c r="Y1023" s="95"/>
      <c r="Z1023" s="95"/>
      <c r="AA1023" s="95"/>
    </row>
    <row r="1024">
      <c r="B1024" s="731"/>
      <c r="C1024" s="733"/>
      <c r="D1024" s="344"/>
      <c r="E1024" s="734"/>
      <c r="F1024" s="735"/>
      <c r="G1024" s="737"/>
      <c r="H1024" s="737"/>
      <c r="I1024" s="737"/>
      <c r="J1024" s="737"/>
      <c r="K1024" s="737"/>
      <c r="L1024" s="737"/>
      <c r="M1024" s="737"/>
      <c r="N1024" s="737"/>
      <c r="O1024" s="737"/>
      <c r="P1024" s="737"/>
      <c r="Q1024" s="740"/>
      <c r="R1024" s="735"/>
      <c r="S1024" s="735"/>
      <c r="T1024" s="735"/>
      <c r="U1024" s="735"/>
      <c r="V1024" s="735"/>
      <c r="W1024" s="95"/>
      <c r="X1024" s="95"/>
      <c r="Y1024" s="95"/>
      <c r="Z1024" s="95"/>
      <c r="AA1024" s="95"/>
    </row>
    <row r="1025">
      <c r="B1025" s="731"/>
      <c r="C1025" s="733"/>
      <c r="D1025" s="344"/>
      <c r="E1025" s="734"/>
      <c r="F1025" s="735"/>
      <c r="G1025" s="737"/>
      <c r="H1025" s="737"/>
      <c r="I1025" s="737"/>
      <c r="J1025" s="737"/>
      <c r="K1025" s="737"/>
      <c r="L1025" s="737"/>
      <c r="M1025" s="737"/>
      <c r="N1025" s="737"/>
      <c r="O1025" s="737"/>
      <c r="P1025" s="737"/>
      <c r="Q1025" s="740"/>
      <c r="R1025" s="735"/>
      <c r="S1025" s="735"/>
      <c r="T1025" s="735"/>
      <c r="U1025" s="735"/>
      <c r="V1025" s="735"/>
      <c r="W1025" s="95"/>
      <c r="X1025" s="95"/>
      <c r="Y1025" s="95"/>
      <c r="Z1025" s="95"/>
      <c r="AA1025" s="95"/>
    </row>
    <row r="1026">
      <c r="B1026" s="731"/>
      <c r="C1026" s="733"/>
      <c r="D1026" s="344"/>
      <c r="E1026" s="734"/>
      <c r="F1026" s="735"/>
      <c r="G1026" s="737"/>
      <c r="H1026" s="737"/>
      <c r="I1026" s="737"/>
      <c r="J1026" s="737"/>
      <c r="K1026" s="737"/>
      <c r="L1026" s="737"/>
      <c r="M1026" s="737"/>
      <c r="N1026" s="737"/>
      <c r="O1026" s="737"/>
      <c r="P1026" s="737"/>
      <c r="Q1026" s="740"/>
      <c r="R1026" s="735"/>
      <c r="S1026" s="735"/>
      <c r="T1026" s="735"/>
      <c r="U1026" s="735"/>
      <c r="V1026" s="735"/>
      <c r="W1026" s="95"/>
      <c r="X1026" s="95"/>
      <c r="Y1026" s="95"/>
      <c r="Z1026" s="95"/>
      <c r="AA1026" s="95"/>
    </row>
    <row r="1027">
      <c r="B1027" s="731"/>
      <c r="C1027" s="733"/>
      <c r="D1027" s="344"/>
      <c r="E1027" s="734"/>
      <c r="F1027" s="735"/>
      <c r="G1027" s="737"/>
      <c r="H1027" s="737"/>
      <c r="I1027" s="737"/>
      <c r="J1027" s="737"/>
      <c r="K1027" s="737"/>
      <c r="L1027" s="737"/>
      <c r="M1027" s="737"/>
      <c r="N1027" s="737"/>
      <c r="O1027" s="737"/>
      <c r="P1027" s="737"/>
      <c r="Q1027" s="740"/>
      <c r="R1027" s="735"/>
      <c r="S1027" s="735"/>
      <c r="T1027" s="735"/>
      <c r="U1027" s="735"/>
      <c r="V1027" s="735"/>
      <c r="W1027" s="95"/>
      <c r="X1027" s="95"/>
      <c r="Y1027" s="95"/>
      <c r="Z1027" s="95"/>
      <c r="AA1027" s="95"/>
    </row>
    <row r="1028">
      <c r="B1028" s="731"/>
      <c r="C1028" s="733"/>
      <c r="D1028" s="344"/>
      <c r="E1028" s="734"/>
      <c r="F1028" s="735"/>
      <c r="G1028" s="737"/>
      <c r="H1028" s="737"/>
      <c r="I1028" s="737"/>
      <c r="J1028" s="737"/>
      <c r="K1028" s="737"/>
      <c r="L1028" s="737"/>
      <c r="M1028" s="737"/>
      <c r="N1028" s="737"/>
      <c r="O1028" s="737"/>
      <c r="P1028" s="737"/>
      <c r="Q1028" s="740"/>
      <c r="R1028" s="735"/>
      <c r="S1028" s="735"/>
      <c r="T1028" s="735"/>
      <c r="U1028" s="735"/>
      <c r="V1028" s="735"/>
      <c r="W1028" s="95"/>
      <c r="X1028" s="95"/>
      <c r="Y1028" s="95"/>
      <c r="Z1028" s="95"/>
      <c r="AA1028" s="95"/>
    </row>
    <row r="1029">
      <c r="B1029" s="731"/>
      <c r="C1029" s="733"/>
      <c r="D1029" s="344"/>
      <c r="E1029" s="734"/>
      <c r="F1029" s="735"/>
      <c r="G1029" s="737"/>
      <c r="H1029" s="737"/>
      <c r="I1029" s="737"/>
      <c r="J1029" s="737"/>
      <c r="K1029" s="737"/>
      <c r="L1029" s="737"/>
      <c r="M1029" s="737"/>
      <c r="N1029" s="737"/>
      <c r="O1029" s="737"/>
      <c r="P1029" s="737"/>
      <c r="Q1029" s="740"/>
      <c r="R1029" s="735"/>
      <c r="S1029" s="735"/>
      <c r="T1029" s="735"/>
      <c r="U1029" s="735"/>
      <c r="V1029" s="735"/>
      <c r="W1029" s="95"/>
      <c r="X1029" s="95"/>
      <c r="Y1029" s="95"/>
      <c r="Z1029" s="95"/>
      <c r="AA1029" s="95"/>
    </row>
    <row r="1030">
      <c r="B1030" s="731"/>
      <c r="C1030" s="733"/>
      <c r="D1030" s="344"/>
      <c r="E1030" s="734"/>
      <c r="F1030" s="735"/>
      <c r="G1030" s="737"/>
      <c r="H1030" s="737"/>
      <c r="I1030" s="737"/>
      <c r="J1030" s="737"/>
      <c r="K1030" s="737"/>
      <c r="L1030" s="737"/>
      <c r="M1030" s="737"/>
      <c r="N1030" s="737"/>
      <c r="O1030" s="737"/>
      <c r="P1030" s="737"/>
      <c r="Q1030" s="740"/>
      <c r="R1030" s="735"/>
      <c r="S1030" s="735"/>
      <c r="T1030" s="735"/>
      <c r="U1030" s="735"/>
      <c r="V1030" s="735"/>
      <c r="W1030" s="95"/>
      <c r="X1030" s="95"/>
      <c r="Y1030" s="95"/>
      <c r="Z1030" s="95"/>
      <c r="AA1030" s="95"/>
    </row>
    <row r="1031">
      <c r="B1031" s="731"/>
      <c r="C1031" s="733"/>
      <c r="D1031" s="344"/>
      <c r="E1031" s="734"/>
      <c r="F1031" s="735"/>
      <c r="G1031" s="737"/>
      <c r="H1031" s="737"/>
      <c r="I1031" s="737"/>
      <c r="J1031" s="737"/>
      <c r="K1031" s="737"/>
      <c r="L1031" s="737"/>
      <c r="M1031" s="737"/>
      <c r="N1031" s="737"/>
      <c r="O1031" s="737"/>
      <c r="P1031" s="737"/>
      <c r="Q1031" s="740"/>
      <c r="R1031" s="735"/>
      <c r="S1031" s="735"/>
      <c r="T1031" s="735"/>
      <c r="U1031" s="735"/>
      <c r="V1031" s="735"/>
      <c r="W1031" s="95"/>
      <c r="X1031" s="95"/>
      <c r="Y1031" s="95"/>
      <c r="Z1031" s="95"/>
      <c r="AA1031" s="95"/>
    </row>
    <row r="1032">
      <c r="B1032" s="731"/>
      <c r="C1032" s="733"/>
      <c r="D1032" s="344"/>
      <c r="E1032" s="734"/>
      <c r="F1032" s="735"/>
      <c r="G1032" s="737"/>
      <c r="H1032" s="737"/>
      <c r="I1032" s="737"/>
      <c r="J1032" s="737"/>
      <c r="K1032" s="737"/>
      <c r="L1032" s="737"/>
      <c r="M1032" s="737"/>
      <c r="N1032" s="737"/>
      <c r="O1032" s="737"/>
      <c r="P1032" s="737"/>
      <c r="Q1032" s="740"/>
      <c r="R1032" s="735"/>
      <c r="S1032" s="735"/>
      <c r="T1032" s="735"/>
      <c r="U1032" s="735"/>
      <c r="V1032" s="735"/>
      <c r="W1032" s="95"/>
      <c r="X1032" s="95"/>
      <c r="Y1032" s="95"/>
      <c r="Z1032" s="95"/>
      <c r="AA1032" s="95"/>
    </row>
    <row r="1033">
      <c r="B1033" s="731"/>
      <c r="C1033" s="733"/>
      <c r="D1033" s="344"/>
      <c r="E1033" s="734"/>
      <c r="F1033" s="735"/>
      <c r="G1033" s="737"/>
      <c r="H1033" s="737"/>
      <c r="I1033" s="737"/>
      <c r="J1033" s="737"/>
      <c r="K1033" s="737"/>
      <c r="L1033" s="737"/>
      <c r="M1033" s="737"/>
      <c r="N1033" s="737"/>
      <c r="O1033" s="737"/>
      <c r="P1033" s="737"/>
      <c r="Q1033" s="740"/>
      <c r="R1033" s="735"/>
      <c r="S1033" s="735"/>
      <c r="T1033" s="735"/>
      <c r="U1033" s="735"/>
      <c r="V1033" s="735"/>
      <c r="W1033" s="95"/>
      <c r="X1033" s="95"/>
      <c r="Y1033" s="95"/>
      <c r="Z1033" s="95"/>
      <c r="AA1033" s="95"/>
    </row>
    <row r="1034">
      <c r="B1034" s="731"/>
      <c r="C1034" s="733"/>
      <c r="D1034" s="344"/>
      <c r="E1034" s="734"/>
      <c r="F1034" s="735"/>
      <c r="G1034" s="737"/>
      <c r="H1034" s="737"/>
      <c r="I1034" s="737"/>
      <c r="J1034" s="737"/>
      <c r="K1034" s="737"/>
      <c r="L1034" s="737"/>
      <c r="M1034" s="737"/>
      <c r="N1034" s="737"/>
      <c r="O1034" s="737"/>
      <c r="P1034" s="737"/>
      <c r="Q1034" s="740"/>
      <c r="R1034" s="735"/>
      <c r="S1034" s="735"/>
      <c r="T1034" s="735"/>
      <c r="U1034" s="735"/>
      <c r="V1034" s="735"/>
      <c r="W1034" s="95"/>
      <c r="X1034" s="95"/>
      <c r="Y1034" s="95"/>
      <c r="Z1034" s="95"/>
      <c r="AA1034" s="95"/>
    </row>
    <row r="1035">
      <c r="B1035" s="731"/>
      <c r="C1035" s="733"/>
      <c r="D1035" s="344"/>
      <c r="E1035" s="734"/>
      <c r="F1035" s="735"/>
      <c r="G1035" s="737"/>
      <c r="H1035" s="737"/>
      <c r="I1035" s="737"/>
      <c r="J1035" s="737"/>
      <c r="K1035" s="737"/>
      <c r="L1035" s="737"/>
      <c r="M1035" s="737"/>
      <c r="N1035" s="737"/>
      <c r="O1035" s="737"/>
      <c r="P1035" s="737"/>
      <c r="Q1035" s="740"/>
      <c r="R1035" s="735"/>
      <c r="S1035" s="735"/>
      <c r="T1035" s="735"/>
      <c r="U1035" s="735"/>
      <c r="V1035" s="735"/>
      <c r="W1035" s="95"/>
      <c r="X1035" s="95"/>
      <c r="Y1035" s="95"/>
      <c r="Z1035" s="95"/>
      <c r="AA1035" s="95"/>
    </row>
    <row r="1036">
      <c r="B1036" s="731"/>
      <c r="C1036" s="733"/>
      <c r="D1036" s="344"/>
      <c r="E1036" s="734"/>
      <c r="F1036" s="735"/>
      <c r="G1036" s="737"/>
      <c r="H1036" s="737"/>
      <c r="I1036" s="737"/>
      <c r="J1036" s="737"/>
      <c r="K1036" s="737"/>
      <c r="L1036" s="737"/>
      <c r="M1036" s="737"/>
      <c r="N1036" s="737"/>
      <c r="O1036" s="737"/>
      <c r="P1036" s="737"/>
      <c r="Q1036" s="740"/>
      <c r="R1036" s="735"/>
      <c r="S1036" s="735"/>
      <c r="T1036" s="735"/>
      <c r="U1036" s="735"/>
      <c r="V1036" s="735"/>
      <c r="W1036" s="95"/>
      <c r="X1036" s="95"/>
      <c r="Y1036" s="95"/>
      <c r="Z1036" s="95"/>
      <c r="AA1036" s="95"/>
    </row>
    <row r="1037">
      <c r="B1037" s="731"/>
      <c r="C1037" s="733"/>
      <c r="D1037" s="344"/>
      <c r="E1037" s="734"/>
      <c r="F1037" s="735"/>
      <c r="G1037" s="737"/>
      <c r="H1037" s="737"/>
      <c r="I1037" s="737"/>
      <c r="J1037" s="737"/>
      <c r="K1037" s="737"/>
      <c r="L1037" s="737"/>
      <c r="M1037" s="737"/>
      <c r="N1037" s="737"/>
      <c r="O1037" s="737"/>
      <c r="P1037" s="737"/>
      <c r="Q1037" s="740"/>
      <c r="R1037" s="735"/>
      <c r="S1037" s="735"/>
      <c r="T1037" s="735"/>
      <c r="U1037" s="735"/>
      <c r="V1037" s="735"/>
      <c r="W1037" s="95"/>
      <c r="X1037" s="95"/>
      <c r="Y1037" s="95"/>
      <c r="Z1037" s="95"/>
      <c r="AA1037" s="95"/>
    </row>
    <row r="1038">
      <c r="B1038" s="731"/>
      <c r="C1038" s="733"/>
      <c r="D1038" s="344"/>
      <c r="E1038" s="734"/>
      <c r="F1038" s="735"/>
      <c r="G1038" s="737"/>
      <c r="H1038" s="737"/>
      <c r="I1038" s="737"/>
      <c r="J1038" s="737"/>
      <c r="K1038" s="737"/>
      <c r="L1038" s="737"/>
      <c r="M1038" s="737"/>
      <c r="N1038" s="737"/>
      <c r="O1038" s="737"/>
      <c r="P1038" s="737"/>
      <c r="Q1038" s="740"/>
      <c r="R1038" s="735"/>
      <c r="S1038" s="735"/>
      <c r="T1038" s="735"/>
      <c r="U1038" s="735"/>
      <c r="V1038" s="735"/>
      <c r="W1038" s="95"/>
      <c r="X1038" s="95"/>
      <c r="Y1038" s="95"/>
      <c r="Z1038" s="95"/>
      <c r="AA1038" s="95"/>
    </row>
    <row r="1039">
      <c r="B1039" s="731"/>
      <c r="C1039" s="733"/>
      <c r="D1039" s="344"/>
      <c r="E1039" s="734"/>
      <c r="F1039" s="735"/>
      <c r="G1039" s="737"/>
      <c r="H1039" s="737"/>
      <c r="I1039" s="737"/>
      <c r="J1039" s="737"/>
      <c r="K1039" s="737"/>
      <c r="L1039" s="737"/>
      <c r="M1039" s="737"/>
      <c r="N1039" s="737"/>
      <c r="O1039" s="737"/>
      <c r="P1039" s="737"/>
      <c r="Q1039" s="740"/>
      <c r="R1039" s="735"/>
      <c r="S1039" s="735"/>
      <c r="T1039" s="735"/>
      <c r="U1039" s="735"/>
      <c r="V1039" s="735"/>
      <c r="W1039" s="95"/>
      <c r="X1039" s="95"/>
      <c r="Y1039" s="95"/>
      <c r="Z1039" s="95"/>
      <c r="AA1039" s="95"/>
    </row>
    <row r="1040">
      <c r="B1040" s="731"/>
      <c r="C1040" s="733"/>
      <c r="D1040" s="344"/>
      <c r="E1040" s="734"/>
      <c r="F1040" s="735"/>
      <c r="G1040" s="737"/>
      <c r="H1040" s="737"/>
      <c r="I1040" s="737"/>
      <c r="J1040" s="737"/>
      <c r="K1040" s="737"/>
      <c r="L1040" s="737"/>
      <c r="M1040" s="737"/>
      <c r="N1040" s="737"/>
      <c r="O1040" s="737"/>
      <c r="P1040" s="737"/>
      <c r="Q1040" s="740"/>
      <c r="R1040" s="735"/>
      <c r="S1040" s="735"/>
      <c r="T1040" s="735"/>
      <c r="U1040" s="735"/>
      <c r="V1040" s="735"/>
      <c r="W1040" s="95"/>
      <c r="X1040" s="95"/>
      <c r="Y1040" s="95"/>
      <c r="Z1040" s="95"/>
      <c r="AA1040" s="95"/>
    </row>
    <row r="1041">
      <c r="B1041" s="731"/>
      <c r="C1041" s="733"/>
      <c r="D1041" s="344"/>
      <c r="E1041" s="734"/>
      <c r="F1041" s="735"/>
      <c r="G1041" s="737"/>
      <c r="H1041" s="737"/>
      <c r="I1041" s="737"/>
      <c r="J1041" s="737"/>
      <c r="K1041" s="737"/>
      <c r="L1041" s="737"/>
      <c r="M1041" s="737"/>
      <c r="N1041" s="737"/>
      <c r="O1041" s="737"/>
      <c r="P1041" s="737"/>
      <c r="Q1041" s="740"/>
      <c r="R1041" s="735"/>
      <c r="S1041" s="735"/>
      <c r="T1041" s="735"/>
      <c r="U1041" s="735"/>
      <c r="V1041" s="735"/>
      <c r="W1041" s="95"/>
      <c r="X1041" s="95"/>
      <c r="Y1041" s="95"/>
      <c r="Z1041" s="95"/>
      <c r="AA1041" s="95"/>
    </row>
    <row r="1042">
      <c r="B1042" s="731"/>
      <c r="C1042" s="733"/>
      <c r="D1042" s="344"/>
      <c r="E1042" s="734"/>
      <c r="F1042" s="735"/>
      <c r="G1042" s="737"/>
      <c r="H1042" s="737"/>
      <c r="I1042" s="737"/>
      <c r="J1042" s="737"/>
      <c r="K1042" s="737"/>
      <c r="L1042" s="737"/>
      <c r="M1042" s="737"/>
      <c r="N1042" s="737"/>
      <c r="O1042" s="737"/>
      <c r="P1042" s="737"/>
      <c r="Q1042" s="740"/>
      <c r="R1042" s="735"/>
      <c r="S1042" s="735"/>
      <c r="T1042" s="735"/>
      <c r="U1042" s="735"/>
      <c r="V1042" s="735"/>
      <c r="W1042" s="95"/>
      <c r="X1042" s="95"/>
      <c r="Y1042" s="95"/>
      <c r="Z1042" s="95"/>
      <c r="AA1042" s="95"/>
    </row>
    <row r="1043">
      <c r="B1043" s="731"/>
      <c r="C1043" s="733"/>
      <c r="D1043" s="344"/>
      <c r="E1043" s="734"/>
      <c r="F1043" s="735"/>
      <c r="G1043" s="737"/>
      <c r="H1043" s="737"/>
      <c r="I1043" s="737"/>
      <c r="J1043" s="737"/>
      <c r="K1043" s="737"/>
      <c r="L1043" s="737"/>
      <c r="M1043" s="737"/>
      <c r="N1043" s="737"/>
      <c r="O1043" s="737"/>
      <c r="P1043" s="737"/>
      <c r="Q1043" s="740"/>
      <c r="R1043" s="735"/>
      <c r="S1043" s="735"/>
      <c r="T1043" s="735"/>
      <c r="U1043" s="735"/>
      <c r="V1043" s="735"/>
      <c r="W1043" s="95"/>
      <c r="X1043" s="95"/>
      <c r="Y1043" s="95"/>
      <c r="Z1043" s="95"/>
      <c r="AA1043" s="95"/>
    </row>
    <row r="1044">
      <c r="B1044" s="731"/>
      <c r="C1044" s="733"/>
      <c r="D1044" s="344"/>
      <c r="E1044" s="734"/>
      <c r="F1044" s="735"/>
      <c r="G1044" s="737"/>
      <c r="H1044" s="737"/>
      <c r="I1044" s="737"/>
      <c r="J1044" s="737"/>
      <c r="K1044" s="737"/>
      <c r="L1044" s="737"/>
      <c r="M1044" s="737"/>
      <c r="N1044" s="737"/>
      <c r="O1044" s="737"/>
      <c r="P1044" s="737"/>
      <c r="Q1044" s="740"/>
      <c r="R1044" s="735"/>
      <c r="S1044" s="735"/>
      <c r="T1044" s="735"/>
      <c r="U1044" s="735"/>
      <c r="V1044" s="735"/>
      <c r="W1044" s="95"/>
      <c r="X1044" s="95"/>
      <c r="Y1044" s="95"/>
      <c r="Z1044" s="95"/>
      <c r="AA1044" s="95"/>
    </row>
    <row r="1045">
      <c r="B1045" s="731"/>
      <c r="C1045" s="733"/>
      <c r="D1045" s="344"/>
      <c r="E1045" s="734"/>
      <c r="F1045" s="735"/>
      <c r="G1045" s="737"/>
      <c r="H1045" s="737"/>
      <c r="I1045" s="737"/>
      <c r="J1045" s="737"/>
      <c r="K1045" s="737"/>
      <c r="L1045" s="737"/>
      <c r="M1045" s="737"/>
      <c r="N1045" s="737"/>
      <c r="O1045" s="737"/>
      <c r="P1045" s="737"/>
      <c r="Q1045" s="740"/>
      <c r="R1045" s="735"/>
      <c r="S1045" s="735"/>
      <c r="T1045" s="735"/>
      <c r="U1045" s="735"/>
      <c r="V1045" s="735"/>
      <c r="W1045" s="95"/>
      <c r="X1045" s="95"/>
      <c r="Y1045" s="95"/>
      <c r="Z1045" s="95"/>
      <c r="AA1045" s="95"/>
    </row>
    <row r="1046">
      <c r="B1046" s="731"/>
      <c r="C1046" s="733"/>
      <c r="D1046" s="344"/>
      <c r="E1046" s="734"/>
      <c r="F1046" s="735"/>
      <c r="G1046" s="737"/>
      <c r="H1046" s="737"/>
      <c r="I1046" s="737"/>
      <c r="J1046" s="737"/>
      <c r="K1046" s="737"/>
      <c r="L1046" s="737"/>
      <c r="M1046" s="737"/>
      <c r="N1046" s="737"/>
      <c r="O1046" s="737"/>
      <c r="P1046" s="737"/>
      <c r="Q1046" s="740"/>
      <c r="R1046" s="735"/>
      <c r="S1046" s="735"/>
      <c r="T1046" s="735"/>
      <c r="U1046" s="735"/>
      <c r="V1046" s="735"/>
      <c r="W1046" s="95"/>
      <c r="X1046" s="95"/>
      <c r="Y1046" s="95"/>
      <c r="Z1046" s="95"/>
      <c r="AA1046" s="95"/>
    </row>
    <row r="1047">
      <c r="B1047" s="731"/>
      <c r="C1047" s="733"/>
      <c r="D1047" s="344"/>
      <c r="E1047" s="734"/>
      <c r="F1047" s="735"/>
      <c r="G1047" s="737"/>
      <c r="H1047" s="737"/>
      <c r="I1047" s="737"/>
      <c r="J1047" s="737"/>
      <c r="K1047" s="737"/>
      <c r="L1047" s="737"/>
      <c r="M1047" s="737"/>
      <c r="N1047" s="737"/>
      <c r="O1047" s="737"/>
      <c r="P1047" s="737"/>
      <c r="Q1047" s="740"/>
      <c r="R1047" s="735"/>
      <c r="S1047" s="735"/>
      <c r="T1047" s="735"/>
      <c r="U1047" s="735"/>
      <c r="V1047" s="735"/>
      <c r="W1047" s="95"/>
      <c r="X1047" s="95"/>
      <c r="Y1047" s="95"/>
      <c r="Z1047" s="95"/>
      <c r="AA1047" s="95"/>
    </row>
    <row r="1048">
      <c r="B1048" s="731"/>
      <c r="C1048" s="733"/>
      <c r="D1048" s="344"/>
      <c r="E1048" s="734"/>
      <c r="F1048" s="735"/>
      <c r="G1048" s="737"/>
      <c r="H1048" s="737"/>
      <c r="I1048" s="737"/>
      <c r="J1048" s="737"/>
      <c r="K1048" s="737"/>
      <c r="L1048" s="737"/>
      <c r="M1048" s="737"/>
      <c r="N1048" s="737"/>
      <c r="O1048" s="737"/>
      <c r="P1048" s="737"/>
      <c r="Q1048" s="740"/>
      <c r="R1048" s="735"/>
      <c r="S1048" s="735"/>
      <c r="T1048" s="735"/>
      <c r="U1048" s="735"/>
      <c r="V1048" s="735"/>
      <c r="W1048" s="95"/>
      <c r="X1048" s="95"/>
      <c r="Y1048" s="95"/>
      <c r="Z1048" s="95"/>
      <c r="AA1048" s="95"/>
    </row>
    <row r="1049">
      <c r="B1049" s="731"/>
      <c r="C1049" s="733"/>
      <c r="D1049" s="344"/>
      <c r="E1049" s="734"/>
      <c r="F1049" s="735"/>
      <c r="G1049" s="737"/>
      <c r="H1049" s="737"/>
      <c r="I1049" s="737"/>
      <c r="J1049" s="737"/>
      <c r="K1049" s="737"/>
      <c r="L1049" s="737"/>
      <c r="M1049" s="737"/>
      <c r="N1049" s="737"/>
      <c r="O1049" s="737"/>
      <c r="P1049" s="737"/>
      <c r="Q1049" s="740"/>
      <c r="R1049" s="735"/>
      <c r="S1049" s="735"/>
      <c r="T1049" s="735"/>
      <c r="U1049" s="735"/>
      <c r="V1049" s="735"/>
      <c r="W1049" s="95"/>
      <c r="X1049" s="95"/>
      <c r="Y1049" s="95"/>
      <c r="Z1049" s="95"/>
      <c r="AA1049" s="95"/>
    </row>
    <row r="1050">
      <c r="B1050" s="731"/>
      <c r="C1050" s="733"/>
      <c r="D1050" s="344"/>
      <c r="E1050" s="734"/>
      <c r="F1050" s="735"/>
      <c r="G1050" s="737"/>
      <c r="H1050" s="737"/>
      <c r="I1050" s="737"/>
      <c r="J1050" s="737"/>
      <c r="K1050" s="737"/>
      <c r="L1050" s="737"/>
      <c r="M1050" s="737"/>
      <c r="N1050" s="737"/>
      <c r="O1050" s="737"/>
      <c r="P1050" s="737"/>
      <c r="Q1050" s="740"/>
      <c r="R1050" s="735"/>
      <c r="S1050" s="735"/>
      <c r="T1050" s="735"/>
      <c r="U1050" s="735"/>
      <c r="V1050" s="735"/>
      <c r="W1050" s="95"/>
      <c r="X1050" s="95"/>
      <c r="Y1050" s="95"/>
      <c r="Z1050" s="95"/>
      <c r="AA1050" s="95"/>
    </row>
    <row r="1051">
      <c r="B1051" s="731"/>
      <c r="C1051" s="733"/>
      <c r="D1051" s="344"/>
      <c r="E1051" s="734"/>
      <c r="F1051" s="735"/>
      <c r="G1051" s="737"/>
      <c r="H1051" s="737"/>
      <c r="I1051" s="737"/>
      <c r="J1051" s="737"/>
      <c r="K1051" s="737"/>
      <c r="L1051" s="737"/>
      <c r="M1051" s="737"/>
      <c r="N1051" s="737"/>
      <c r="O1051" s="737"/>
      <c r="P1051" s="737"/>
      <c r="Q1051" s="740"/>
      <c r="R1051" s="735"/>
      <c r="S1051" s="735"/>
      <c r="T1051" s="735"/>
      <c r="U1051" s="735"/>
      <c r="V1051" s="735"/>
      <c r="W1051" s="95"/>
      <c r="X1051" s="95"/>
      <c r="Y1051" s="95"/>
      <c r="Z1051" s="95"/>
      <c r="AA1051" s="95"/>
    </row>
    <row r="1052">
      <c r="B1052" s="731"/>
      <c r="C1052" s="733"/>
      <c r="D1052" s="344"/>
      <c r="E1052" s="734"/>
      <c r="F1052" s="735"/>
      <c r="G1052" s="737"/>
      <c r="H1052" s="737"/>
      <c r="I1052" s="737"/>
      <c r="J1052" s="737"/>
      <c r="K1052" s="737"/>
      <c r="L1052" s="737"/>
      <c r="M1052" s="737"/>
      <c r="N1052" s="737"/>
      <c r="O1052" s="737"/>
      <c r="P1052" s="737"/>
      <c r="Q1052" s="740"/>
      <c r="R1052" s="735"/>
      <c r="S1052" s="735"/>
      <c r="T1052" s="735"/>
      <c r="U1052" s="735"/>
      <c r="V1052" s="735"/>
      <c r="W1052" s="95"/>
      <c r="X1052" s="95"/>
      <c r="Y1052" s="95"/>
      <c r="Z1052" s="95"/>
      <c r="AA1052" s="95"/>
    </row>
    <row r="1053">
      <c r="B1053" s="731"/>
      <c r="C1053" s="733"/>
      <c r="D1053" s="344"/>
      <c r="E1053" s="734"/>
      <c r="F1053" s="735"/>
      <c r="G1053" s="737"/>
      <c r="H1053" s="737"/>
      <c r="I1053" s="737"/>
      <c r="J1053" s="737"/>
      <c r="K1053" s="737"/>
      <c r="L1053" s="737"/>
      <c r="M1053" s="737"/>
      <c r="N1053" s="737"/>
      <c r="O1053" s="737"/>
      <c r="P1053" s="737"/>
      <c r="Q1053" s="740"/>
      <c r="R1053" s="735"/>
      <c r="S1053" s="735"/>
      <c r="T1053" s="735"/>
      <c r="U1053" s="735"/>
      <c r="V1053" s="735"/>
      <c r="W1053" s="95"/>
      <c r="X1053" s="95"/>
      <c r="Y1053" s="95"/>
      <c r="Z1053" s="95"/>
      <c r="AA1053" s="95"/>
    </row>
    <row r="1054">
      <c r="B1054" s="731"/>
      <c r="C1054" s="733"/>
      <c r="D1054" s="344"/>
      <c r="E1054" s="734"/>
      <c r="F1054" s="735"/>
      <c r="G1054" s="737"/>
      <c r="H1054" s="737"/>
      <c r="I1054" s="737"/>
      <c r="J1054" s="737"/>
      <c r="K1054" s="737"/>
      <c r="L1054" s="737"/>
      <c r="M1054" s="737"/>
      <c r="N1054" s="737"/>
      <c r="O1054" s="737"/>
      <c r="P1054" s="737"/>
      <c r="Q1054" s="740"/>
      <c r="R1054" s="735"/>
      <c r="S1054" s="735"/>
      <c r="T1054" s="735"/>
      <c r="U1054" s="735"/>
      <c r="V1054" s="735"/>
      <c r="W1054" s="95"/>
      <c r="X1054" s="95"/>
      <c r="Y1054" s="95"/>
      <c r="Z1054" s="95"/>
      <c r="AA1054" s="95"/>
    </row>
    <row r="1055">
      <c r="B1055" s="731"/>
      <c r="C1055" s="733"/>
      <c r="D1055" s="344"/>
      <c r="E1055" s="734"/>
      <c r="F1055" s="735"/>
      <c r="G1055" s="737"/>
      <c r="H1055" s="737"/>
      <c r="I1055" s="737"/>
      <c r="J1055" s="737"/>
      <c r="K1055" s="737"/>
      <c r="L1055" s="737"/>
      <c r="M1055" s="737"/>
      <c r="N1055" s="737"/>
      <c r="O1055" s="737"/>
      <c r="P1055" s="737"/>
      <c r="Q1055" s="740"/>
      <c r="R1055" s="735"/>
      <c r="S1055" s="735"/>
      <c r="T1055" s="735"/>
      <c r="U1055" s="735"/>
      <c r="V1055" s="735"/>
      <c r="W1055" s="95"/>
      <c r="X1055" s="95"/>
      <c r="Y1055" s="95"/>
      <c r="Z1055" s="95"/>
      <c r="AA1055" s="95"/>
    </row>
    <row r="1056">
      <c r="B1056" s="731"/>
      <c r="C1056" s="733"/>
      <c r="D1056" s="344"/>
      <c r="E1056" s="734"/>
      <c r="F1056" s="735"/>
      <c r="G1056" s="737"/>
      <c r="H1056" s="737"/>
      <c r="I1056" s="737"/>
      <c r="J1056" s="737"/>
      <c r="K1056" s="737"/>
      <c r="L1056" s="737"/>
      <c r="M1056" s="737"/>
      <c r="N1056" s="737"/>
      <c r="O1056" s="737"/>
      <c r="P1056" s="737"/>
      <c r="Q1056" s="740"/>
      <c r="R1056" s="735"/>
      <c r="S1056" s="735"/>
      <c r="T1056" s="735"/>
      <c r="U1056" s="735"/>
      <c r="V1056" s="735"/>
      <c r="W1056" s="95"/>
      <c r="X1056" s="95"/>
      <c r="Y1056" s="95"/>
      <c r="Z1056" s="95"/>
      <c r="AA1056" s="95"/>
    </row>
    <row r="1057">
      <c r="B1057" s="731"/>
      <c r="C1057" s="733"/>
      <c r="D1057" s="344"/>
      <c r="E1057" s="734"/>
      <c r="F1057" s="735"/>
      <c r="G1057" s="737"/>
      <c r="H1057" s="737"/>
      <c r="I1057" s="737"/>
      <c r="J1057" s="737"/>
      <c r="K1057" s="737"/>
      <c r="L1057" s="737"/>
      <c r="M1057" s="737"/>
      <c r="N1057" s="737"/>
      <c r="O1057" s="737"/>
      <c r="P1057" s="737"/>
      <c r="Q1057" s="740"/>
      <c r="R1057" s="735"/>
      <c r="S1057" s="735"/>
      <c r="T1057" s="735"/>
      <c r="U1057" s="735"/>
      <c r="V1057" s="735"/>
      <c r="W1057" s="95"/>
      <c r="X1057" s="95"/>
      <c r="Y1057" s="95"/>
      <c r="Z1057" s="95"/>
      <c r="AA1057" s="95"/>
    </row>
    <row r="1058">
      <c r="B1058" s="731"/>
      <c r="C1058" s="733"/>
      <c r="D1058" s="344"/>
      <c r="E1058" s="734"/>
      <c r="F1058" s="735"/>
      <c r="G1058" s="737"/>
      <c r="H1058" s="737"/>
      <c r="I1058" s="737"/>
      <c r="J1058" s="737"/>
      <c r="K1058" s="737"/>
      <c r="L1058" s="737"/>
      <c r="M1058" s="737"/>
      <c r="N1058" s="737"/>
      <c r="O1058" s="737"/>
      <c r="P1058" s="737"/>
      <c r="Q1058" s="740"/>
      <c r="R1058" s="735"/>
      <c r="S1058" s="735"/>
      <c r="T1058" s="735"/>
      <c r="U1058" s="735"/>
      <c r="V1058" s="735"/>
      <c r="W1058" s="95"/>
      <c r="X1058" s="95"/>
      <c r="Y1058" s="95"/>
      <c r="Z1058" s="95"/>
      <c r="AA1058" s="95"/>
    </row>
    <row r="1059">
      <c r="B1059" s="731"/>
      <c r="C1059" s="733"/>
      <c r="D1059" s="344"/>
      <c r="E1059" s="734"/>
      <c r="F1059" s="735"/>
      <c r="G1059" s="737"/>
      <c r="H1059" s="737"/>
      <c r="I1059" s="737"/>
      <c r="J1059" s="737"/>
      <c r="K1059" s="737"/>
      <c r="L1059" s="737"/>
      <c r="M1059" s="737"/>
      <c r="N1059" s="737"/>
      <c r="O1059" s="737"/>
      <c r="P1059" s="737"/>
      <c r="Q1059" s="740"/>
      <c r="R1059" s="735"/>
      <c r="S1059" s="735"/>
      <c r="T1059" s="735"/>
      <c r="U1059" s="735"/>
      <c r="V1059" s="735"/>
      <c r="W1059" s="95"/>
      <c r="X1059" s="95"/>
      <c r="Y1059" s="95"/>
      <c r="Z1059" s="95"/>
      <c r="AA1059" s="95"/>
    </row>
    <row r="1060">
      <c r="B1060" s="731"/>
      <c r="C1060" s="733"/>
      <c r="D1060" s="344"/>
      <c r="E1060" s="734"/>
      <c r="F1060" s="735"/>
      <c r="G1060" s="737"/>
      <c r="H1060" s="737"/>
      <c r="I1060" s="737"/>
      <c r="J1060" s="737"/>
      <c r="K1060" s="737"/>
      <c r="L1060" s="737"/>
      <c r="M1060" s="737"/>
      <c r="N1060" s="737"/>
      <c r="O1060" s="737"/>
      <c r="P1060" s="737"/>
      <c r="Q1060" s="740"/>
      <c r="R1060" s="735"/>
      <c r="S1060" s="735"/>
      <c r="T1060" s="735"/>
      <c r="U1060" s="735"/>
      <c r="V1060" s="735"/>
      <c r="W1060" s="95"/>
      <c r="X1060" s="95"/>
      <c r="Y1060" s="95"/>
      <c r="Z1060" s="95"/>
      <c r="AA1060" s="95"/>
    </row>
    <row r="1061">
      <c r="B1061" s="731"/>
      <c r="C1061" s="733"/>
      <c r="D1061" s="344"/>
      <c r="E1061" s="734"/>
      <c r="F1061" s="735"/>
      <c r="G1061" s="737"/>
      <c r="H1061" s="737"/>
      <c r="I1061" s="737"/>
      <c r="J1061" s="737"/>
      <c r="K1061" s="737"/>
      <c r="L1061" s="737"/>
      <c r="M1061" s="737"/>
      <c r="N1061" s="737"/>
      <c r="O1061" s="737"/>
      <c r="P1061" s="737"/>
      <c r="Q1061" s="740"/>
      <c r="R1061" s="735"/>
      <c r="S1061" s="735"/>
      <c r="T1061" s="735"/>
      <c r="U1061" s="735"/>
      <c r="V1061" s="735"/>
      <c r="W1061" s="95"/>
      <c r="X1061" s="95"/>
      <c r="Y1061" s="95"/>
      <c r="Z1061" s="95"/>
      <c r="AA1061" s="95"/>
    </row>
    <row r="1062">
      <c r="B1062" s="731"/>
      <c r="C1062" s="733"/>
      <c r="D1062" s="344"/>
      <c r="E1062" s="734"/>
      <c r="F1062" s="735"/>
      <c r="G1062" s="737"/>
      <c r="H1062" s="737"/>
      <c r="I1062" s="737"/>
      <c r="J1062" s="737"/>
      <c r="K1062" s="737"/>
      <c r="L1062" s="737"/>
      <c r="M1062" s="737"/>
      <c r="N1062" s="737"/>
      <c r="O1062" s="737"/>
      <c r="P1062" s="737"/>
      <c r="Q1062" s="740"/>
      <c r="R1062" s="735"/>
      <c r="S1062" s="735"/>
      <c r="T1062" s="735"/>
      <c r="U1062" s="735"/>
      <c r="V1062" s="735"/>
      <c r="W1062" s="95"/>
      <c r="X1062" s="95"/>
      <c r="Y1062" s="95"/>
      <c r="Z1062" s="95"/>
      <c r="AA1062" s="95"/>
    </row>
    <row r="1063">
      <c r="B1063" s="731"/>
      <c r="C1063" s="733"/>
      <c r="D1063" s="344"/>
      <c r="E1063" s="734"/>
      <c r="F1063" s="735"/>
      <c r="G1063" s="737"/>
      <c r="H1063" s="737"/>
      <c r="I1063" s="737"/>
      <c r="J1063" s="737"/>
      <c r="K1063" s="737"/>
      <c r="L1063" s="737"/>
      <c r="M1063" s="737"/>
      <c r="N1063" s="737"/>
      <c r="O1063" s="737"/>
      <c r="P1063" s="737"/>
      <c r="Q1063" s="740"/>
      <c r="R1063" s="735"/>
      <c r="S1063" s="735"/>
      <c r="T1063" s="735"/>
      <c r="U1063" s="735"/>
      <c r="V1063" s="735"/>
      <c r="W1063" s="95"/>
      <c r="X1063" s="95"/>
      <c r="Y1063" s="95"/>
      <c r="Z1063" s="95"/>
      <c r="AA1063" s="95"/>
    </row>
    <row r="1064">
      <c r="B1064" s="731"/>
      <c r="C1064" s="733"/>
      <c r="D1064" s="344"/>
      <c r="E1064" s="734"/>
      <c r="F1064" s="735"/>
      <c r="G1064" s="737"/>
      <c r="H1064" s="737"/>
      <c r="I1064" s="737"/>
      <c r="J1064" s="737"/>
      <c r="K1064" s="737"/>
      <c r="L1064" s="737"/>
      <c r="M1064" s="737"/>
      <c r="N1064" s="737"/>
      <c r="O1064" s="737"/>
      <c r="P1064" s="737"/>
      <c r="Q1064" s="740"/>
      <c r="R1064" s="735"/>
      <c r="S1064" s="735"/>
      <c r="T1064" s="735"/>
      <c r="U1064" s="735"/>
      <c r="V1064" s="735"/>
      <c r="W1064" s="95"/>
      <c r="X1064" s="95"/>
      <c r="Y1064" s="95"/>
      <c r="Z1064" s="95"/>
      <c r="AA1064" s="95"/>
    </row>
    <row r="1065">
      <c r="B1065" s="731"/>
      <c r="C1065" s="733"/>
      <c r="D1065" s="344"/>
      <c r="E1065" s="734"/>
      <c r="F1065" s="735"/>
      <c r="G1065" s="737"/>
      <c r="H1065" s="737"/>
      <c r="I1065" s="737"/>
      <c r="J1065" s="737"/>
      <c r="K1065" s="737"/>
      <c r="L1065" s="737"/>
      <c r="M1065" s="737"/>
      <c r="N1065" s="737"/>
      <c r="O1065" s="737"/>
      <c r="P1065" s="737"/>
      <c r="Q1065" s="740"/>
      <c r="R1065" s="735"/>
      <c r="S1065" s="735"/>
      <c r="T1065" s="735"/>
      <c r="U1065" s="735"/>
      <c r="V1065" s="735"/>
      <c r="W1065" s="95"/>
      <c r="X1065" s="95"/>
      <c r="Y1065" s="95"/>
      <c r="Z1065" s="95"/>
      <c r="AA1065" s="95"/>
    </row>
    <row r="1066">
      <c r="B1066" s="731"/>
      <c r="C1066" s="733"/>
      <c r="D1066" s="344"/>
      <c r="E1066" s="734"/>
      <c r="F1066" s="735"/>
      <c r="G1066" s="737"/>
      <c r="H1066" s="737"/>
      <c r="I1066" s="737"/>
      <c r="J1066" s="737"/>
      <c r="K1066" s="737"/>
      <c r="L1066" s="737"/>
      <c r="M1066" s="737"/>
      <c r="N1066" s="737"/>
      <c r="O1066" s="737"/>
      <c r="P1066" s="737"/>
      <c r="Q1066" s="740"/>
      <c r="R1066" s="735"/>
      <c r="S1066" s="735"/>
      <c r="T1066" s="735"/>
      <c r="U1066" s="735"/>
      <c r="V1066" s="735"/>
      <c r="W1066" s="95"/>
      <c r="X1066" s="95"/>
      <c r="Y1066" s="95"/>
      <c r="Z1066" s="95"/>
      <c r="AA1066" s="95"/>
    </row>
    <row r="1067">
      <c r="B1067" s="731"/>
      <c r="C1067" s="733"/>
      <c r="D1067" s="344"/>
      <c r="E1067" s="734"/>
      <c r="F1067" s="735"/>
      <c r="G1067" s="737"/>
      <c r="H1067" s="737"/>
      <c r="I1067" s="737"/>
      <c r="J1067" s="737"/>
      <c r="K1067" s="737"/>
      <c r="L1067" s="737"/>
      <c r="M1067" s="737"/>
      <c r="N1067" s="737"/>
      <c r="O1067" s="737"/>
      <c r="P1067" s="737"/>
      <c r="Q1067" s="740"/>
      <c r="R1067" s="735"/>
      <c r="S1067" s="735"/>
      <c r="T1067" s="735"/>
      <c r="U1067" s="735"/>
      <c r="V1067" s="735"/>
      <c r="W1067" s="95"/>
      <c r="X1067" s="95"/>
      <c r="Y1067" s="95"/>
      <c r="Z1067" s="95"/>
      <c r="AA1067" s="95"/>
    </row>
    <row r="1068">
      <c r="B1068" s="731"/>
      <c r="C1068" s="733"/>
      <c r="D1068" s="344"/>
      <c r="E1068" s="734"/>
      <c r="F1068" s="735"/>
      <c r="G1068" s="737"/>
      <c r="H1068" s="737"/>
      <c r="I1068" s="737"/>
      <c r="J1068" s="737"/>
      <c r="K1068" s="737"/>
      <c r="L1068" s="737"/>
      <c r="M1068" s="737"/>
      <c r="N1068" s="737"/>
      <c r="O1068" s="737"/>
      <c r="P1068" s="737"/>
      <c r="Q1068" s="740"/>
      <c r="R1068" s="735"/>
      <c r="S1068" s="735"/>
      <c r="T1068" s="735"/>
      <c r="U1068" s="735"/>
      <c r="V1068" s="735"/>
      <c r="W1068" s="95"/>
      <c r="X1068" s="95"/>
      <c r="Y1068" s="95"/>
      <c r="Z1068" s="95"/>
      <c r="AA1068" s="95"/>
    </row>
    <row r="1069">
      <c r="B1069" s="731"/>
      <c r="C1069" s="733"/>
      <c r="D1069" s="344"/>
      <c r="E1069" s="734"/>
      <c r="F1069" s="735"/>
      <c r="G1069" s="737"/>
      <c r="H1069" s="737"/>
      <c r="I1069" s="737"/>
      <c r="J1069" s="737"/>
      <c r="K1069" s="737"/>
      <c r="L1069" s="737"/>
      <c r="M1069" s="737"/>
      <c r="N1069" s="737"/>
      <c r="O1069" s="737"/>
      <c r="P1069" s="737"/>
      <c r="Q1069" s="740"/>
      <c r="R1069" s="735"/>
      <c r="S1069" s="735"/>
      <c r="T1069" s="735"/>
      <c r="U1069" s="735"/>
      <c r="V1069" s="735"/>
      <c r="W1069" s="95"/>
      <c r="X1069" s="95"/>
      <c r="Y1069" s="95"/>
      <c r="Z1069" s="95"/>
      <c r="AA1069" s="95"/>
    </row>
    <row r="1070">
      <c r="B1070" s="731"/>
      <c r="C1070" s="733"/>
      <c r="D1070" s="344"/>
      <c r="E1070" s="734"/>
      <c r="F1070" s="735"/>
      <c r="G1070" s="737"/>
      <c r="H1070" s="737"/>
      <c r="I1070" s="737"/>
      <c r="J1070" s="737"/>
      <c r="K1070" s="737"/>
      <c r="L1070" s="737"/>
      <c r="M1070" s="737"/>
      <c r="N1070" s="737"/>
      <c r="O1070" s="737"/>
      <c r="P1070" s="737"/>
      <c r="Q1070" s="740"/>
      <c r="R1070" s="735"/>
      <c r="S1070" s="735"/>
      <c r="T1070" s="735"/>
      <c r="U1070" s="735"/>
      <c r="V1070" s="735"/>
      <c r="W1070" s="95"/>
      <c r="X1070" s="95"/>
      <c r="Y1070" s="95"/>
      <c r="Z1070" s="95"/>
      <c r="AA1070" s="95"/>
    </row>
    <row r="1071">
      <c r="B1071" s="731"/>
      <c r="C1071" s="733"/>
      <c r="D1071" s="344"/>
      <c r="E1071" s="734"/>
      <c r="F1071" s="735"/>
      <c r="G1071" s="737"/>
      <c r="H1071" s="737"/>
      <c r="I1071" s="737"/>
      <c r="J1071" s="737"/>
      <c r="K1071" s="737"/>
      <c r="L1071" s="737"/>
      <c r="M1071" s="737"/>
      <c r="N1071" s="737"/>
      <c r="O1071" s="737"/>
      <c r="P1071" s="737"/>
      <c r="Q1071" s="740"/>
      <c r="R1071" s="735"/>
      <c r="S1071" s="735"/>
      <c r="T1071" s="735"/>
      <c r="U1071" s="735"/>
      <c r="V1071" s="735"/>
      <c r="W1071" s="95"/>
      <c r="X1071" s="95"/>
      <c r="Y1071" s="95"/>
      <c r="Z1071" s="95"/>
      <c r="AA1071" s="95"/>
    </row>
    <row r="1072">
      <c r="B1072" s="731"/>
      <c r="C1072" s="733"/>
      <c r="D1072" s="344"/>
      <c r="E1072" s="734"/>
      <c r="F1072" s="735"/>
      <c r="G1072" s="737"/>
      <c r="H1072" s="737"/>
      <c r="I1072" s="737"/>
      <c r="J1072" s="737"/>
      <c r="K1072" s="737"/>
      <c r="L1072" s="737"/>
      <c r="M1072" s="737"/>
      <c r="N1072" s="737"/>
      <c r="O1072" s="737"/>
      <c r="P1072" s="737"/>
      <c r="Q1072" s="740"/>
      <c r="R1072" s="735"/>
      <c r="S1072" s="735"/>
      <c r="T1072" s="735"/>
      <c r="U1072" s="735"/>
      <c r="V1072" s="735"/>
      <c r="W1072" s="95"/>
      <c r="X1072" s="95"/>
      <c r="Y1072" s="95"/>
      <c r="Z1072" s="95"/>
      <c r="AA1072" s="95"/>
    </row>
    <row r="1073">
      <c r="B1073" s="731"/>
      <c r="C1073" s="733"/>
      <c r="D1073" s="344"/>
      <c r="E1073" s="734"/>
      <c r="F1073" s="735"/>
      <c r="G1073" s="737"/>
      <c r="H1073" s="737"/>
      <c r="I1073" s="737"/>
      <c r="J1073" s="737"/>
      <c r="K1073" s="737"/>
      <c r="L1073" s="737"/>
      <c r="M1073" s="737"/>
      <c r="N1073" s="737"/>
      <c r="O1073" s="737"/>
      <c r="P1073" s="737"/>
      <c r="Q1073" s="740"/>
      <c r="R1073" s="735"/>
      <c r="S1073" s="735"/>
      <c r="T1073" s="735"/>
      <c r="U1073" s="735"/>
      <c r="V1073" s="735"/>
      <c r="W1073" s="95"/>
      <c r="X1073" s="95"/>
      <c r="Y1073" s="95"/>
      <c r="Z1073" s="95"/>
      <c r="AA1073" s="95"/>
    </row>
    <row r="1074">
      <c r="B1074" s="731"/>
      <c r="C1074" s="733"/>
      <c r="D1074" s="344"/>
      <c r="E1074" s="734"/>
      <c r="F1074" s="735"/>
      <c r="G1074" s="737"/>
      <c r="H1074" s="737"/>
      <c r="I1074" s="737"/>
      <c r="J1074" s="737"/>
      <c r="K1074" s="737"/>
      <c r="L1074" s="737"/>
      <c r="M1074" s="737"/>
      <c r="N1074" s="737"/>
      <c r="O1074" s="737"/>
      <c r="P1074" s="737"/>
      <c r="Q1074" s="740"/>
      <c r="R1074" s="735"/>
      <c r="S1074" s="735"/>
      <c r="T1074" s="735"/>
      <c r="U1074" s="735"/>
      <c r="V1074" s="735"/>
      <c r="W1074" s="95"/>
      <c r="X1074" s="95"/>
      <c r="Y1074" s="95"/>
      <c r="Z1074" s="95"/>
      <c r="AA1074" s="95"/>
    </row>
    <row r="1075">
      <c r="B1075" s="731"/>
      <c r="C1075" s="733"/>
      <c r="D1075" s="344"/>
      <c r="E1075" s="734"/>
      <c r="F1075" s="735"/>
      <c r="G1075" s="737"/>
      <c r="H1075" s="737"/>
      <c r="I1075" s="737"/>
      <c r="J1075" s="737"/>
      <c r="K1075" s="737"/>
      <c r="L1075" s="737"/>
      <c r="M1075" s="737"/>
      <c r="N1075" s="737"/>
      <c r="O1075" s="737"/>
      <c r="P1075" s="737"/>
      <c r="Q1075" s="740"/>
      <c r="R1075" s="735"/>
      <c r="S1075" s="735"/>
      <c r="T1075" s="735"/>
      <c r="U1075" s="735"/>
      <c r="V1075" s="735"/>
      <c r="W1075" s="95"/>
      <c r="X1075" s="95"/>
      <c r="Y1075" s="95"/>
      <c r="Z1075" s="95"/>
      <c r="AA1075" s="95"/>
    </row>
    <row r="1076">
      <c r="B1076" s="731"/>
      <c r="C1076" s="733"/>
      <c r="D1076" s="344"/>
      <c r="E1076" s="734"/>
      <c r="F1076" s="735"/>
      <c r="G1076" s="737"/>
      <c r="H1076" s="737"/>
      <c r="I1076" s="737"/>
      <c r="J1076" s="737"/>
      <c r="K1076" s="737"/>
      <c r="L1076" s="737"/>
      <c r="M1076" s="737"/>
      <c r="N1076" s="737"/>
      <c r="O1076" s="737"/>
      <c r="P1076" s="737"/>
      <c r="Q1076" s="740"/>
      <c r="R1076" s="735"/>
      <c r="S1076" s="735"/>
      <c r="T1076" s="735"/>
      <c r="U1076" s="735"/>
      <c r="V1076" s="735"/>
      <c r="W1076" s="95"/>
      <c r="X1076" s="95"/>
      <c r="Y1076" s="95"/>
      <c r="Z1076" s="95"/>
      <c r="AA1076" s="95"/>
    </row>
    <row r="1077">
      <c r="B1077" s="731"/>
      <c r="C1077" s="733"/>
      <c r="D1077" s="344"/>
      <c r="E1077" s="734"/>
      <c r="F1077" s="735"/>
      <c r="G1077" s="737"/>
      <c r="H1077" s="737"/>
      <c r="I1077" s="737"/>
      <c r="J1077" s="737"/>
      <c r="K1077" s="737"/>
      <c r="L1077" s="737"/>
      <c r="M1077" s="737"/>
      <c r="N1077" s="737"/>
      <c r="O1077" s="737"/>
      <c r="P1077" s="737"/>
      <c r="Q1077" s="740"/>
      <c r="R1077" s="735"/>
      <c r="S1077" s="735"/>
      <c r="T1077" s="735"/>
      <c r="U1077" s="735"/>
      <c r="V1077" s="735"/>
      <c r="W1077" s="95"/>
      <c r="X1077" s="95"/>
      <c r="Y1077" s="95"/>
      <c r="Z1077" s="95"/>
      <c r="AA1077" s="95"/>
    </row>
    <row r="1078">
      <c r="B1078" s="731"/>
      <c r="C1078" s="733"/>
      <c r="D1078" s="344"/>
      <c r="E1078" s="734"/>
      <c r="F1078" s="735"/>
      <c r="G1078" s="737"/>
      <c r="H1078" s="737"/>
      <c r="I1078" s="737"/>
      <c r="J1078" s="737"/>
      <c r="K1078" s="737"/>
      <c r="L1078" s="737"/>
      <c r="M1078" s="737"/>
      <c r="N1078" s="737"/>
      <c r="O1078" s="737"/>
      <c r="P1078" s="737"/>
      <c r="Q1078" s="740"/>
      <c r="R1078" s="735"/>
      <c r="S1078" s="735"/>
      <c r="T1078" s="735"/>
      <c r="U1078" s="735"/>
      <c r="V1078" s="735"/>
      <c r="W1078" s="95"/>
      <c r="X1078" s="95"/>
      <c r="Y1078" s="95"/>
      <c r="Z1078" s="95"/>
      <c r="AA1078" s="95"/>
    </row>
    <row r="1079">
      <c r="B1079" s="731"/>
      <c r="C1079" s="733"/>
      <c r="D1079" s="344"/>
      <c r="E1079" s="734"/>
      <c r="F1079" s="735"/>
      <c r="G1079" s="737"/>
      <c r="H1079" s="737"/>
      <c r="I1079" s="737"/>
      <c r="J1079" s="737"/>
      <c r="K1079" s="737"/>
      <c r="L1079" s="737"/>
      <c r="M1079" s="737"/>
      <c r="N1079" s="737"/>
      <c r="O1079" s="737"/>
      <c r="P1079" s="737"/>
      <c r="Q1079" s="740"/>
      <c r="R1079" s="735"/>
      <c r="S1079" s="735"/>
      <c r="T1079" s="735"/>
      <c r="U1079" s="735"/>
      <c r="V1079" s="735"/>
      <c r="W1079" s="95"/>
      <c r="X1079" s="95"/>
      <c r="Y1079" s="95"/>
      <c r="Z1079" s="95"/>
      <c r="AA1079" s="95"/>
    </row>
    <row r="1080">
      <c r="B1080" s="731"/>
      <c r="C1080" s="733"/>
      <c r="D1080" s="344"/>
      <c r="E1080" s="734"/>
      <c r="F1080" s="735"/>
      <c r="G1080" s="737"/>
      <c r="H1080" s="737"/>
      <c r="I1080" s="737"/>
      <c r="J1080" s="737"/>
      <c r="K1080" s="737"/>
      <c r="L1080" s="737"/>
      <c r="M1080" s="737"/>
      <c r="N1080" s="737"/>
      <c r="O1080" s="737"/>
      <c r="P1080" s="737"/>
      <c r="Q1080" s="740"/>
      <c r="R1080" s="735"/>
      <c r="S1080" s="735"/>
      <c r="T1080" s="735"/>
      <c r="U1080" s="735"/>
      <c r="V1080" s="735"/>
      <c r="W1080" s="95"/>
      <c r="X1080" s="95"/>
      <c r="Y1080" s="95"/>
      <c r="Z1080" s="95"/>
      <c r="AA1080" s="95"/>
    </row>
    <row r="1081">
      <c r="B1081" s="731"/>
      <c r="C1081" s="733"/>
      <c r="D1081" s="344"/>
      <c r="E1081" s="734"/>
      <c r="F1081" s="735"/>
      <c r="G1081" s="737"/>
      <c r="H1081" s="737"/>
      <c r="I1081" s="737"/>
      <c r="J1081" s="737"/>
      <c r="K1081" s="737"/>
      <c r="L1081" s="737"/>
      <c r="M1081" s="737"/>
      <c r="N1081" s="737"/>
      <c r="O1081" s="737"/>
      <c r="P1081" s="737"/>
      <c r="Q1081" s="740"/>
      <c r="R1081" s="735"/>
      <c r="S1081" s="735"/>
      <c r="T1081" s="735"/>
      <c r="U1081" s="735"/>
      <c r="V1081" s="735"/>
      <c r="W1081" s="95"/>
      <c r="X1081" s="95"/>
      <c r="Y1081" s="95"/>
      <c r="Z1081" s="95"/>
      <c r="AA1081" s="95"/>
    </row>
    <row r="1082">
      <c r="B1082" s="731"/>
      <c r="C1082" s="733"/>
      <c r="D1082" s="344"/>
      <c r="E1082" s="734"/>
      <c r="F1082" s="735"/>
      <c r="G1082" s="737"/>
      <c r="H1082" s="737"/>
      <c r="I1082" s="737"/>
      <c r="J1082" s="737"/>
      <c r="K1082" s="737"/>
      <c r="L1082" s="737"/>
      <c r="M1082" s="737"/>
      <c r="N1082" s="737"/>
      <c r="O1082" s="737"/>
      <c r="P1082" s="737"/>
      <c r="Q1082" s="740"/>
      <c r="R1082" s="735"/>
      <c r="S1082" s="735"/>
      <c r="T1082" s="735"/>
      <c r="U1082" s="735"/>
      <c r="V1082" s="735"/>
      <c r="W1082" s="95"/>
      <c r="X1082" s="95"/>
      <c r="Y1082" s="95"/>
      <c r="Z1082" s="95"/>
      <c r="AA1082" s="95"/>
    </row>
    <row r="1083">
      <c r="B1083" s="731"/>
      <c r="C1083" s="733"/>
      <c r="D1083" s="344"/>
      <c r="E1083" s="734"/>
      <c r="F1083" s="735"/>
      <c r="G1083" s="737"/>
      <c r="H1083" s="737"/>
      <c r="I1083" s="737"/>
      <c r="J1083" s="737"/>
      <c r="K1083" s="737"/>
      <c r="L1083" s="737"/>
      <c r="M1083" s="737"/>
      <c r="N1083" s="737"/>
      <c r="O1083" s="737"/>
      <c r="P1083" s="737"/>
      <c r="Q1083" s="740"/>
      <c r="R1083" s="735"/>
      <c r="S1083" s="735"/>
      <c r="T1083" s="735"/>
      <c r="U1083" s="735"/>
      <c r="V1083" s="735"/>
      <c r="W1083" s="95"/>
      <c r="X1083" s="95"/>
      <c r="Y1083" s="95"/>
      <c r="Z1083" s="95"/>
      <c r="AA1083" s="95"/>
    </row>
    <row r="1084">
      <c r="B1084" s="731"/>
      <c r="C1084" s="733"/>
      <c r="D1084" s="344"/>
      <c r="E1084" s="734"/>
      <c r="F1084" s="735"/>
      <c r="G1084" s="737"/>
      <c r="H1084" s="737"/>
      <c r="I1084" s="737"/>
      <c r="J1084" s="737"/>
      <c r="K1084" s="737"/>
      <c r="L1084" s="737"/>
      <c r="M1084" s="737"/>
      <c r="N1084" s="737"/>
      <c r="O1084" s="737"/>
      <c r="P1084" s="737"/>
      <c r="Q1084" s="740"/>
      <c r="R1084" s="735"/>
      <c r="S1084" s="735"/>
      <c r="T1084" s="735"/>
      <c r="U1084" s="735"/>
      <c r="V1084" s="735"/>
      <c r="W1084" s="95"/>
      <c r="X1084" s="95"/>
      <c r="Y1084" s="95"/>
      <c r="Z1084" s="95"/>
      <c r="AA1084" s="95"/>
    </row>
    <row r="1085">
      <c r="B1085" s="731"/>
      <c r="C1085" s="733"/>
      <c r="D1085" s="344"/>
      <c r="E1085" s="734"/>
      <c r="F1085" s="735"/>
      <c r="G1085" s="737"/>
      <c r="H1085" s="737"/>
      <c r="I1085" s="737"/>
      <c r="J1085" s="737"/>
      <c r="K1085" s="737"/>
      <c r="L1085" s="737"/>
      <c r="M1085" s="737"/>
      <c r="N1085" s="737"/>
      <c r="O1085" s="737"/>
      <c r="P1085" s="737"/>
      <c r="Q1085" s="740"/>
      <c r="R1085" s="735"/>
      <c r="S1085" s="735"/>
      <c r="T1085" s="735"/>
      <c r="U1085" s="735"/>
      <c r="V1085" s="735"/>
      <c r="W1085" s="95"/>
      <c r="X1085" s="95"/>
      <c r="Y1085" s="95"/>
      <c r="Z1085" s="95"/>
      <c r="AA1085" s="95"/>
    </row>
    <row r="1086">
      <c r="B1086" s="731"/>
      <c r="C1086" s="733"/>
      <c r="D1086" s="344"/>
      <c r="E1086" s="734"/>
      <c r="F1086" s="735"/>
      <c r="G1086" s="737"/>
      <c r="H1086" s="737"/>
      <c r="I1086" s="737"/>
      <c r="J1086" s="737"/>
      <c r="K1086" s="737"/>
      <c r="L1086" s="737"/>
      <c r="M1086" s="737"/>
      <c r="N1086" s="737"/>
      <c r="O1086" s="737"/>
      <c r="P1086" s="737"/>
      <c r="Q1086" s="740"/>
      <c r="R1086" s="735"/>
      <c r="S1086" s="735"/>
      <c r="T1086" s="735"/>
      <c r="U1086" s="735"/>
      <c r="V1086" s="735"/>
      <c r="W1086" s="95"/>
      <c r="X1086" s="95"/>
      <c r="Y1086" s="95"/>
      <c r="Z1086" s="95"/>
      <c r="AA1086" s="95"/>
    </row>
    <row r="1087">
      <c r="B1087" s="731"/>
      <c r="C1087" s="733"/>
      <c r="D1087" s="344"/>
      <c r="E1087" s="734"/>
      <c r="F1087" s="735"/>
      <c r="G1087" s="737"/>
      <c r="H1087" s="737"/>
      <c r="I1087" s="737"/>
      <c r="J1087" s="737"/>
      <c r="K1087" s="737"/>
      <c r="L1087" s="737"/>
      <c r="M1087" s="737"/>
      <c r="N1087" s="737"/>
      <c r="O1087" s="737"/>
      <c r="P1087" s="737"/>
      <c r="Q1087" s="740"/>
      <c r="R1087" s="735"/>
      <c r="S1087" s="735"/>
      <c r="T1087" s="735"/>
      <c r="U1087" s="735"/>
      <c r="V1087" s="735"/>
      <c r="W1087" s="95"/>
      <c r="X1087" s="95"/>
      <c r="Y1087" s="95"/>
      <c r="Z1087" s="95"/>
      <c r="AA1087" s="95"/>
    </row>
    <row r="1088">
      <c r="B1088" s="731"/>
      <c r="C1088" s="733"/>
      <c r="D1088" s="344"/>
      <c r="E1088" s="734"/>
      <c r="F1088" s="735"/>
      <c r="G1088" s="737"/>
      <c r="H1088" s="737"/>
      <c r="I1088" s="737"/>
      <c r="J1088" s="737"/>
      <c r="K1088" s="737"/>
      <c r="L1088" s="737"/>
      <c r="M1088" s="737"/>
      <c r="N1088" s="737"/>
      <c r="O1088" s="737"/>
      <c r="P1088" s="737"/>
      <c r="Q1088" s="740"/>
      <c r="R1088" s="735"/>
      <c r="S1088" s="735"/>
      <c r="T1088" s="735"/>
      <c r="U1088" s="735"/>
      <c r="V1088" s="735"/>
      <c r="W1088" s="95"/>
      <c r="X1088" s="95"/>
      <c r="Y1088" s="95"/>
      <c r="Z1088" s="95"/>
      <c r="AA1088" s="95"/>
    </row>
    <row r="1089">
      <c r="B1089" s="731"/>
      <c r="C1089" s="733"/>
      <c r="D1089" s="344"/>
      <c r="E1089" s="734"/>
      <c r="F1089" s="735"/>
      <c r="G1089" s="737"/>
      <c r="H1089" s="737"/>
      <c r="I1089" s="737"/>
      <c r="J1089" s="737"/>
      <c r="K1089" s="737"/>
      <c r="L1089" s="737"/>
      <c r="M1089" s="737"/>
      <c r="N1089" s="737"/>
      <c r="O1089" s="737"/>
      <c r="P1089" s="737"/>
      <c r="Q1089" s="740"/>
      <c r="R1089" s="735"/>
      <c r="S1089" s="735"/>
      <c r="T1089" s="735"/>
      <c r="U1089" s="735"/>
      <c r="V1089" s="735"/>
      <c r="W1089" s="95"/>
      <c r="X1089" s="95"/>
      <c r="Y1089" s="95"/>
      <c r="Z1089" s="95"/>
      <c r="AA1089" s="95"/>
    </row>
    <row r="1090">
      <c r="B1090" s="731"/>
      <c r="C1090" s="733"/>
      <c r="D1090" s="344"/>
      <c r="E1090" s="734"/>
      <c r="F1090" s="735"/>
      <c r="G1090" s="737"/>
      <c r="H1090" s="737"/>
      <c r="I1090" s="737"/>
      <c r="J1090" s="737"/>
      <c r="K1090" s="737"/>
      <c r="L1090" s="737"/>
      <c r="M1090" s="737"/>
      <c r="N1090" s="737"/>
      <c r="O1090" s="737"/>
      <c r="P1090" s="737"/>
      <c r="Q1090" s="740"/>
      <c r="R1090" s="735"/>
      <c r="S1090" s="735"/>
      <c r="T1090" s="735"/>
      <c r="U1090" s="735"/>
      <c r="V1090" s="735"/>
      <c r="W1090" s="95"/>
      <c r="X1090" s="95"/>
      <c r="Y1090" s="95"/>
      <c r="Z1090" s="95"/>
      <c r="AA1090" s="95"/>
    </row>
    <row r="1091">
      <c r="B1091" s="731"/>
      <c r="C1091" s="733"/>
      <c r="D1091" s="344"/>
      <c r="E1091" s="734"/>
      <c r="F1091" s="735"/>
      <c r="G1091" s="737"/>
      <c r="H1091" s="737"/>
      <c r="I1091" s="737"/>
      <c r="J1091" s="737"/>
      <c r="K1091" s="737"/>
      <c r="L1091" s="737"/>
      <c r="M1091" s="737"/>
      <c r="N1091" s="737"/>
      <c r="O1091" s="737"/>
      <c r="P1091" s="737"/>
      <c r="Q1091" s="740"/>
      <c r="R1091" s="735"/>
      <c r="S1091" s="735"/>
      <c r="T1091" s="735"/>
      <c r="U1091" s="735"/>
      <c r="V1091" s="735"/>
      <c r="W1091" s="95"/>
      <c r="X1091" s="95"/>
      <c r="Y1091" s="95"/>
      <c r="Z1091" s="95"/>
      <c r="AA1091" s="95"/>
    </row>
    <row r="1092">
      <c r="B1092" s="731"/>
      <c r="C1092" s="733"/>
      <c r="D1092" s="344"/>
      <c r="E1092" s="734"/>
      <c r="F1092" s="735"/>
      <c r="G1092" s="737"/>
      <c r="H1092" s="737"/>
      <c r="I1092" s="737"/>
      <c r="J1092" s="737"/>
      <c r="K1092" s="737"/>
      <c r="L1092" s="737"/>
      <c r="M1092" s="737"/>
      <c r="N1092" s="737"/>
      <c r="O1092" s="737"/>
      <c r="P1092" s="737"/>
      <c r="Q1092" s="740"/>
      <c r="R1092" s="735"/>
      <c r="S1092" s="735"/>
      <c r="T1092" s="735"/>
      <c r="U1092" s="735"/>
      <c r="V1092" s="735"/>
      <c r="W1092" s="95"/>
      <c r="X1092" s="95"/>
      <c r="Y1092" s="95"/>
      <c r="Z1092" s="95"/>
      <c r="AA1092" s="95"/>
    </row>
    <row r="1093">
      <c r="B1093" s="731"/>
      <c r="C1093" s="733"/>
      <c r="D1093" s="344"/>
      <c r="E1093" s="734"/>
      <c r="F1093" s="735"/>
      <c r="G1093" s="737"/>
      <c r="H1093" s="737"/>
      <c r="I1093" s="737"/>
      <c r="J1093" s="737"/>
      <c r="K1093" s="737"/>
      <c r="L1093" s="737"/>
      <c r="M1093" s="737"/>
      <c r="N1093" s="737"/>
      <c r="O1093" s="737"/>
      <c r="P1093" s="737"/>
      <c r="Q1093" s="740"/>
      <c r="R1093" s="735"/>
      <c r="S1093" s="735"/>
      <c r="T1093" s="735"/>
      <c r="U1093" s="735"/>
      <c r="V1093" s="735"/>
      <c r="W1093" s="95"/>
      <c r="X1093" s="95"/>
      <c r="Y1093" s="95"/>
      <c r="Z1093" s="95"/>
      <c r="AA1093" s="95"/>
    </row>
    <row r="1094">
      <c r="B1094" s="731"/>
      <c r="C1094" s="733"/>
      <c r="D1094" s="344"/>
      <c r="E1094" s="734"/>
      <c r="F1094" s="735"/>
      <c r="G1094" s="737"/>
      <c r="H1094" s="737"/>
      <c r="I1094" s="737"/>
      <c r="J1094" s="737"/>
      <c r="K1094" s="737"/>
      <c r="L1094" s="737"/>
      <c r="M1094" s="737"/>
      <c r="N1094" s="737"/>
      <c r="O1094" s="737"/>
      <c r="P1094" s="737"/>
      <c r="Q1094" s="740"/>
      <c r="R1094" s="735"/>
      <c r="S1094" s="735"/>
      <c r="T1094" s="735"/>
      <c r="U1094" s="735"/>
      <c r="V1094" s="735"/>
      <c r="W1094" s="95"/>
      <c r="X1094" s="95"/>
      <c r="Y1094" s="95"/>
      <c r="Z1094" s="95"/>
      <c r="AA1094" s="95"/>
    </row>
  </sheetData>
  <mergeCells count="96">
    <mergeCell ref="G1:G2"/>
    <mergeCell ref="H1:H2"/>
    <mergeCell ref="I1:I2"/>
    <mergeCell ref="R1:V1"/>
    <mergeCell ref="B3:E3"/>
    <mergeCell ref="B4:V4"/>
    <mergeCell ref="C6:C11"/>
    <mergeCell ref="C12:C17"/>
    <mergeCell ref="C18:C23"/>
    <mergeCell ref="C24:C29"/>
    <mergeCell ref="C30:C35"/>
    <mergeCell ref="C36:C41"/>
    <mergeCell ref="B42:V42"/>
    <mergeCell ref="C44:C49"/>
    <mergeCell ref="C50:C55"/>
    <mergeCell ref="C56:C61"/>
    <mergeCell ref="C62:C67"/>
    <mergeCell ref="C68:C73"/>
    <mergeCell ref="B74:V74"/>
    <mergeCell ref="C76:C81"/>
    <mergeCell ref="C82:C87"/>
    <mergeCell ref="C88:C93"/>
    <mergeCell ref="C94:C99"/>
    <mergeCell ref="C100:C106"/>
    <mergeCell ref="C107:C113"/>
    <mergeCell ref="B114:V114"/>
    <mergeCell ref="C116:C121"/>
    <mergeCell ref="C122:C127"/>
    <mergeCell ref="C174:C179"/>
    <mergeCell ref="C180:C185"/>
    <mergeCell ref="B186:V186"/>
    <mergeCell ref="C128:C135"/>
    <mergeCell ref="C136:C143"/>
    <mergeCell ref="C144:C149"/>
    <mergeCell ref="C150:C155"/>
    <mergeCell ref="C156:C161"/>
    <mergeCell ref="C162:C167"/>
    <mergeCell ref="C168:C173"/>
    <mergeCell ref="C188:C194"/>
    <mergeCell ref="C195:C201"/>
    <mergeCell ref="C202:C209"/>
    <mergeCell ref="C210:C216"/>
    <mergeCell ref="C217:C223"/>
    <mergeCell ref="C224:C230"/>
    <mergeCell ref="C231:C238"/>
    <mergeCell ref="C424:C428"/>
    <mergeCell ref="C429:C433"/>
    <mergeCell ref="C434:C438"/>
    <mergeCell ref="C439:C443"/>
    <mergeCell ref="C444:C449"/>
    <mergeCell ref="C450:C455"/>
    <mergeCell ref="C456:C461"/>
    <mergeCell ref="C504:C509"/>
    <mergeCell ref="C510:C515"/>
    <mergeCell ref="C516:C521"/>
    <mergeCell ref="C522:C528"/>
    <mergeCell ref="C529:C535"/>
    <mergeCell ref="C536:C542"/>
    <mergeCell ref="C543:C549"/>
    <mergeCell ref="C286:C292"/>
    <mergeCell ref="C293:C299"/>
    <mergeCell ref="C300:C306"/>
    <mergeCell ref="C307:C313"/>
    <mergeCell ref="B314:V314"/>
    <mergeCell ref="C316:C321"/>
    <mergeCell ref="C322:C327"/>
    <mergeCell ref="B328:V328"/>
    <mergeCell ref="C239:C245"/>
    <mergeCell ref="C246:C252"/>
    <mergeCell ref="C253:C259"/>
    <mergeCell ref="C260:C267"/>
    <mergeCell ref="C268:C273"/>
    <mergeCell ref="C274:C279"/>
    <mergeCell ref="C280:C285"/>
    <mergeCell ref="C330:C336"/>
    <mergeCell ref="C337:C343"/>
    <mergeCell ref="C344:C350"/>
    <mergeCell ref="C351:C357"/>
    <mergeCell ref="C358:C363"/>
    <mergeCell ref="C364:C369"/>
    <mergeCell ref="C370:C375"/>
    <mergeCell ref="C376:C381"/>
    <mergeCell ref="C382:C388"/>
    <mergeCell ref="C389:C395"/>
    <mergeCell ref="C396:C402"/>
    <mergeCell ref="C403:C409"/>
    <mergeCell ref="C410:C416"/>
    <mergeCell ref="C417:C423"/>
    <mergeCell ref="C550:C556"/>
    <mergeCell ref="B557:V557"/>
    <mergeCell ref="B561:V561"/>
    <mergeCell ref="B574:V574"/>
    <mergeCell ref="B586:V586"/>
    <mergeCell ref="B591:V591"/>
    <mergeCell ref="C597:C602"/>
    <mergeCell ref="C603:C608"/>
  </mergeCells>
  <conditionalFormatting sqref="G1:P3 G5:P41 G43:P73 G75:P113 G115:P185 G187:P313 G315:P327 G329:P556 G558:P560 G562:P573 G575:P585 G587:P590 G592:P1094">
    <cfRule type="cellIs" dxfId="1" priority="1" operator="lessThan">
      <formula>1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 outlineLevelRow="1"/>
  <cols>
    <col customWidth="1" min="1" max="9" width="22.63"/>
    <col customWidth="1" min="10" max="10" width="46.5"/>
    <col customWidth="1" min="24" max="24" width="16.88"/>
    <col customWidth="1" min="25" max="25" width="18.63"/>
  </cols>
  <sheetData>
    <row r="1">
      <c r="A1" s="1"/>
      <c r="B1" s="1"/>
      <c r="C1" s="1"/>
      <c r="D1" s="1"/>
      <c r="E1" s="1"/>
      <c r="F1" s="1"/>
      <c r="G1" s="1"/>
      <c r="H1" s="1"/>
      <c r="I1" s="752" t="s">
        <v>0</v>
      </c>
      <c r="J1" s="3"/>
      <c r="K1" s="4"/>
      <c r="L1" s="3"/>
      <c r="M1" s="5" t="s">
        <v>1</v>
      </c>
      <c r="N1" s="7" t="s">
        <v>2</v>
      </c>
      <c r="O1" s="755" t="s">
        <v>3</v>
      </c>
      <c r="P1" s="756" t="s">
        <v>232</v>
      </c>
      <c r="Q1" s="756" t="s">
        <v>5</v>
      </c>
      <c r="R1" s="756" t="s">
        <v>233</v>
      </c>
      <c r="S1" s="756" t="s">
        <v>234</v>
      </c>
      <c r="T1" s="1078" t="s">
        <v>235</v>
      </c>
      <c r="U1" s="18" t="s">
        <v>14</v>
      </c>
      <c r="V1" s="19"/>
      <c r="W1" s="19"/>
      <c r="X1" s="19"/>
      <c r="Y1" s="20"/>
    </row>
    <row r="2">
      <c r="A2" s="21"/>
      <c r="B2" s="21"/>
      <c r="C2" s="21"/>
      <c r="D2" s="21"/>
      <c r="E2" s="21"/>
      <c r="F2" s="21"/>
      <c r="G2" s="21" t="s">
        <v>15</v>
      </c>
      <c r="H2" s="21" t="s">
        <v>16</v>
      </c>
      <c r="I2" s="752" t="s">
        <v>17</v>
      </c>
      <c r="J2" s="22" t="s">
        <v>18</v>
      </c>
      <c r="K2" s="23" t="s">
        <v>19</v>
      </c>
      <c r="L2" s="24" t="s">
        <v>20</v>
      </c>
      <c r="M2" s="5" t="s">
        <v>21</v>
      </c>
      <c r="N2" s="7" t="s">
        <v>21</v>
      </c>
      <c r="O2" s="755" t="s">
        <v>21</v>
      </c>
      <c r="P2" s="755" t="s">
        <v>21</v>
      </c>
      <c r="Q2" s="755" t="s">
        <v>21</v>
      </c>
      <c r="R2" s="755" t="s">
        <v>21</v>
      </c>
      <c r="S2" s="755" t="s">
        <v>21</v>
      </c>
      <c r="T2" s="1079" t="s">
        <v>21</v>
      </c>
      <c r="U2" s="33" t="s">
        <v>24</v>
      </c>
      <c r="V2" s="33" t="s">
        <v>25</v>
      </c>
      <c r="W2" s="34" t="s">
        <v>26</v>
      </c>
      <c r="X2" s="34" t="s">
        <v>27</v>
      </c>
      <c r="Y2" s="34" t="s">
        <v>28</v>
      </c>
    </row>
    <row r="3">
      <c r="A3" s="35"/>
      <c r="B3" s="35"/>
      <c r="C3" s="35"/>
      <c r="D3" s="35"/>
      <c r="E3" s="35"/>
      <c r="F3" s="35"/>
      <c r="G3" s="35"/>
      <c r="H3" s="35"/>
      <c r="I3" s="35" t="s">
        <v>260</v>
      </c>
      <c r="M3" s="1080" t="str">
        <f>SUM(M5,#REF!,#REF!,#REF!,#REF!,#REF!,#REF!,#REF!,#REF!,#REF!)</f>
        <v>#REF!</v>
      </c>
      <c r="N3" s="38"/>
      <c r="O3" s="35"/>
      <c r="P3" s="35"/>
      <c r="Q3" s="35"/>
      <c r="R3" s="35"/>
      <c r="S3" s="35"/>
      <c r="T3" s="35"/>
      <c r="U3" s="35"/>
      <c r="V3" s="35"/>
      <c r="W3" s="35"/>
      <c r="X3" s="35" t="str">
        <f t="shared" ref="X3:Y3" si="1">SUM(X5,#REF!,#REF!,#REF!,#REF!,#REF!,#REF!,#REF!,#REF!,#REF!)</f>
        <v>#REF!</v>
      </c>
      <c r="Y3" s="35" t="str">
        <f t="shared" si="1"/>
        <v>#REF!</v>
      </c>
      <c r="Z3" s="42"/>
      <c r="AA3" s="43" t="s">
        <v>30</v>
      </c>
      <c r="AB3" s="42"/>
      <c r="AC3" s="42"/>
      <c r="AD3" s="42"/>
      <c r="AE3" s="42"/>
      <c r="AF3" s="42"/>
      <c r="AG3" s="42"/>
    </row>
    <row r="4">
      <c r="A4" s="44"/>
      <c r="B4" s="44"/>
      <c r="C4" s="44"/>
      <c r="D4" s="44"/>
      <c r="E4" s="44"/>
      <c r="F4" s="44"/>
      <c r="G4" s="44"/>
      <c r="H4" s="44"/>
      <c r="I4" s="44" t="s">
        <v>31</v>
      </c>
      <c r="Z4" s="42"/>
      <c r="AA4" s="42"/>
      <c r="AB4" s="42"/>
      <c r="AC4" s="42"/>
      <c r="AD4" s="42"/>
      <c r="AE4" s="42"/>
      <c r="AF4" s="42"/>
      <c r="AG4" s="42"/>
    </row>
    <row r="5" ht="26.25" customHeight="1" outlineLevel="1">
      <c r="A5" s="1081" t="s">
        <v>261</v>
      </c>
      <c r="B5" s="1081" t="s">
        <v>262</v>
      </c>
      <c r="C5" s="1081" t="s">
        <v>263</v>
      </c>
      <c r="D5" s="1081" t="s">
        <v>264</v>
      </c>
      <c r="E5" s="1081" t="s">
        <v>265</v>
      </c>
      <c r="F5" s="47"/>
      <c r="G5" s="47"/>
      <c r="H5" s="48">
        <f>SUM(H6:H29)</f>
        <v>650</v>
      </c>
      <c r="I5" s="47"/>
      <c r="J5" s="47"/>
      <c r="K5" s="47"/>
      <c r="L5" s="1081"/>
      <c r="M5" s="51">
        <f>SUM(M6:M29)</f>
        <v>233</v>
      </c>
      <c r="N5" s="52"/>
      <c r="O5" s="53"/>
      <c r="P5" s="53"/>
      <c r="Q5" s="53"/>
      <c r="R5" s="53"/>
      <c r="S5" s="53"/>
      <c r="T5" s="53"/>
      <c r="U5" s="56"/>
      <c r="V5" s="56"/>
      <c r="W5" s="57"/>
      <c r="X5" s="58">
        <f t="shared" ref="X5:Y5" si="2">SUM(X6:X29)</f>
        <v>499875</v>
      </c>
      <c r="Y5" s="58">
        <f t="shared" si="2"/>
        <v>2681450</v>
      </c>
    </row>
    <row r="6" outlineLevel="1">
      <c r="A6" s="1082">
        <f>D6*U6</f>
        <v>71390</v>
      </c>
      <c r="B6" s="1082"/>
      <c r="C6" s="1082">
        <f t="shared" ref="C6:C11" si="3">D6*V6</f>
        <v>12111</v>
      </c>
      <c r="D6" s="1082">
        <f t="shared" ref="D6:D17" si="4">H6+N6+O6</f>
        <v>11</v>
      </c>
      <c r="E6" s="60" t="s">
        <v>266</v>
      </c>
      <c r="F6" s="1083">
        <f>G6*V6</f>
        <v>220200</v>
      </c>
      <c r="G6" s="1084">
        <v>200.0</v>
      </c>
      <c r="H6" s="1085">
        <f>G6*0.04</f>
        <v>8</v>
      </c>
      <c r="I6" s="1086" t="s">
        <v>236</v>
      </c>
      <c r="J6" s="1087"/>
      <c r="K6" s="63" t="s">
        <v>33</v>
      </c>
      <c r="L6" s="72" t="s">
        <v>34</v>
      </c>
      <c r="M6" s="65">
        <f t="shared" ref="M6:M177" si="5">SUM(N6:T6)</f>
        <v>5</v>
      </c>
      <c r="N6" s="67">
        <v>1.0</v>
      </c>
      <c r="O6" s="68">
        <v>2.0</v>
      </c>
      <c r="P6" s="68">
        <v>0.0</v>
      </c>
      <c r="Q6" s="68">
        <v>2.0</v>
      </c>
      <c r="R6" s="68">
        <v>0.0</v>
      </c>
      <c r="S6" s="68">
        <v>0.0</v>
      </c>
      <c r="T6" s="69">
        <v>0.0</v>
      </c>
      <c r="U6" s="73">
        <v>6490.0</v>
      </c>
      <c r="V6" s="74">
        <v>1101.0</v>
      </c>
      <c r="W6" s="75">
        <f t="shared" ref="W6:W61" si="6">U6/V6</f>
        <v>5.894641235</v>
      </c>
      <c r="X6" s="76">
        <f>SUM(M6,H6)</f>
        <v>13</v>
      </c>
      <c r="Y6" s="77">
        <f>U6*M6</f>
        <v>32450</v>
      </c>
    </row>
    <row r="7" outlineLevel="1">
      <c r="A7" s="1082"/>
      <c r="B7" s="1082"/>
      <c r="C7" s="1082">
        <f t="shared" si="3"/>
        <v>41838</v>
      </c>
      <c r="D7" s="1082">
        <f t="shared" si="4"/>
        <v>38</v>
      </c>
      <c r="E7" s="60"/>
      <c r="F7" s="60" t="s">
        <v>266</v>
      </c>
      <c r="G7" s="1088"/>
      <c r="H7" s="1085">
        <f>G6*0.16</f>
        <v>32</v>
      </c>
      <c r="I7" s="1089" t="s">
        <v>236</v>
      </c>
      <c r="J7" s="1090"/>
      <c r="K7" s="81" t="s">
        <v>33</v>
      </c>
      <c r="L7" s="1091" t="s">
        <v>35</v>
      </c>
      <c r="M7" s="83">
        <f t="shared" si="5"/>
        <v>13</v>
      </c>
      <c r="N7" s="85">
        <v>3.0</v>
      </c>
      <c r="O7" s="86">
        <v>3.0</v>
      </c>
      <c r="P7" s="86">
        <v>2.0</v>
      </c>
      <c r="Q7" s="86">
        <v>2.0</v>
      </c>
      <c r="R7" s="86">
        <v>1.0</v>
      </c>
      <c r="S7" s="86">
        <v>2.0</v>
      </c>
      <c r="T7" s="87">
        <v>0.0</v>
      </c>
      <c r="U7" s="73">
        <v>6490.0</v>
      </c>
      <c r="V7" s="91">
        <v>1101.0</v>
      </c>
      <c r="W7" s="92">
        <f t="shared" si="6"/>
        <v>5.894641235</v>
      </c>
      <c r="X7" s="93">
        <f t="shared" ref="X7:X11" si="7">V7*(M7+H7)</f>
        <v>49545</v>
      </c>
      <c r="Y7" s="94">
        <f t="shared" ref="Y7:Y11" si="8">U7*(SUM(M7,H7))</f>
        <v>292050</v>
      </c>
      <c r="Z7" s="1092">
        <f t="shared" ref="Z7:Z11" si="9">Y7-X7</f>
        <v>242505</v>
      </c>
      <c r="AA7" s="95"/>
      <c r="AB7" s="95"/>
      <c r="AC7" s="95"/>
      <c r="AD7" s="95"/>
    </row>
    <row r="8" outlineLevel="1">
      <c r="A8" s="1082"/>
      <c r="B8" s="1082"/>
      <c r="C8" s="1082">
        <f t="shared" si="3"/>
        <v>70464</v>
      </c>
      <c r="D8" s="1082">
        <f t="shared" si="4"/>
        <v>64</v>
      </c>
      <c r="E8" s="78"/>
      <c r="F8" s="78"/>
      <c r="G8" s="1088"/>
      <c r="H8" s="1085">
        <f>G6*0.3</f>
        <v>60</v>
      </c>
      <c r="I8" s="1089" t="s">
        <v>236</v>
      </c>
      <c r="J8" s="1090"/>
      <c r="K8" s="81" t="s">
        <v>33</v>
      </c>
      <c r="L8" s="90" t="s">
        <v>36</v>
      </c>
      <c r="M8" s="83">
        <f t="shared" si="5"/>
        <v>8</v>
      </c>
      <c r="N8" s="85">
        <v>2.0</v>
      </c>
      <c r="O8" s="86">
        <v>2.0</v>
      </c>
      <c r="P8" s="86">
        <v>2.0</v>
      </c>
      <c r="Q8" s="86">
        <v>1.0</v>
      </c>
      <c r="R8" s="86">
        <v>0.0</v>
      </c>
      <c r="S8" s="86">
        <v>1.0</v>
      </c>
      <c r="T8" s="87">
        <v>0.0</v>
      </c>
      <c r="U8" s="73">
        <v>6490.0</v>
      </c>
      <c r="V8" s="91">
        <v>1101.0</v>
      </c>
      <c r="W8" s="92">
        <f t="shared" si="6"/>
        <v>5.894641235</v>
      </c>
      <c r="X8" s="93">
        <f t="shared" si="7"/>
        <v>74868</v>
      </c>
      <c r="Y8" s="94">
        <f t="shared" si="8"/>
        <v>441320</v>
      </c>
      <c r="Z8" s="1092">
        <f t="shared" si="9"/>
        <v>366452</v>
      </c>
      <c r="AA8" s="95"/>
      <c r="AB8" s="95"/>
      <c r="AC8" s="95"/>
      <c r="AD8" s="95"/>
    </row>
    <row r="9" outlineLevel="1">
      <c r="A9" s="1082"/>
      <c r="B9" s="1082"/>
      <c r="C9" s="1082">
        <f t="shared" si="3"/>
        <v>70464</v>
      </c>
      <c r="D9" s="1082">
        <f t="shared" si="4"/>
        <v>64</v>
      </c>
      <c r="E9" s="78"/>
      <c r="F9" s="78"/>
      <c r="G9" s="1088"/>
      <c r="H9" s="1085">
        <f>G6*0.3</f>
        <v>60</v>
      </c>
      <c r="I9" s="1089" t="s">
        <v>236</v>
      </c>
      <c r="J9" s="1090"/>
      <c r="K9" s="81" t="s">
        <v>33</v>
      </c>
      <c r="L9" s="1091" t="s">
        <v>37</v>
      </c>
      <c r="M9" s="83">
        <f t="shared" si="5"/>
        <v>9</v>
      </c>
      <c r="N9" s="85">
        <v>1.0</v>
      </c>
      <c r="O9" s="86">
        <v>3.0</v>
      </c>
      <c r="P9" s="86">
        <v>2.0</v>
      </c>
      <c r="Q9" s="86">
        <v>2.0</v>
      </c>
      <c r="R9" s="86">
        <v>1.0</v>
      </c>
      <c r="S9" s="86">
        <v>0.0</v>
      </c>
      <c r="T9" s="87">
        <v>0.0</v>
      </c>
      <c r="U9" s="73">
        <v>6490.0</v>
      </c>
      <c r="V9" s="91">
        <v>1101.0</v>
      </c>
      <c r="W9" s="92">
        <f t="shared" si="6"/>
        <v>5.894641235</v>
      </c>
      <c r="X9" s="1093">
        <f t="shared" si="7"/>
        <v>75969</v>
      </c>
      <c r="Y9" s="1094">
        <f t="shared" si="8"/>
        <v>447810</v>
      </c>
      <c r="Z9" s="1095">
        <f t="shared" si="9"/>
        <v>371841</v>
      </c>
      <c r="AA9" s="95"/>
      <c r="AB9" s="95"/>
      <c r="AC9" s="95"/>
      <c r="AD9" s="95"/>
    </row>
    <row r="10" outlineLevel="1">
      <c r="A10" s="1082"/>
      <c r="B10" s="1082"/>
      <c r="C10" s="1082">
        <f t="shared" si="3"/>
        <v>39636</v>
      </c>
      <c r="D10" s="1082">
        <f t="shared" si="4"/>
        <v>36</v>
      </c>
      <c r="E10" s="78"/>
      <c r="F10" s="78"/>
      <c r="G10" s="1088"/>
      <c r="H10" s="1085">
        <f>G6*0.16</f>
        <v>32</v>
      </c>
      <c r="I10" s="1089" t="s">
        <v>236</v>
      </c>
      <c r="J10" s="1090"/>
      <c r="K10" s="81" t="s">
        <v>33</v>
      </c>
      <c r="L10" s="1091" t="s">
        <v>132</v>
      </c>
      <c r="M10" s="83">
        <f t="shared" si="5"/>
        <v>8</v>
      </c>
      <c r="N10" s="85">
        <v>1.0</v>
      </c>
      <c r="O10" s="86">
        <v>3.0</v>
      </c>
      <c r="P10" s="86">
        <v>1.0</v>
      </c>
      <c r="Q10" s="86">
        <v>2.0</v>
      </c>
      <c r="R10" s="86">
        <v>1.0</v>
      </c>
      <c r="S10" s="86">
        <v>0.0</v>
      </c>
      <c r="T10" s="87">
        <v>0.0</v>
      </c>
      <c r="U10" s="73">
        <v>6490.0</v>
      </c>
      <c r="V10" s="91">
        <v>1101.0</v>
      </c>
      <c r="W10" s="92">
        <f t="shared" si="6"/>
        <v>5.894641235</v>
      </c>
      <c r="X10" s="1093">
        <f t="shared" si="7"/>
        <v>44040</v>
      </c>
      <c r="Y10" s="1094">
        <f t="shared" si="8"/>
        <v>259600</v>
      </c>
      <c r="Z10" s="1095">
        <f t="shared" si="9"/>
        <v>215560</v>
      </c>
      <c r="AA10" s="95"/>
      <c r="AB10" s="95"/>
      <c r="AC10" s="95"/>
      <c r="AD10" s="95"/>
    </row>
    <row r="11" outlineLevel="1">
      <c r="A11" s="1082"/>
      <c r="B11" s="1082"/>
      <c r="C11" s="1082">
        <f t="shared" si="3"/>
        <v>8808</v>
      </c>
      <c r="D11" s="1082">
        <f t="shared" si="4"/>
        <v>8</v>
      </c>
      <c r="E11" s="60"/>
      <c r="F11" s="60"/>
      <c r="G11" s="1085"/>
      <c r="H11" s="1085">
        <f>G6*0.04</f>
        <v>8</v>
      </c>
      <c r="I11" s="1096" t="s">
        <v>236</v>
      </c>
      <c r="J11" s="1097"/>
      <c r="K11" s="99" t="s">
        <v>33</v>
      </c>
      <c r="L11" s="1098" t="s">
        <v>133</v>
      </c>
      <c r="M11" s="100">
        <f t="shared" si="5"/>
        <v>2</v>
      </c>
      <c r="N11" s="101">
        <v>0.0</v>
      </c>
      <c r="O11" s="102">
        <v>0.0</v>
      </c>
      <c r="P11" s="102">
        <v>0.0</v>
      </c>
      <c r="Q11" s="102">
        <v>2.0</v>
      </c>
      <c r="R11" s="102">
        <v>0.0</v>
      </c>
      <c r="S11" s="102">
        <v>0.0</v>
      </c>
      <c r="T11" s="103">
        <v>0.0</v>
      </c>
      <c r="U11" s="73">
        <v>6490.0</v>
      </c>
      <c r="V11" s="107">
        <v>1101.0</v>
      </c>
      <c r="W11" s="108">
        <f t="shared" si="6"/>
        <v>5.894641235</v>
      </c>
      <c r="X11" s="1093">
        <f t="shared" si="7"/>
        <v>11010</v>
      </c>
      <c r="Y11" s="1094">
        <f t="shared" si="8"/>
        <v>64900</v>
      </c>
      <c r="Z11" s="1095">
        <f t="shared" si="9"/>
        <v>53890</v>
      </c>
      <c r="AA11" s="95"/>
      <c r="AB11" s="95"/>
      <c r="AC11" s="95"/>
      <c r="AD11" s="95"/>
    </row>
    <row r="12" outlineLevel="1">
      <c r="A12" s="59"/>
      <c r="B12" s="59"/>
      <c r="C12" s="59"/>
      <c r="D12" s="1099">
        <f t="shared" si="4"/>
        <v>17</v>
      </c>
      <c r="E12" s="60" t="s">
        <v>267</v>
      </c>
      <c r="F12" s="1083">
        <f>G12*V12</f>
        <v>225000</v>
      </c>
      <c r="G12" s="174">
        <v>150.0</v>
      </c>
      <c r="H12" s="60">
        <v>10.0</v>
      </c>
      <c r="I12" s="1086" t="s">
        <v>40</v>
      </c>
      <c r="J12" s="1087"/>
      <c r="K12" s="63" t="s">
        <v>41</v>
      </c>
      <c r="L12" s="72" t="s">
        <v>34</v>
      </c>
      <c r="M12" s="65">
        <f t="shared" si="5"/>
        <v>9</v>
      </c>
      <c r="N12" s="113">
        <v>2.0</v>
      </c>
      <c r="O12" s="114">
        <v>5.0</v>
      </c>
      <c r="P12" s="114">
        <v>0.0</v>
      </c>
      <c r="Q12" s="114">
        <v>2.0</v>
      </c>
      <c r="R12" s="114">
        <v>0.0</v>
      </c>
      <c r="S12" s="114">
        <v>0.0</v>
      </c>
      <c r="T12" s="115">
        <v>0.0</v>
      </c>
      <c r="U12" s="73">
        <v>6490.0</v>
      </c>
      <c r="V12" s="73">
        <v>1500.0</v>
      </c>
      <c r="W12" s="75">
        <f t="shared" si="6"/>
        <v>4.326666667</v>
      </c>
      <c r="X12" s="76">
        <f t="shared" ref="X12:X177" si="10">M12*V12</f>
        <v>13500</v>
      </c>
      <c r="Y12" s="77">
        <f t="shared" ref="Y12:Y177" si="11">U12*M12</f>
        <v>58410</v>
      </c>
      <c r="Z12" s="95"/>
      <c r="AA12" s="95"/>
      <c r="AB12" s="95"/>
      <c r="AC12" s="95"/>
      <c r="AD12" s="95"/>
    </row>
    <row r="13" outlineLevel="1">
      <c r="A13" s="59"/>
      <c r="B13" s="59"/>
      <c r="C13" s="59"/>
      <c r="D13" s="1099">
        <f t="shared" si="4"/>
        <v>31</v>
      </c>
      <c r="E13" s="60"/>
      <c r="F13" s="60"/>
      <c r="G13" s="78"/>
      <c r="H13" s="60">
        <v>20.0</v>
      </c>
      <c r="I13" s="1089" t="s">
        <v>40</v>
      </c>
      <c r="J13" s="1090"/>
      <c r="K13" s="81" t="s">
        <v>41</v>
      </c>
      <c r="L13" s="1091" t="s">
        <v>35</v>
      </c>
      <c r="M13" s="83">
        <f t="shared" si="5"/>
        <v>16</v>
      </c>
      <c r="N13" s="113">
        <v>2.0</v>
      </c>
      <c r="O13" s="114">
        <v>9.0</v>
      </c>
      <c r="P13" s="114">
        <v>1.0</v>
      </c>
      <c r="Q13" s="114">
        <v>1.0</v>
      </c>
      <c r="R13" s="114">
        <v>1.0</v>
      </c>
      <c r="S13" s="114">
        <v>2.0</v>
      </c>
      <c r="T13" s="115">
        <v>0.0</v>
      </c>
      <c r="U13" s="73">
        <v>6490.0</v>
      </c>
      <c r="V13" s="73">
        <v>1500.0</v>
      </c>
      <c r="W13" s="92">
        <f t="shared" si="6"/>
        <v>4.326666667</v>
      </c>
      <c r="X13" s="93">
        <f t="shared" si="10"/>
        <v>24000</v>
      </c>
      <c r="Y13" s="94">
        <f t="shared" si="11"/>
        <v>103840</v>
      </c>
      <c r="Z13" s="95"/>
      <c r="AA13" s="95"/>
      <c r="AB13" s="95"/>
      <c r="AC13" s="95"/>
      <c r="AD13" s="95"/>
    </row>
    <row r="14" outlineLevel="1">
      <c r="A14" s="59"/>
      <c r="B14" s="59"/>
      <c r="C14" s="59"/>
      <c r="D14" s="1099">
        <f t="shared" si="4"/>
        <v>53</v>
      </c>
      <c r="E14" s="78"/>
      <c r="F14" s="78"/>
      <c r="G14" s="78"/>
      <c r="H14" s="60">
        <v>50.0</v>
      </c>
      <c r="I14" s="1089" t="s">
        <v>40</v>
      </c>
      <c r="J14" s="1090"/>
      <c r="K14" s="81" t="s">
        <v>41</v>
      </c>
      <c r="L14" s="90" t="s">
        <v>36</v>
      </c>
      <c r="M14" s="83">
        <f t="shared" si="5"/>
        <v>6</v>
      </c>
      <c r="N14" s="113">
        <v>1.0</v>
      </c>
      <c r="O14" s="114">
        <v>2.0</v>
      </c>
      <c r="P14" s="114">
        <v>1.0</v>
      </c>
      <c r="Q14" s="114">
        <v>2.0</v>
      </c>
      <c r="R14" s="114">
        <v>0.0</v>
      </c>
      <c r="S14" s="114">
        <v>0.0</v>
      </c>
      <c r="T14" s="115">
        <v>0.0</v>
      </c>
      <c r="U14" s="73">
        <v>6490.0</v>
      </c>
      <c r="V14" s="73">
        <v>1500.0</v>
      </c>
      <c r="W14" s="92">
        <f t="shared" si="6"/>
        <v>4.326666667</v>
      </c>
      <c r="X14" s="93">
        <f t="shared" si="10"/>
        <v>9000</v>
      </c>
      <c r="Y14" s="94">
        <f t="shared" si="11"/>
        <v>38940</v>
      </c>
      <c r="Z14" s="95"/>
      <c r="AA14" s="95"/>
      <c r="AB14" s="95"/>
      <c r="AC14" s="95"/>
      <c r="AD14" s="95"/>
    </row>
    <row r="15" outlineLevel="1">
      <c r="A15" s="59"/>
      <c r="B15" s="59"/>
      <c r="C15" s="59"/>
      <c r="D15" s="1099">
        <f t="shared" si="4"/>
        <v>55</v>
      </c>
      <c r="E15" s="78"/>
      <c r="F15" s="78"/>
      <c r="G15" s="78"/>
      <c r="H15" s="60">
        <v>50.0</v>
      </c>
      <c r="I15" s="1089" t="s">
        <v>40</v>
      </c>
      <c r="J15" s="1090"/>
      <c r="K15" s="81" t="s">
        <v>41</v>
      </c>
      <c r="L15" s="1091" t="s">
        <v>37</v>
      </c>
      <c r="M15" s="83">
        <f t="shared" si="5"/>
        <v>8</v>
      </c>
      <c r="N15" s="113">
        <v>2.0</v>
      </c>
      <c r="O15" s="114">
        <v>3.0</v>
      </c>
      <c r="P15" s="114">
        <v>1.0</v>
      </c>
      <c r="Q15" s="114">
        <v>1.0</v>
      </c>
      <c r="R15" s="114">
        <v>1.0</v>
      </c>
      <c r="S15" s="114">
        <v>0.0</v>
      </c>
      <c r="T15" s="115">
        <v>0.0</v>
      </c>
      <c r="U15" s="73">
        <v>6490.0</v>
      </c>
      <c r="V15" s="73">
        <v>1500.0</v>
      </c>
      <c r="W15" s="92">
        <f t="shared" si="6"/>
        <v>4.326666667</v>
      </c>
      <c r="X15" s="93">
        <f t="shared" si="10"/>
        <v>12000</v>
      </c>
      <c r="Y15" s="94">
        <f t="shared" si="11"/>
        <v>51920</v>
      </c>
      <c r="Z15" s="95"/>
      <c r="AA15" s="95"/>
      <c r="AB15" s="95"/>
      <c r="AC15" s="95"/>
      <c r="AD15" s="95"/>
    </row>
    <row r="16" outlineLevel="1">
      <c r="A16" s="59"/>
      <c r="B16" s="59"/>
      <c r="C16" s="59"/>
      <c r="D16" s="1099">
        <f t="shared" si="4"/>
        <v>24</v>
      </c>
      <c r="E16" s="78"/>
      <c r="F16" s="78"/>
      <c r="G16" s="78"/>
      <c r="H16" s="60">
        <v>15.0</v>
      </c>
      <c r="I16" s="1089" t="s">
        <v>40</v>
      </c>
      <c r="J16" s="1090"/>
      <c r="K16" s="81" t="s">
        <v>41</v>
      </c>
      <c r="L16" s="1091" t="s">
        <v>132</v>
      </c>
      <c r="M16" s="83">
        <f t="shared" si="5"/>
        <v>13</v>
      </c>
      <c r="N16" s="113">
        <v>6.0</v>
      </c>
      <c r="O16" s="114">
        <v>3.0</v>
      </c>
      <c r="P16" s="114">
        <v>2.0</v>
      </c>
      <c r="Q16" s="114">
        <v>1.0</v>
      </c>
      <c r="R16" s="114">
        <v>1.0</v>
      </c>
      <c r="S16" s="114">
        <v>0.0</v>
      </c>
      <c r="T16" s="115">
        <v>0.0</v>
      </c>
      <c r="U16" s="73">
        <v>6490.0</v>
      </c>
      <c r="V16" s="73">
        <v>1500.0</v>
      </c>
      <c r="W16" s="92">
        <f t="shared" si="6"/>
        <v>4.326666667</v>
      </c>
      <c r="X16" s="93">
        <f t="shared" si="10"/>
        <v>19500</v>
      </c>
      <c r="Y16" s="94">
        <f t="shared" si="11"/>
        <v>84370</v>
      </c>
      <c r="Z16" s="95"/>
      <c r="AA16" s="95"/>
      <c r="AB16" s="95"/>
      <c r="AC16" s="95"/>
      <c r="AD16" s="95"/>
    </row>
    <row r="17" outlineLevel="1">
      <c r="A17" s="59"/>
      <c r="B17" s="59"/>
      <c r="C17" s="59"/>
      <c r="D17" s="1099">
        <f t="shared" si="4"/>
        <v>10</v>
      </c>
      <c r="E17" s="78"/>
      <c r="F17" s="78"/>
      <c r="G17" s="60"/>
      <c r="H17" s="60">
        <v>5.0</v>
      </c>
      <c r="I17" s="1096" t="s">
        <v>40</v>
      </c>
      <c r="J17" s="1097"/>
      <c r="K17" s="99" t="s">
        <v>41</v>
      </c>
      <c r="L17" s="1098" t="s">
        <v>133</v>
      </c>
      <c r="M17" s="100">
        <f t="shared" si="5"/>
        <v>8</v>
      </c>
      <c r="N17" s="121">
        <v>3.0</v>
      </c>
      <c r="O17" s="122">
        <v>2.0</v>
      </c>
      <c r="P17" s="122">
        <v>1.0</v>
      </c>
      <c r="Q17" s="122">
        <v>2.0</v>
      </c>
      <c r="R17" s="122">
        <v>0.0</v>
      </c>
      <c r="S17" s="122">
        <v>0.0</v>
      </c>
      <c r="T17" s="123">
        <v>0.0</v>
      </c>
      <c r="U17" s="73">
        <v>6490.0</v>
      </c>
      <c r="V17" s="73">
        <v>1500.0</v>
      </c>
      <c r="W17" s="108">
        <f t="shared" si="6"/>
        <v>4.326666667</v>
      </c>
      <c r="X17" s="109">
        <f t="shared" si="10"/>
        <v>12000</v>
      </c>
      <c r="Y17" s="110">
        <f t="shared" si="11"/>
        <v>51920</v>
      </c>
      <c r="Z17" s="95"/>
      <c r="AA17" s="95"/>
      <c r="AB17" s="95"/>
      <c r="AC17" s="95"/>
      <c r="AD17" s="95"/>
    </row>
    <row r="18" outlineLevel="1">
      <c r="A18" s="59"/>
      <c r="B18" s="59"/>
      <c r="C18" s="59"/>
      <c r="D18" s="59"/>
      <c r="E18" s="60" t="s">
        <v>266</v>
      </c>
      <c r="F18" s="1083">
        <f>G18*V18</f>
        <v>211600</v>
      </c>
      <c r="G18" s="174">
        <v>200.0</v>
      </c>
      <c r="H18" s="60">
        <f>G18*0.04</f>
        <v>8</v>
      </c>
      <c r="I18" s="1086" t="s">
        <v>237</v>
      </c>
      <c r="J18" s="1087"/>
      <c r="K18" s="63" t="s">
        <v>44</v>
      </c>
      <c r="L18" s="72" t="s">
        <v>34</v>
      </c>
      <c r="M18" s="65">
        <f t="shared" si="5"/>
        <v>21</v>
      </c>
      <c r="N18" s="128">
        <v>11.0</v>
      </c>
      <c r="O18" s="129">
        <v>3.0</v>
      </c>
      <c r="P18" s="129">
        <v>0.0</v>
      </c>
      <c r="Q18" s="129">
        <v>2.0</v>
      </c>
      <c r="R18" s="129">
        <v>0.0</v>
      </c>
      <c r="S18" s="129">
        <v>4.0</v>
      </c>
      <c r="T18" s="130">
        <v>1.0</v>
      </c>
      <c r="U18" s="74">
        <v>5890.0</v>
      </c>
      <c r="V18" s="74">
        <v>1058.0</v>
      </c>
      <c r="W18" s="75">
        <f t="shared" si="6"/>
        <v>5.56710775</v>
      </c>
      <c r="X18" s="76">
        <f t="shared" si="10"/>
        <v>22218</v>
      </c>
      <c r="Y18" s="77">
        <f t="shared" si="11"/>
        <v>123690</v>
      </c>
      <c r="Z18" s="95"/>
      <c r="AA18" s="95"/>
      <c r="AB18" s="95"/>
      <c r="AC18" s="95"/>
      <c r="AD18" s="95"/>
    </row>
    <row r="19" outlineLevel="1">
      <c r="A19" s="78"/>
      <c r="B19" s="78"/>
      <c r="C19" s="78"/>
      <c r="D19" s="78"/>
      <c r="E19" s="78"/>
      <c r="F19" s="78"/>
      <c r="G19" s="78"/>
      <c r="H19" s="60">
        <f>G18*0.16</f>
        <v>32</v>
      </c>
      <c r="I19" s="1089" t="s">
        <v>237</v>
      </c>
      <c r="J19" s="1090"/>
      <c r="K19" s="81" t="s">
        <v>44</v>
      </c>
      <c r="L19" s="1091" t="s">
        <v>35</v>
      </c>
      <c r="M19" s="83">
        <f t="shared" si="5"/>
        <v>22</v>
      </c>
      <c r="N19" s="113">
        <v>6.0</v>
      </c>
      <c r="O19" s="114">
        <v>2.0</v>
      </c>
      <c r="P19" s="114">
        <v>3.0</v>
      </c>
      <c r="Q19" s="114">
        <v>2.0</v>
      </c>
      <c r="R19" s="114">
        <v>1.0</v>
      </c>
      <c r="S19" s="114">
        <v>6.0</v>
      </c>
      <c r="T19" s="115">
        <v>2.0</v>
      </c>
      <c r="U19" s="91">
        <v>5890.0</v>
      </c>
      <c r="V19" s="91">
        <v>1058.0</v>
      </c>
      <c r="W19" s="92">
        <f t="shared" si="6"/>
        <v>5.56710775</v>
      </c>
      <c r="X19" s="93">
        <f t="shared" si="10"/>
        <v>23276</v>
      </c>
      <c r="Y19" s="94">
        <f t="shared" si="11"/>
        <v>129580</v>
      </c>
      <c r="Z19" s="95"/>
      <c r="AA19" s="95"/>
      <c r="AB19" s="95"/>
      <c r="AC19" s="95"/>
      <c r="AD19" s="95"/>
    </row>
    <row r="20" outlineLevel="1">
      <c r="A20" s="78"/>
      <c r="B20" s="78"/>
      <c r="C20" s="78"/>
      <c r="D20" s="78"/>
      <c r="E20" s="78"/>
      <c r="F20" s="78"/>
      <c r="G20" s="78"/>
      <c r="H20" s="60">
        <f>G18*0.3</f>
        <v>60</v>
      </c>
      <c r="I20" s="1089" t="s">
        <v>237</v>
      </c>
      <c r="J20" s="1090"/>
      <c r="K20" s="81" t="s">
        <v>44</v>
      </c>
      <c r="L20" s="90" t="s">
        <v>36</v>
      </c>
      <c r="M20" s="83">
        <f t="shared" si="5"/>
        <v>7</v>
      </c>
      <c r="N20" s="113">
        <v>0.0</v>
      </c>
      <c r="O20" s="114">
        <v>1.0</v>
      </c>
      <c r="P20" s="114">
        <v>1.0</v>
      </c>
      <c r="Q20" s="114">
        <v>2.0</v>
      </c>
      <c r="R20" s="114">
        <v>0.0</v>
      </c>
      <c r="S20" s="114">
        <v>1.0</v>
      </c>
      <c r="T20" s="115">
        <v>2.0</v>
      </c>
      <c r="U20" s="91">
        <v>5890.0</v>
      </c>
      <c r="V20" s="91">
        <v>1058.0</v>
      </c>
      <c r="W20" s="92">
        <f t="shared" si="6"/>
        <v>5.56710775</v>
      </c>
      <c r="X20" s="93">
        <f t="shared" si="10"/>
        <v>7406</v>
      </c>
      <c r="Y20" s="94">
        <f t="shared" si="11"/>
        <v>41230</v>
      </c>
      <c r="Z20" s="95"/>
      <c r="AA20" s="95"/>
      <c r="AB20" s="95"/>
      <c r="AC20" s="95"/>
      <c r="AD20" s="95"/>
    </row>
    <row r="21" outlineLevel="1">
      <c r="A21" s="78"/>
      <c r="B21" s="78"/>
      <c r="C21" s="78"/>
      <c r="D21" s="78"/>
      <c r="E21" s="78"/>
      <c r="F21" s="78"/>
      <c r="G21" s="78"/>
      <c r="H21" s="60">
        <f>G18*0.3</f>
        <v>60</v>
      </c>
      <c r="I21" s="1089" t="s">
        <v>237</v>
      </c>
      <c r="J21" s="1090"/>
      <c r="K21" s="81" t="s">
        <v>44</v>
      </c>
      <c r="L21" s="1091" t="s">
        <v>37</v>
      </c>
      <c r="M21" s="83">
        <f t="shared" si="5"/>
        <v>16</v>
      </c>
      <c r="N21" s="113">
        <v>7.0</v>
      </c>
      <c r="O21" s="114">
        <v>4.0</v>
      </c>
      <c r="P21" s="114">
        <v>0.0</v>
      </c>
      <c r="Q21" s="114">
        <v>1.0</v>
      </c>
      <c r="R21" s="114">
        <v>1.0</v>
      </c>
      <c r="S21" s="114">
        <v>2.0</v>
      </c>
      <c r="T21" s="115">
        <v>1.0</v>
      </c>
      <c r="U21" s="91">
        <v>5890.0</v>
      </c>
      <c r="V21" s="91">
        <v>1058.0</v>
      </c>
      <c r="W21" s="92">
        <f t="shared" si="6"/>
        <v>5.56710775</v>
      </c>
      <c r="X21" s="93">
        <f t="shared" si="10"/>
        <v>16928</v>
      </c>
      <c r="Y21" s="94">
        <f t="shared" si="11"/>
        <v>94240</v>
      </c>
      <c r="Z21" s="95"/>
      <c r="AA21" s="95"/>
      <c r="AB21" s="95"/>
      <c r="AC21" s="95"/>
      <c r="AD21" s="95"/>
    </row>
    <row r="22" outlineLevel="1">
      <c r="A22" s="78"/>
      <c r="B22" s="78"/>
      <c r="C22" s="78"/>
      <c r="D22" s="78"/>
      <c r="E22" s="78"/>
      <c r="F22" s="78"/>
      <c r="G22" s="78"/>
      <c r="H22" s="60">
        <f>G18*0.16</f>
        <v>32</v>
      </c>
      <c r="I22" s="1089" t="s">
        <v>237</v>
      </c>
      <c r="J22" s="1090"/>
      <c r="K22" s="81" t="s">
        <v>44</v>
      </c>
      <c r="L22" s="1091" t="s">
        <v>132</v>
      </c>
      <c r="M22" s="83">
        <f t="shared" si="5"/>
        <v>11</v>
      </c>
      <c r="N22" s="113">
        <v>1.0</v>
      </c>
      <c r="O22" s="114">
        <v>3.0</v>
      </c>
      <c r="P22" s="114">
        <v>2.0</v>
      </c>
      <c r="Q22" s="114">
        <v>1.0</v>
      </c>
      <c r="R22" s="114">
        <v>1.0</v>
      </c>
      <c r="S22" s="114">
        <v>2.0</v>
      </c>
      <c r="T22" s="115">
        <v>1.0</v>
      </c>
      <c r="U22" s="91">
        <v>5890.0</v>
      </c>
      <c r="V22" s="91">
        <v>1058.0</v>
      </c>
      <c r="W22" s="92">
        <f t="shared" si="6"/>
        <v>5.56710775</v>
      </c>
      <c r="X22" s="93">
        <f t="shared" si="10"/>
        <v>11638</v>
      </c>
      <c r="Y22" s="94">
        <f t="shared" si="11"/>
        <v>64790</v>
      </c>
      <c r="Z22" s="95"/>
      <c r="AA22" s="95"/>
      <c r="AB22" s="95"/>
      <c r="AC22" s="95"/>
      <c r="AD22" s="95"/>
    </row>
    <row r="23" outlineLevel="1">
      <c r="A23" s="78"/>
      <c r="B23" s="78"/>
      <c r="C23" s="78"/>
      <c r="D23" s="78"/>
      <c r="E23" s="78"/>
      <c r="F23" s="78"/>
      <c r="G23" s="60"/>
      <c r="H23" s="60">
        <f>G18*0.04</f>
        <v>8</v>
      </c>
      <c r="I23" s="1096" t="s">
        <v>237</v>
      </c>
      <c r="J23" s="1097"/>
      <c r="K23" s="99" t="s">
        <v>44</v>
      </c>
      <c r="L23" s="1098" t="s">
        <v>133</v>
      </c>
      <c r="M23" s="100">
        <f t="shared" si="5"/>
        <v>8</v>
      </c>
      <c r="N23" s="135">
        <v>2.0</v>
      </c>
      <c r="O23" s="136">
        <v>2.0</v>
      </c>
      <c r="P23" s="136">
        <v>1.0</v>
      </c>
      <c r="Q23" s="136">
        <v>2.0</v>
      </c>
      <c r="R23" s="136">
        <v>0.0</v>
      </c>
      <c r="S23" s="136">
        <v>0.0</v>
      </c>
      <c r="T23" s="137">
        <v>1.0</v>
      </c>
      <c r="U23" s="107">
        <v>5890.0</v>
      </c>
      <c r="V23" s="107">
        <v>1058.0</v>
      </c>
      <c r="W23" s="108">
        <f t="shared" si="6"/>
        <v>5.56710775</v>
      </c>
      <c r="X23" s="109">
        <f t="shared" si="10"/>
        <v>8464</v>
      </c>
      <c r="Y23" s="110">
        <f t="shared" si="11"/>
        <v>47120</v>
      </c>
      <c r="Z23" s="95"/>
      <c r="AA23" s="95"/>
      <c r="AB23" s="95"/>
      <c r="AC23" s="95"/>
      <c r="AD23" s="95"/>
    </row>
    <row r="24" outlineLevel="1">
      <c r="A24" s="59"/>
      <c r="B24" s="59"/>
      <c r="C24" s="59"/>
      <c r="D24" s="59"/>
      <c r="E24" s="60" t="s">
        <v>267</v>
      </c>
      <c r="F24" s="1083">
        <f>G24*V24</f>
        <v>150000</v>
      </c>
      <c r="G24" s="174">
        <v>100.0</v>
      </c>
      <c r="H24" s="60">
        <f>G24*0.04</f>
        <v>4</v>
      </c>
      <c r="I24" s="1086" t="s">
        <v>45</v>
      </c>
      <c r="J24" s="1087"/>
      <c r="K24" s="63" t="s">
        <v>46</v>
      </c>
      <c r="L24" s="72" t="s">
        <v>34</v>
      </c>
      <c r="M24" s="65">
        <f t="shared" si="5"/>
        <v>11</v>
      </c>
      <c r="N24" s="113">
        <v>2.0</v>
      </c>
      <c r="O24" s="114">
        <v>7.0</v>
      </c>
      <c r="P24" s="114">
        <v>1.0</v>
      </c>
      <c r="Q24" s="114">
        <v>0.0</v>
      </c>
      <c r="R24" s="114">
        <v>0.0</v>
      </c>
      <c r="S24" s="114">
        <v>0.0</v>
      </c>
      <c r="T24" s="115">
        <v>1.0</v>
      </c>
      <c r="U24" s="74">
        <v>5890.0</v>
      </c>
      <c r="V24" s="73">
        <v>1500.0</v>
      </c>
      <c r="W24" s="75">
        <f t="shared" si="6"/>
        <v>3.926666667</v>
      </c>
      <c r="X24" s="76">
        <f t="shared" si="10"/>
        <v>16500</v>
      </c>
      <c r="Y24" s="77">
        <f t="shared" si="11"/>
        <v>64790</v>
      </c>
      <c r="Z24" s="95"/>
      <c r="AA24" s="95"/>
      <c r="AB24" s="95"/>
      <c r="AC24" s="95"/>
      <c r="AD24" s="95"/>
    </row>
    <row r="25" outlineLevel="1">
      <c r="A25" s="60"/>
      <c r="B25" s="60"/>
      <c r="C25" s="60"/>
      <c r="D25" s="60"/>
      <c r="E25" s="60"/>
      <c r="F25" s="60" t="s">
        <v>42</v>
      </c>
      <c r="G25" s="78"/>
      <c r="H25" s="60">
        <f>G24*0.16</f>
        <v>16</v>
      </c>
      <c r="I25" s="1089" t="s">
        <v>45</v>
      </c>
      <c r="J25" s="1090"/>
      <c r="K25" s="81" t="s">
        <v>46</v>
      </c>
      <c r="L25" s="1091" t="s">
        <v>35</v>
      </c>
      <c r="M25" s="83">
        <f t="shared" si="5"/>
        <v>11</v>
      </c>
      <c r="N25" s="113">
        <v>3.0</v>
      </c>
      <c r="O25" s="114">
        <v>3.0</v>
      </c>
      <c r="P25" s="114">
        <v>2.0</v>
      </c>
      <c r="Q25" s="114">
        <v>1.0</v>
      </c>
      <c r="R25" s="114">
        <v>1.0</v>
      </c>
      <c r="S25" s="114">
        <v>0.0</v>
      </c>
      <c r="T25" s="115">
        <v>1.0</v>
      </c>
      <c r="U25" s="91">
        <v>5890.0</v>
      </c>
      <c r="V25" s="73">
        <v>1500.0</v>
      </c>
      <c r="W25" s="92">
        <f t="shared" si="6"/>
        <v>3.926666667</v>
      </c>
      <c r="X25" s="93">
        <f t="shared" si="10"/>
        <v>16500</v>
      </c>
      <c r="Y25" s="94">
        <f t="shared" si="11"/>
        <v>64790</v>
      </c>
      <c r="Z25" s="95"/>
      <c r="AA25" s="95"/>
      <c r="AB25" s="95"/>
      <c r="AC25" s="95"/>
      <c r="AD25" s="95"/>
    </row>
    <row r="26" outlineLevel="1">
      <c r="A26" s="78"/>
      <c r="B26" s="78"/>
      <c r="C26" s="78"/>
      <c r="D26" s="78"/>
      <c r="E26" s="78"/>
      <c r="F26" s="78"/>
      <c r="G26" s="78"/>
      <c r="H26" s="60">
        <f>G24*0.3</f>
        <v>30</v>
      </c>
      <c r="I26" s="1089" t="s">
        <v>45</v>
      </c>
      <c r="J26" s="1090"/>
      <c r="K26" s="81" t="s">
        <v>46</v>
      </c>
      <c r="L26" s="90" t="s">
        <v>36</v>
      </c>
      <c r="M26" s="83">
        <f t="shared" si="5"/>
        <v>4</v>
      </c>
      <c r="N26" s="113">
        <v>1.0</v>
      </c>
      <c r="O26" s="114">
        <v>0.0</v>
      </c>
      <c r="P26" s="114">
        <v>2.0</v>
      </c>
      <c r="Q26" s="114">
        <v>0.0</v>
      </c>
      <c r="R26" s="114">
        <v>0.0</v>
      </c>
      <c r="S26" s="114">
        <v>0.0</v>
      </c>
      <c r="T26" s="115">
        <v>1.0</v>
      </c>
      <c r="U26" s="91">
        <v>5890.0</v>
      </c>
      <c r="V26" s="73">
        <v>1500.0</v>
      </c>
      <c r="W26" s="92">
        <f t="shared" si="6"/>
        <v>3.926666667</v>
      </c>
      <c r="X26" s="93">
        <f t="shared" si="10"/>
        <v>6000</v>
      </c>
      <c r="Y26" s="94">
        <f t="shared" si="11"/>
        <v>23560</v>
      </c>
      <c r="Z26" s="95"/>
      <c r="AA26" s="95"/>
      <c r="AB26" s="95"/>
      <c r="AC26" s="95"/>
      <c r="AD26" s="95"/>
    </row>
    <row r="27" outlineLevel="1">
      <c r="A27" s="78"/>
      <c r="B27" s="78"/>
      <c r="C27" s="78"/>
      <c r="D27" s="78"/>
      <c r="E27" s="78"/>
      <c r="F27" s="78"/>
      <c r="G27" s="78"/>
      <c r="H27" s="60">
        <f>G24*0.3</f>
        <v>30</v>
      </c>
      <c r="I27" s="1089" t="s">
        <v>45</v>
      </c>
      <c r="J27" s="1090"/>
      <c r="K27" s="81" t="s">
        <v>46</v>
      </c>
      <c r="L27" s="1091" t="s">
        <v>37</v>
      </c>
      <c r="M27" s="83">
        <f t="shared" si="5"/>
        <v>9</v>
      </c>
      <c r="N27" s="113">
        <v>2.0</v>
      </c>
      <c r="O27" s="114">
        <v>4.0</v>
      </c>
      <c r="P27" s="114">
        <v>1.0</v>
      </c>
      <c r="Q27" s="114">
        <v>1.0</v>
      </c>
      <c r="R27" s="114">
        <v>0.0</v>
      </c>
      <c r="S27" s="114">
        <v>0.0</v>
      </c>
      <c r="T27" s="115">
        <v>1.0</v>
      </c>
      <c r="U27" s="91">
        <v>5890.0</v>
      </c>
      <c r="V27" s="73">
        <v>1500.0</v>
      </c>
      <c r="W27" s="92">
        <f t="shared" si="6"/>
        <v>3.926666667</v>
      </c>
      <c r="X27" s="93">
        <f t="shared" si="10"/>
        <v>13500</v>
      </c>
      <c r="Y27" s="94">
        <f t="shared" si="11"/>
        <v>53010</v>
      </c>
      <c r="Z27" s="95"/>
      <c r="AA27" s="95"/>
      <c r="AB27" s="95"/>
      <c r="AC27" s="95"/>
      <c r="AD27" s="95"/>
    </row>
    <row r="28" outlineLevel="1">
      <c r="A28" s="78"/>
      <c r="B28" s="78"/>
      <c r="C28" s="78"/>
      <c r="D28" s="78"/>
      <c r="E28" s="78"/>
      <c r="F28" s="78"/>
      <c r="G28" s="78"/>
      <c r="H28" s="60">
        <f>G24*0.16</f>
        <v>16</v>
      </c>
      <c r="I28" s="1089" t="s">
        <v>45</v>
      </c>
      <c r="J28" s="1090"/>
      <c r="K28" s="81" t="s">
        <v>46</v>
      </c>
      <c r="L28" s="1091" t="s">
        <v>132</v>
      </c>
      <c r="M28" s="83">
        <f t="shared" si="5"/>
        <v>5</v>
      </c>
      <c r="N28" s="113">
        <v>0.0</v>
      </c>
      <c r="O28" s="114">
        <v>1.0</v>
      </c>
      <c r="P28" s="114">
        <v>1.0</v>
      </c>
      <c r="Q28" s="114">
        <v>1.0</v>
      </c>
      <c r="R28" s="114">
        <v>1.0</v>
      </c>
      <c r="S28" s="114">
        <v>0.0</v>
      </c>
      <c r="T28" s="115">
        <v>1.0</v>
      </c>
      <c r="U28" s="91">
        <v>5890.0</v>
      </c>
      <c r="V28" s="73">
        <v>1500.0</v>
      </c>
      <c r="W28" s="92">
        <f t="shared" si="6"/>
        <v>3.926666667</v>
      </c>
      <c r="X28" s="93">
        <f t="shared" si="10"/>
        <v>7500</v>
      </c>
      <c r="Y28" s="94">
        <f t="shared" si="11"/>
        <v>29450</v>
      </c>
      <c r="Z28" s="95"/>
      <c r="AA28" s="95"/>
      <c r="AB28" s="95"/>
      <c r="AC28" s="95"/>
      <c r="AD28" s="95"/>
    </row>
    <row r="29" outlineLevel="1">
      <c r="A29" s="78"/>
      <c r="B29" s="78"/>
      <c r="C29" s="78"/>
      <c r="D29" s="78"/>
      <c r="E29" s="78"/>
      <c r="F29" s="78"/>
      <c r="G29" s="60"/>
      <c r="H29" s="60">
        <f>G24*0.04</f>
        <v>4</v>
      </c>
      <c r="I29" s="1096" t="s">
        <v>45</v>
      </c>
      <c r="J29" s="1097"/>
      <c r="K29" s="99" t="s">
        <v>46</v>
      </c>
      <c r="L29" s="1098" t="s">
        <v>133</v>
      </c>
      <c r="M29" s="100">
        <f t="shared" si="5"/>
        <v>3</v>
      </c>
      <c r="N29" s="121">
        <v>0.0</v>
      </c>
      <c r="O29" s="122">
        <v>0.0</v>
      </c>
      <c r="P29" s="122">
        <v>1.0</v>
      </c>
      <c r="Q29" s="122">
        <v>1.0</v>
      </c>
      <c r="R29" s="122">
        <v>0.0</v>
      </c>
      <c r="S29" s="122">
        <v>0.0</v>
      </c>
      <c r="T29" s="123">
        <v>1.0</v>
      </c>
      <c r="U29" s="107">
        <v>5890.0</v>
      </c>
      <c r="V29" s="73">
        <v>1500.0</v>
      </c>
      <c r="W29" s="108">
        <f t="shared" si="6"/>
        <v>3.926666667</v>
      </c>
      <c r="X29" s="109">
        <f t="shared" si="10"/>
        <v>4500</v>
      </c>
      <c r="Y29" s="110">
        <f t="shared" si="11"/>
        <v>17670</v>
      </c>
      <c r="Z29" s="95"/>
      <c r="AA29" s="95"/>
      <c r="AB29" s="95"/>
      <c r="AC29" s="95"/>
      <c r="AD29" s="95"/>
    </row>
    <row r="30" ht="33.75" customHeight="1" outlineLevel="1">
      <c r="A30" s="59"/>
      <c r="B30" s="59"/>
      <c r="C30" s="59"/>
      <c r="D30" s="59"/>
      <c r="E30" s="174" t="s">
        <v>266</v>
      </c>
      <c r="F30" s="1083">
        <f>G30*V30</f>
        <v>342400</v>
      </c>
      <c r="G30" s="174">
        <v>200.0</v>
      </c>
      <c r="H30" s="60">
        <f>G30*0.04</f>
        <v>8</v>
      </c>
      <c r="I30" s="1086" t="s">
        <v>51</v>
      </c>
      <c r="J30" s="1087"/>
      <c r="K30" s="63" t="s">
        <v>52</v>
      </c>
      <c r="L30" s="1100" t="s">
        <v>34</v>
      </c>
      <c r="M30" s="65">
        <f t="shared" si="5"/>
        <v>9</v>
      </c>
      <c r="N30" s="128">
        <v>4.0</v>
      </c>
      <c r="O30" s="129">
        <v>3.0</v>
      </c>
      <c r="P30" s="129">
        <v>0.0</v>
      </c>
      <c r="Q30" s="129">
        <v>0.0</v>
      </c>
      <c r="R30" s="129">
        <v>0.0</v>
      </c>
      <c r="S30" s="129">
        <v>1.0</v>
      </c>
      <c r="T30" s="130">
        <v>1.0</v>
      </c>
      <c r="U30" s="74">
        <v>5690.0</v>
      </c>
      <c r="V30" s="74">
        <v>1712.0</v>
      </c>
      <c r="W30" s="75">
        <f t="shared" si="6"/>
        <v>3.323598131</v>
      </c>
      <c r="X30" s="76">
        <f t="shared" si="10"/>
        <v>15408</v>
      </c>
      <c r="Y30" s="77">
        <f t="shared" si="11"/>
        <v>51210</v>
      </c>
      <c r="AA30" s="95"/>
      <c r="AB30" s="95"/>
      <c r="AC30" s="95"/>
      <c r="AD30" s="95"/>
    </row>
    <row r="31" ht="33.75" customHeight="1" outlineLevel="1">
      <c r="A31" s="60"/>
      <c r="B31" s="60"/>
      <c r="C31" s="60"/>
      <c r="D31" s="60"/>
      <c r="E31" s="60"/>
      <c r="F31" s="60"/>
      <c r="G31" s="78"/>
      <c r="H31" s="60">
        <f>G30*0.16</f>
        <v>32</v>
      </c>
      <c r="I31" s="1089" t="s">
        <v>51</v>
      </c>
      <c r="J31" s="1090"/>
      <c r="K31" s="81" t="s">
        <v>52</v>
      </c>
      <c r="L31" s="1091" t="s">
        <v>35</v>
      </c>
      <c r="M31" s="83">
        <f t="shared" si="5"/>
        <v>8</v>
      </c>
      <c r="N31" s="113">
        <v>1.0</v>
      </c>
      <c r="O31" s="114">
        <v>4.0</v>
      </c>
      <c r="P31" s="114">
        <v>1.0</v>
      </c>
      <c r="Q31" s="114">
        <v>0.0</v>
      </c>
      <c r="R31" s="114">
        <v>1.0</v>
      </c>
      <c r="S31" s="114">
        <v>0.0</v>
      </c>
      <c r="T31" s="115">
        <v>1.0</v>
      </c>
      <c r="U31" s="91">
        <v>5690.0</v>
      </c>
      <c r="V31" s="91">
        <v>1712.0</v>
      </c>
      <c r="W31" s="92">
        <f t="shared" si="6"/>
        <v>3.323598131</v>
      </c>
      <c r="X31" s="93">
        <f t="shared" si="10"/>
        <v>13696</v>
      </c>
      <c r="Y31" s="94">
        <f t="shared" si="11"/>
        <v>45520</v>
      </c>
      <c r="AA31" s="95"/>
      <c r="AB31" s="95"/>
      <c r="AC31" s="95"/>
      <c r="AD31" s="95"/>
    </row>
    <row r="32" ht="33.75" customHeight="1" outlineLevel="1">
      <c r="A32" s="78"/>
      <c r="B32" s="78"/>
      <c r="C32" s="78"/>
      <c r="D32" s="78"/>
      <c r="E32" s="78"/>
      <c r="F32" s="78"/>
      <c r="G32" s="78"/>
      <c r="H32" s="60">
        <f>G30*0.3</f>
        <v>60</v>
      </c>
      <c r="I32" s="1089" t="s">
        <v>51</v>
      </c>
      <c r="J32" s="1090"/>
      <c r="K32" s="81" t="s">
        <v>52</v>
      </c>
      <c r="L32" s="1091" t="s">
        <v>36</v>
      </c>
      <c r="M32" s="83">
        <f t="shared" si="5"/>
        <v>7</v>
      </c>
      <c r="N32" s="113">
        <v>4.0</v>
      </c>
      <c r="O32" s="114">
        <v>1.0</v>
      </c>
      <c r="P32" s="114">
        <v>0.0</v>
      </c>
      <c r="Q32" s="114">
        <v>0.0</v>
      </c>
      <c r="R32" s="114">
        <v>1.0</v>
      </c>
      <c r="S32" s="114">
        <v>0.0</v>
      </c>
      <c r="T32" s="115">
        <v>1.0</v>
      </c>
      <c r="U32" s="91">
        <v>5690.0</v>
      </c>
      <c r="V32" s="91">
        <v>1712.0</v>
      </c>
      <c r="W32" s="92">
        <f t="shared" si="6"/>
        <v>3.323598131</v>
      </c>
      <c r="X32" s="93">
        <f t="shared" si="10"/>
        <v>11984</v>
      </c>
      <c r="Y32" s="94">
        <f t="shared" si="11"/>
        <v>39830</v>
      </c>
      <c r="AA32" s="95"/>
      <c r="AB32" s="95"/>
      <c r="AC32" s="95"/>
      <c r="AD32" s="95"/>
    </row>
    <row r="33" ht="33.75" customHeight="1" outlineLevel="1">
      <c r="A33" s="78"/>
      <c r="B33" s="78"/>
      <c r="C33" s="78"/>
      <c r="D33" s="78"/>
      <c r="E33" s="78"/>
      <c r="F33" s="78"/>
      <c r="G33" s="78"/>
      <c r="H33" s="60">
        <f>G30*0.3</f>
        <v>60</v>
      </c>
      <c r="I33" s="1089" t="s">
        <v>51</v>
      </c>
      <c r="J33" s="1090"/>
      <c r="K33" s="81" t="s">
        <v>52</v>
      </c>
      <c r="L33" s="1091" t="s">
        <v>37</v>
      </c>
      <c r="M33" s="83">
        <f t="shared" si="5"/>
        <v>13</v>
      </c>
      <c r="N33" s="113">
        <v>8.0</v>
      </c>
      <c r="O33" s="114">
        <v>3.0</v>
      </c>
      <c r="P33" s="114">
        <v>1.0</v>
      </c>
      <c r="Q33" s="114">
        <v>0.0</v>
      </c>
      <c r="R33" s="114">
        <v>0.0</v>
      </c>
      <c r="S33" s="114">
        <v>0.0</v>
      </c>
      <c r="T33" s="115">
        <v>1.0</v>
      </c>
      <c r="U33" s="91">
        <v>5690.0</v>
      </c>
      <c r="V33" s="91">
        <v>1712.0</v>
      </c>
      <c r="W33" s="92">
        <f t="shared" si="6"/>
        <v>3.323598131</v>
      </c>
      <c r="X33" s="93">
        <f t="shared" si="10"/>
        <v>22256</v>
      </c>
      <c r="Y33" s="94">
        <f t="shared" si="11"/>
        <v>73970</v>
      </c>
      <c r="AA33" s="95"/>
      <c r="AB33" s="95"/>
      <c r="AC33" s="95"/>
      <c r="AD33" s="95"/>
    </row>
    <row r="34" ht="33.75" customHeight="1" outlineLevel="1">
      <c r="A34" s="78"/>
      <c r="B34" s="78"/>
      <c r="C34" s="78"/>
      <c r="D34" s="78"/>
      <c r="E34" s="78"/>
      <c r="F34" s="78"/>
      <c r="G34" s="78"/>
      <c r="H34" s="60">
        <f>G30*0.16</f>
        <v>32</v>
      </c>
      <c r="I34" s="1089" t="s">
        <v>51</v>
      </c>
      <c r="J34" s="1090"/>
      <c r="K34" s="81" t="s">
        <v>52</v>
      </c>
      <c r="L34" s="1091" t="s">
        <v>132</v>
      </c>
      <c r="M34" s="83">
        <f t="shared" si="5"/>
        <v>15</v>
      </c>
      <c r="N34" s="113">
        <v>9.0</v>
      </c>
      <c r="O34" s="114">
        <v>3.0</v>
      </c>
      <c r="P34" s="114">
        <v>1.0</v>
      </c>
      <c r="Q34" s="114">
        <v>1.0</v>
      </c>
      <c r="R34" s="114">
        <v>0.0</v>
      </c>
      <c r="S34" s="114">
        <v>0.0</v>
      </c>
      <c r="T34" s="115">
        <v>1.0</v>
      </c>
      <c r="U34" s="91">
        <v>5690.0</v>
      </c>
      <c r="V34" s="91">
        <v>1712.0</v>
      </c>
      <c r="W34" s="92">
        <f t="shared" si="6"/>
        <v>3.323598131</v>
      </c>
      <c r="X34" s="93">
        <f t="shared" si="10"/>
        <v>25680</v>
      </c>
      <c r="Y34" s="94">
        <f t="shared" si="11"/>
        <v>85350</v>
      </c>
      <c r="AA34" s="95"/>
      <c r="AB34" s="95"/>
      <c r="AC34" s="95"/>
      <c r="AD34" s="95"/>
    </row>
    <row r="35" ht="33.75" customHeight="1" outlineLevel="1">
      <c r="A35" s="78"/>
      <c r="B35" s="78"/>
      <c r="C35" s="78"/>
      <c r="D35" s="78"/>
      <c r="E35" s="78"/>
      <c r="F35" s="78"/>
      <c r="G35" s="60"/>
      <c r="H35" s="60">
        <f>G30*0.04</f>
        <v>8</v>
      </c>
      <c r="I35" s="1096" t="s">
        <v>51</v>
      </c>
      <c r="J35" s="1097"/>
      <c r="K35" s="99" t="s">
        <v>52</v>
      </c>
      <c r="L35" s="1098" t="s">
        <v>133</v>
      </c>
      <c r="M35" s="100">
        <f t="shared" si="5"/>
        <v>11</v>
      </c>
      <c r="N35" s="203">
        <v>5.0</v>
      </c>
      <c r="O35" s="204">
        <v>2.0</v>
      </c>
      <c r="P35" s="204">
        <v>1.0</v>
      </c>
      <c r="Q35" s="204">
        <v>2.0</v>
      </c>
      <c r="R35" s="204">
        <v>0.0</v>
      </c>
      <c r="S35" s="204">
        <v>0.0</v>
      </c>
      <c r="T35" s="205">
        <v>1.0</v>
      </c>
      <c r="U35" s="107">
        <v>5690.0</v>
      </c>
      <c r="V35" s="107">
        <v>1712.0</v>
      </c>
      <c r="W35" s="108">
        <f t="shared" si="6"/>
        <v>3.323598131</v>
      </c>
      <c r="X35" s="109">
        <f t="shared" si="10"/>
        <v>18832</v>
      </c>
      <c r="Y35" s="110">
        <f t="shared" si="11"/>
        <v>62590</v>
      </c>
      <c r="AA35" s="95"/>
      <c r="AB35" s="95"/>
      <c r="AC35" s="95"/>
      <c r="AD35" s="95"/>
    </row>
    <row r="36" ht="33.75" customHeight="1" outlineLevel="1">
      <c r="A36" s="59"/>
      <c r="B36" s="59"/>
      <c r="C36" s="59"/>
      <c r="D36" s="59"/>
      <c r="E36" s="174" t="s">
        <v>266</v>
      </c>
      <c r="F36" s="1083">
        <f>G36*V36</f>
        <v>402400</v>
      </c>
      <c r="G36" s="174">
        <v>200.0</v>
      </c>
      <c r="H36" s="60">
        <f>G36*0.04</f>
        <v>8</v>
      </c>
      <c r="I36" s="767" t="s">
        <v>55</v>
      </c>
      <c r="J36" s="62"/>
      <c r="K36" s="63" t="s">
        <v>56</v>
      </c>
      <c r="L36" s="1100" t="s">
        <v>34</v>
      </c>
      <c r="M36" s="65">
        <f t="shared" si="5"/>
        <v>17</v>
      </c>
      <c r="N36" s="128">
        <v>6.0</v>
      </c>
      <c r="O36" s="129">
        <v>3.0</v>
      </c>
      <c r="P36" s="129">
        <v>1.0</v>
      </c>
      <c r="Q36" s="129">
        <v>1.0</v>
      </c>
      <c r="R36" s="129">
        <v>0.0</v>
      </c>
      <c r="S36" s="129">
        <v>6.0</v>
      </c>
      <c r="T36" s="69">
        <v>0.0</v>
      </c>
      <c r="U36" s="74">
        <v>6490.0</v>
      </c>
      <c r="V36" s="74">
        <v>2012.0</v>
      </c>
      <c r="W36" s="75">
        <f t="shared" si="6"/>
        <v>3.225646123</v>
      </c>
      <c r="X36" s="76">
        <f t="shared" si="10"/>
        <v>34204</v>
      </c>
      <c r="Y36" s="77">
        <f t="shared" si="11"/>
        <v>110330</v>
      </c>
      <c r="AA36" s="95"/>
      <c r="AB36" s="95"/>
      <c r="AC36" s="95"/>
      <c r="AD36" s="95"/>
    </row>
    <row r="37" ht="33.75" customHeight="1" outlineLevel="1">
      <c r="A37" s="60"/>
      <c r="B37" s="60"/>
      <c r="C37" s="60"/>
      <c r="D37" s="60"/>
      <c r="E37" s="60"/>
      <c r="F37" s="60"/>
      <c r="G37" s="78"/>
      <c r="H37" s="60">
        <f>G36*0.16</f>
        <v>32</v>
      </c>
      <c r="I37" s="771" t="s">
        <v>55</v>
      </c>
      <c r="J37" s="80"/>
      <c r="K37" s="81" t="s">
        <v>56</v>
      </c>
      <c r="L37" s="1091" t="s">
        <v>35</v>
      </c>
      <c r="M37" s="83">
        <f t="shared" si="5"/>
        <v>13</v>
      </c>
      <c r="N37" s="113">
        <v>9.0</v>
      </c>
      <c r="O37" s="114">
        <v>3.0</v>
      </c>
      <c r="P37" s="114">
        <v>1.0</v>
      </c>
      <c r="Q37" s="114">
        <v>0.0</v>
      </c>
      <c r="R37" s="114">
        <v>0.0</v>
      </c>
      <c r="S37" s="114">
        <v>0.0</v>
      </c>
      <c r="T37" s="115">
        <v>0.0</v>
      </c>
      <c r="U37" s="91">
        <v>6490.0</v>
      </c>
      <c r="V37" s="91">
        <v>2012.0</v>
      </c>
      <c r="W37" s="92">
        <f t="shared" si="6"/>
        <v>3.225646123</v>
      </c>
      <c r="X37" s="93">
        <f t="shared" si="10"/>
        <v>26156</v>
      </c>
      <c r="Y37" s="94">
        <f t="shared" si="11"/>
        <v>84370</v>
      </c>
      <c r="AA37" s="95"/>
      <c r="AB37" s="95"/>
      <c r="AC37" s="95"/>
      <c r="AD37" s="95"/>
    </row>
    <row r="38" ht="33.75" customHeight="1" outlineLevel="1">
      <c r="A38" s="78"/>
      <c r="B38" s="78"/>
      <c r="C38" s="78"/>
      <c r="D38" s="78"/>
      <c r="E38" s="78"/>
      <c r="F38" s="78"/>
      <c r="G38" s="78"/>
      <c r="H38" s="60">
        <f>G36*0.3</f>
        <v>60</v>
      </c>
      <c r="I38" s="771" t="s">
        <v>55</v>
      </c>
      <c r="J38" s="80"/>
      <c r="K38" s="81" t="s">
        <v>56</v>
      </c>
      <c r="L38" s="1091" t="s">
        <v>36</v>
      </c>
      <c r="M38" s="83">
        <f t="shared" si="5"/>
        <v>8</v>
      </c>
      <c r="N38" s="113">
        <v>1.0</v>
      </c>
      <c r="O38" s="114">
        <v>2.0</v>
      </c>
      <c r="P38" s="114">
        <v>3.0</v>
      </c>
      <c r="Q38" s="114">
        <v>1.0</v>
      </c>
      <c r="R38" s="114">
        <v>0.0</v>
      </c>
      <c r="S38" s="114">
        <v>1.0</v>
      </c>
      <c r="T38" s="115">
        <v>0.0</v>
      </c>
      <c r="U38" s="91">
        <v>6490.0</v>
      </c>
      <c r="V38" s="91">
        <v>2012.0</v>
      </c>
      <c r="W38" s="92">
        <f t="shared" si="6"/>
        <v>3.225646123</v>
      </c>
      <c r="X38" s="93">
        <f t="shared" si="10"/>
        <v>16096</v>
      </c>
      <c r="Y38" s="94">
        <f t="shared" si="11"/>
        <v>51920</v>
      </c>
      <c r="AA38" s="95"/>
      <c r="AB38" s="95"/>
      <c r="AC38" s="95"/>
      <c r="AD38" s="95"/>
    </row>
    <row r="39" ht="33.75" customHeight="1" outlineLevel="1">
      <c r="A39" s="78"/>
      <c r="B39" s="78"/>
      <c r="C39" s="78"/>
      <c r="D39" s="78"/>
      <c r="E39" s="78"/>
      <c r="F39" s="78"/>
      <c r="G39" s="78"/>
      <c r="H39" s="60">
        <f>G36*0.3</f>
        <v>60</v>
      </c>
      <c r="I39" s="771" t="s">
        <v>55</v>
      </c>
      <c r="J39" s="80"/>
      <c r="K39" s="81" t="s">
        <v>56</v>
      </c>
      <c r="L39" s="1091" t="s">
        <v>37</v>
      </c>
      <c r="M39" s="83">
        <f t="shared" si="5"/>
        <v>7</v>
      </c>
      <c r="N39" s="113">
        <v>1.0</v>
      </c>
      <c r="O39" s="114">
        <v>2.0</v>
      </c>
      <c r="P39" s="114">
        <v>1.0</v>
      </c>
      <c r="Q39" s="114">
        <v>1.0</v>
      </c>
      <c r="R39" s="114">
        <v>0.0</v>
      </c>
      <c r="S39" s="114">
        <v>2.0</v>
      </c>
      <c r="T39" s="115">
        <v>0.0</v>
      </c>
      <c r="U39" s="91">
        <v>6490.0</v>
      </c>
      <c r="V39" s="91">
        <v>2012.0</v>
      </c>
      <c r="W39" s="92">
        <f t="shared" si="6"/>
        <v>3.225646123</v>
      </c>
      <c r="X39" s="93">
        <f t="shared" si="10"/>
        <v>14084</v>
      </c>
      <c r="Y39" s="94">
        <f t="shared" si="11"/>
        <v>45430</v>
      </c>
      <c r="AA39" s="95"/>
      <c r="AB39" s="95"/>
      <c r="AC39" s="95"/>
      <c r="AD39" s="95"/>
    </row>
    <row r="40" ht="33.75" customHeight="1" outlineLevel="1">
      <c r="A40" s="78"/>
      <c r="B40" s="78"/>
      <c r="C40" s="78"/>
      <c r="D40" s="78"/>
      <c r="E40" s="78"/>
      <c r="F40" s="78"/>
      <c r="G40" s="78"/>
      <c r="H40" s="60">
        <f>G36*0.16</f>
        <v>32</v>
      </c>
      <c r="I40" s="771" t="s">
        <v>55</v>
      </c>
      <c r="J40" s="80"/>
      <c r="K40" s="81" t="s">
        <v>56</v>
      </c>
      <c r="L40" s="1091" t="s">
        <v>132</v>
      </c>
      <c r="M40" s="83">
        <f t="shared" si="5"/>
        <v>13</v>
      </c>
      <c r="N40" s="113">
        <v>3.0</v>
      </c>
      <c r="O40" s="114">
        <v>3.0</v>
      </c>
      <c r="P40" s="114">
        <v>3.0</v>
      </c>
      <c r="Q40" s="114">
        <v>1.0</v>
      </c>
      <c r="R40" s="114">
        <v>0.0</v>
      </c>
      <c r="S40" s="114">
        <v>3.0</v>
      </c>
      <c r="T40" s="115">
        <v>0.0</v>
      </c>
      <c r="U40" s="91">
        <v>6490.0</v>
      </c>
      <c r="V40" s="91">
        <v>2012.0</v>
      </c>
      <c r="W40" s="92">
        <f t="shared" si="6"/>
        <v>3.225646123</v>
      </c>
      <c r="X40" s="93">
        <f t="shared" si="10"/>
        <v>26156</v>
      </c>
      <c r="Y40" s="94">
        <f t="shared" si="11"/>
        <v>84370</v>
      </c>
      <c r="AA40" s="95"/>
      <c r="AB40" s="95"/>
      <c r="AC40" s="95"/>
      <c r="AD40" s="95"/>
    </row>
    <row r="41" ht="33.75" customHeight="1" outlineLevel="1">
      <c r="A41" s="78"/>
      <c r="B41" s="78"/>
      <c r="C41" s="78"/>
      <c r="D41" s="78"/>
      <c r="E41" s="78"/>
      <c r="F41" s="78"/>
      <c r="G41" s="60"/>
      <c r="H41" s="60">
        <f>G36*0.04</f>
        <v>8</v>
      </c>
      <c r="I41" s="774" t="s">
        <v>55</v>
      </c>
      <c r="J41" s="98"/>
      <c r="K41" s="99" t="s">
        <v>56</v>
      </c>
      <c r="L41" s="1098" t="s">
        <v>133</v>
      </c>
      <c r="M41" s="100">
        <f t="shared" si="5"/>
        <v>4</v>
      </c>
      <c r="N41" s="135">
        <v>1.0</v>
      </c>
      <c r="O41" s="136">
        <v>1.0</v>
      </c>
      <c r="P41" s="136">
        <v>1.0</v>
      </c>
      <c r="Q41" s="204">
        <v>0.0</v>
      </c>
      <c r="R41" s="136">
        <v>0.0</v>
      </c>
      <c r="S41" s="136">
        <v>1.0</v>
      </c>
      <c r="T41" s="137">
        <v>0.0</v>
      </c>
      <c r="U41" s="107">
        <v>6490.0</v>
      </c>
      <c r="V41" s="107">
        <v>2012.0</v>
      </c>
      <c r="W41" s="108">
        <f t="shared" si="6"/>
        <v>3.225646123</v>
      </c>
      <c r="X41" s="109">
        <f t="shared" si="10"/>
        <v>8048</v>
      </c>
      <c r="Y41" s="110">
        <f t="shared" si="11"/>
        <v>25960</v>
      </c>
      <c r="AA41" s="95"/>
      <c r="AB41" s="95"/>
      <c r="AC41" s="95"/>
      <c r="AD41" s="95"/>
    </row>
    <row r="42" ht="26.25" customHeight="1" outlineLevel="1">
      <c r="A42" s="59"/>
      <c r="B42" s="59"/>
      <c r="C42" s="59"/>
      <c r="D42" s="59"/>
      <c r="E42" s="174"/>
      <c r="F42" s="59"/>
      <c r="G42" s="174"/>
      <c r="H42" s="60"/>
      <c r="I42" s="767" t="s">
        <v>241</v>
      </c>
      <c r="J42" s="62"/>
      <c r="K42" s="63" t="s">
        <v>68</v>
      </c>
      <c r="L42" s="72" t="s">
        <v>34</v>
      </c>
      <c r="M42" s="218">
        <f t="shared" si="5"/>
        <v>1</v>
      </c>
      <c r="N42" s="67">
        <v>0.0</v>
      </c>
      <c r="O42" s="68">
        <v>0.0</v>
      </c>
      <c r="P42" s="68">
        <v>0.0</v>
      </c>
      <c r="Q42" s="68">
        <v>1.0</v>
      </c>
      <c r="R42" s="68">
        <v>0.0</v>
      </c>
      <c r="S42" s="68">
        <v>0.0</v>
      </c>
      <c r="T42" s="69">
        <v>0.0</v>
      </c>
      <c r="U42" s="74">
        <v>5990.0</v>
      </c>
      <c r="V42" s="73">
        <v>1400.0</v>
      </c>
      <c r="W42" s="75">
        <f t="shared" si="6"/>
        <v>4.278571429</v>
      </c>
      <c r="X42" s="76">
        <f t="shared" si="10"/>
        <v>1400</v>
      </c>
      <c r="Y42" s="77">
        <f t="shared" si="11"/>
        <v>5990</v>
      </c>
      <c r="Z42" s="95"/>
      <c r="AB42" s="216"/>
      <c r="AC42" s="216"/>
      <c r="AD42" s="216"/>
    </row>
    <row r="43" ht="26.25" customHeight="1" outlineLevel="1">
      <c r="A43" s="60"/>
      <c r="B43" s="60"/>
      <c r="C43" s="60"/>
      <c r="D43" s="60"/>
      <c r="E43" s="60"/>
      <c r="F43" s="60"/>
      <c r="G43" s="78"/>
      <c r="H43" s="60"/>
      <c r="I43" s="771" t="s">
        <v>241</v>
      </c>
      <c r="J43" s="80"/>
      <c r="K43" s="81" t="s">
        <v>68</v>
      </c>
      <c r="L43" s="1091" t="s">
        <v>35</v>
      </c>
      <c r="M43" s="219">
        <f t="shared" si="5"/>
        <v>0</v>
      </c>
      <c r="N43" s="85">
        <v>0.0</v>
      </c>
      <c r="O43" s="86">
        <v>0.0</v>
      </c>
      <c r="P43" s="86">
        <v>0.0</v>
      </c>
      <c r="Q43" s="86">
        <v>0.0</v>
      </c>
      <c r="R43" s="86">
        <v>0.0</v>
      </c>
      <c r="S43" s="86">
        <v>0.0</v>
      </c>
      <c r="T43" s="87">
        <v>0.0</v>
      </c>
      <c r="U43" s="91">
        <v>5990.0</v>
      </c>
      <c r="V43" s="73">
        <v>1400.0</v>
      </c>
      <c r="W43" s="92">
        <f t="shared" si="6"/>
        <v>4.278571429</v>
      </c>
      <c r="X43" s="93">
        <f t="shared" si="10"/>
        <v>0</v>
      </c>
      <c r="Y43" s="94">
        <f t="shared" si="11"/>
        <v>0</v>
      </c>
      <c r="Z43" s="95"/>
      <c r="AB43" s="95"/>
      <c r="AC43" s="95"/>
      <c r="AD43" s="95"/>
    </row>
    <row r="44" ht="26.25" customHeight="1" outlineLevel="1">
      <c r="A44" s="78"/>
      <c r="B44" s="78"/>
      <c r="C44" s="78"/>
      <c r="D44" s="78"/>
      <c r="E44" s="78"/>
      <c r="F44" s="78"/>
      <c r="G44" s="78"/>
      <c r="H44" s="60"/>
      <c r="I44" s="771" t="s">
        <v>241</v>
      </c>
      <c r="J44" s="80"/>
      <c r="K44" s="81" t="s">
        <v>68</v>
      </c>
      <c r="L44" s="90" t="s">
        <v>36</v>
      </c>
      <c r="M44" s="219">
        <f t="shared" si="5"/>
        <v>0</v>
      </c>
      <c r="N44" s="85">
        <v>0.0</v>
      </c>
      <c r="O44" s="86">
        <v>0.0</v>
      </c>
      <c r="P44" s="86">
        <v>0.0</v>
      </c>
      <c r="Q44" s="86">
        <v>0.0</v>
      </c>
      <c r="R44" s="86">
        <v>0.0</v>
      </c>
      <c r="S44" s="86">
        <v>0.0</v>
      </c>
      <c r="T44" s="87">
        <v>0.0</v>
      </c>
      <c r="U44" s="91">
        <v>5990.0</v>
      </c>
      <c r="V44" s="73">
        <v>1400.0</v>
      </c>
      <c r="W44" s="92">
        <f t="shared" si="6"/>
        <v>4.278571429</v>
      </c>
      <c r="X44" s="93">
        <f t="shared" si="10"/>
        <v>0</v>
      </c>
      <c r="Y44" s="94">
        <f t="shared" si="11"/>
        <v>0</v>
      </c>
      <c r="Z44" s="95"/>
      <c r="AB44" s="95"/>
      <c r="AC44" s="95"/>
      <c r="AD44" s="95"/>
    </row>
    <row r="45" ht="26.25" customHeight="1" outlineLevel="1">
      <c r="A45" s="78"/>
      <c r="B45" s="78"/>
      <c r="C45" s="78"/>
      <c r="D45" s="78"/>
      <c r="E45" s="78"/>
      <c r="F45" s="78"/>
      <c r="G45" s="78"/>
      <c r="H45" s="60"/>
      <c r="I45" s="771" t="s">
        <v>241</v>
      </c>
      <c r="J45" s="80"/>
      <c r="K45" s="81" t="s">
        <v>68</v>
      </c>
      <c r="L45" s="1091" t="s">
        <v>37</v>
      </c>
      <c r="M45" s="219">
        <f t="shared" si="5"/>
        <v>3</v>
      </c>
      <c r="N45" s="85">
        <v>0.0</v>
      </c>
      <c r="O45" s="86">
        <v>0.0</v>
      </c>
      <c r="P45" s="86">
        <v>0.0</v>
      </c>
      <c r="Q45" s="86">
        <v>3.0</v>
      </c>
      <c r="R45" s="86">
        <v>0.0</v>
      </c>
      <c r="S45" s="86">
        <v>0.0</v>
      </c>
      <c r="T45" s="87">
        <v>0.0</v>
      </c>
      <c r="U45" s="91">
        <v>5990.0</v>
      </c>
      <c r="V45" s="73">
        <v>1400.0</v>
      </c>
      <c r="W45" s="92">
        <f t="shared" si="6"/>
        <v>4.278571429</v>
      </c>
      <c r="X45" s="93">
        <f t="shared" si="10"/>
        <v>4200</v>
      </c>
      <c r="Y45" s="94">
        <f t="shared" si="11"/>
        <v>17970</v>
      </c>
      <c r="Z45" s="95"/>
      <c r="AB45" s="95"/>
      <c r="AC45" s="95"/>
      <c r="AD45" s="95"/>
    </row>
    <row r="46" ht="26.25" customHeight="1" outlineLevel="1">
      <c r="A46" s="78"/>
      <c r="B46" s="78"/>
      <c r="C46" s="78"/>
      <c r="D46" s="78"/>
      <c r="E46" s="78"/>
      <c r="F46" s="78"/>
      <c r="G46" s="78"/>
      <c r="H46" s="60"/>
      <c r="I46" s="771" t="s">
        <v>241</v>
      </c>
      <c r="J46" s="80"/>
      <c r="K46" s="81" t="s">
        <v>68</v>
      </c>
      <c r="L46" s="1091" t="s">
        <v>132</v>
      </c>
      <c r="M46" s="219">
        <f t="shared" si="5"/>
        <v>5</v>
      </c>
      <c r="N46" s="85">
        <v>3.0</v>
      </c>
      <c r="O46" s="86">
        <v>0.0</v>
      </c>
      <c r="P46" s="86">
        <v>0.0</v>
      </c>
      <c r="Q46" s="86">
        <v>2.0</v>
      </c>
      <c r="R46" s="86">
        <v>0.0</v>
      </c>
      <c r="S46" s="86">
        <v>0.0</v>
      </c>
      <c r="T46" s="87">
        <v>0.0</v>
      </c>
      <c r="U46" s="91">
        <v>5990.0</v>
      </c>
      <c r="V46" s="73">
        <v>1400.0</v>
      </c>
      <c r="W46" s="92">
        <f t="shared" si="6"/>
        <v>4.278571429</v>
      </c>
      <c r="X46" s="93">
        <f t="shared" si="10"/>
        <v>7000</v>
      </c>
      <c r="Y46" s="94">
        <f t="shared" si="11"/>
        <v>29950</v>
      </c>
      <c r="Z46" s="95"/>
      <c r="AB46" s="95"/>
      <c r="AC46" s="95"/>
      <c r="AD46" s="95"/>
    </row>
    <row r="47" ht="26.25" customHeight="1" outlineLevel="1">
      <c r="A47" s="78"/>
      <c r="B47" s="78"/>
      <c r="C47" s="78"/>
      <c r="D47" s="78"/>
      <c r="E47" s="78"/>
      <c r="F47" s="78"/>
      <c r="G47" s="60"/>
      <c r="H47" s="60"/>
      <c r="I47" s="774" t="s">
        <v>241</v>
      </c>
      <c r="J47" s="98"/>
      <c r="K47" s="99" t="s">
        <v>68</v>
      </c>
      <c r="L47" s="1098" t="s">
        <v>133</v>
      </c>
      <c r="M47" s="220">
        <f t="shared" si="5"/>
        <v>7</v>
      </c>
      <c r="N47" s="101">
        <v>5.0</v>
      </c>
      <c r="O47" s="102">
        <v>0.0</v>
      </c>
      <c r="P47" s="102">
        <v>0.0</v>
      </c>
      <c r="Q47" s="102">
        <v>2.0</v>
      </c>
      <c r="R47" s="102">
        <v>0.0</v>
      </c>
      <c r="S47" s="102">
        <v>0.0</v>
      </c>
      <c r="T47" s="103">
        <v>0.0</v>
      </c>
      <c r="U47" s="107">
        <v>5990.0</v>
      </c>
      <c r="V47" s="73">
        <v>1400.0</v>
      </c>
      <c r="W47" s="108">
        <f t="shared" si="6"/>
        <v>4.278571429</v>
      </c>
      <c r="X47" s="109">
        <f t="shared" si="10"/>
        <v>9800</v>
      </c>
      <c r="Y47" s="110">
        <f t="shared" si="11"/>
        <v>41930</v>
      </c>
      <c r="Z47" s="95"/>
      <c r="AB47" s="217"/>
      <c r="AC47" s="217"/>
      <c r="AD47" s="217"/>
    </row>
    <row r="48" ht="26.25" customHeight="1" outlineLevel="1">
      <c r="A48" s="59"/>
      <c r="B48" s="59"/>
      <c r="C48" s="59"/>
      <c r="D48" s="59"/>
      <c r="E48" s="174" t="s">
        <v>268</v>
      </c>
      <c r="F48" s="1083">
        <f>G48*V48</f>
        <v>70650</v>
      </c>
      <c r="G48" s="174">
        <v>50.0</v>
      </c>
      <c r="H48" s="60">
        <f>G48*0.04</f>
        <v>2</v>
      </c>
      <c r="I48" s="767" t="s">
        <v>69</v>
      </c>
      <c r="J48" s="62"/>
      <c r="K48" s="63">
        <v>1.110222993E9</v>
      </c>
      <c r="L48" s="72" t="s">
        <v>34</v>
      </c>
      <c r="M48" s="65">
        <f t="shared" si="5"/>
        <v>15</v>
      </c>
      <c r="N48" s="67">
        <v>10.0</v>
      </c>
      <c r="O48" s="68">
        <v>5.0</v>
      </c>
      <c r="P48" s="68">
        <v>0.0</v>
      </c>
      <c r="Q48" s="68">
        <v>0.0</v>
      </c>
      <c r="R48" s="68">
        <v>0.0</v>
      </c>
      <c r="S48" s="68">
        <v>0.0</v>
      </c>
      <c r="T48" s="69">
        <v>0.0</v>
      </c>
      <c r="U48" s="74">
        <v>5490.0</v>
      </c>
      <c r="V48" s="74">
        <v>1413.0</v>
      </c>
      <c r="W48" s="75">
        <f t="shared" si="6"/>
        <v>3.885350318</v>
      </c>
      <c r="X48" s="76">
        <f t="shared" si="10"/>
        <v>21195</v>
      </c>
      <c r="Y48" s="77">
        <f t="shared" si="11"/>
        <v>82350</v>
      </c>
      <c r="Z48" s="95"/>
      <c r="AB48" s="95"/>
      <c r="AC48" s="95"/>
      <c r="AD48" s="95"/>
    </row>
    <row r="49" ht="26.25" customHeight="1" outlineLevel="1">
      <c r="A49" s="60"/>
      <c r="B49" s="60"/>
      <c r="C49" s="60"/>
      <c r="D49" s="60"/>
      <c r="E49" s="60"/>
      <c r="F49" s="60"/>
      <c r="G49" s="78"/>
      <c r="H49" s="60">
        <f>G48*0.16</f>
        <v>8</v>
      </c>
      <c r="I49" s="771" t="s">
        <v>69</v>
      </c>
      <c r="J49" s="80"/>
      <c r="K49" s="81">
        <v>1.110222994E9</v>
      </c>
      <c r="L49" s="1091" t="s">
        <v>35</v>
      </c>
      <c r="M49" s="83">
        <f t="shared" si="5"/>
        <v>24</v>
      </c>
      <c r="N49" s="113">
        <v>19.0</v>
      </c>
      <c r="O49" s="114">
        <v>3.0</v>
      </c>
      <c r="P49" s="114">
        <v>1.0</v>
      </c>
      <c r="Q49" s="114">
        <v>0.0</v>
      </c>
      <c r="R49" s="114">
        <v>1.0</v>
      </c>
      <c r="S49" s="114">
        <v>0.0</v>
      </c>
      <c r="T49" s="115">
        <v>0.0</v>
      </c>
      <c r="U49" s="91">
        <v>5490.0</v>
      </c>
      <c r="V49" s="91">
        <v>1413.0</v>
      </c>
      <c r="W49" s="92">
        <f t="shared" si="6"/>
        <v>3.885350318</v>
      </c>
      <c r="X49" s="93">
        <f t="shared" si="10"/>
        <v>33912</v>
      </c>
      <c r="Y49" s="94">
        <f t="shared" si="11"/>
        <v>131760</v>
      </c>
      <c r="Z49" s="95"/>
      <c r="AB49" s="95"/>
      <c r="AC49" s="95"/>
      <c r="AD49" s="95"/>
    </row>
    <row r="50" ht="26.25" customHeight="1" outlineLevel="1">
      <c r="A50" s="78"/>
      <c r="B50" s="78"/>
      <c r="C50" s="78"/>
      <c r="D50" s="78"/>
      <c r="E50" s="78"/>
      <c r="F50" s="78"/>
      <c r="G50" s="78"/>
      <c r="H50" s="60">
        <f>G48*0.3</f>
        <v>15</v>
      </c>
      <c r="I50" s="771" t="s">
        <v>69</v>
      </c>
      <c r="J50" s="80"/>
      <c r="K50" s="81">
        <v>1.110222995E9</v>
      </c>
      <c r="L50" s="90" t="s">
        <v>36</v>
      </c>
      <c r="M50" s="83">
        <f t="shared" si="5"/>
        <v>17</v>
      </c>
      <c r="N50" s="113">
        <v>13.0</v>
      </c>
      <c r="O50" s="114">
        <v>1.0</v>
      </c>
      <c r="P50" s="114">
        <v>1.0</v>
      </c>
      <c r="Q50" s="114">
        <v>1.0</v>
      </c>
      <c r="R50" s="114">
        <v>1.0</v>
      </c>
      <c r="S50" s="114">
        <v>0.0</v>
      </c>
      <c r="T50" s="115">
        <v>0.0</v>
      </c>
      <c r="U50" s="91">
        <v>5490.0</v>
      </c>
      <c r="V50" s="91">
        <v>1413.0</v>
      </c>
      <c r="W50" s="92">
        <f t="shared" si="6"/>
        <v>3.885350318</v>
      </c>
      <c r="X50" s="93">
        <f t="shared" si="10"/>
        <v>24021</v>
      </c>
      <c r="Y50" s="94">
        <f t="shared" si="11"/>
        <v>93330</v>
      </c>
      <c r="Z50" s="95"/>
      <c r="AB50" s="95"/>
      <c r="AC50" s="95"/>
      <c r="AD50" s="95"/>
    </row>
    <row r="51" ht="26.25" customHeight="1" outlineLevel="1">
      <c r="A51" s="78"/>
      <c r="B51" s="78"/>
      <c r="C51" s="78"/>
      <c r="D51" s="78"/>
      <c r="E51" s="78"/>
      <c r="F51" s="78"/>
      <c r="G51" s="78"/>
      <c r="H51" s="60">
        <f>G48*0.3</f>
        <v>15</v>
      </c>
      <c r="I51" s="771" t="s">
        <v>69</v>
      </c>
      <c r="J51" s="80"/>
      <c r="K51" s="81">
        <v>1.110222996E9</v>
      </c>
      <c r="L51" s="1091" t="s">
        <v>37</v>
      </c>
      <c r="M51" s="83">
        <f t="shared" si="5"/>
        <v>23</v>
      </c>
      <c r="N51" s="113">
        <v>17.0</v>
      </c>
      <c r="O51" s="114">
        <v>3.0</v>
      </c>
      <c r="P51" s="114">
        <v>2.0</v>
      </c>
      <c r="Q51" s="114">
        <v>0.0</v>
      </c>
      <c r="R51" s="114">
        <v>1.0</v>
      </c>
      <c r="S51" s="114">
        <v>0.0</v>
      </c>
      <c r="T51" s="115">
        <v>0.0</v>
      </c>
      <c r="U51" s="91">
        <v>5490.0</v>
      </c>
      <c r="V51" s="91">
        <v>1413.0</v>
      </c>
      <c r="W51" s="92">
        <f t="shared" si="6"/>
        <v>3.885350318</v>
      </c>
      <c r="X51" s="93">
        <f t="shared" si="10"/>
        <v>32499</v>
      </c>
      <c r="Y51" s="94">
        <f t="shared" si="11"/>
        <v>126270</v>
      </c>
      <c r="Z51" s="95"/>
      <c r="AB51" s="95"/>
      <c r="AC51" s="95"/>
      <c r="AD51" s="95"/>
    </row>
    <row r="52" ht="26.25" customHeight="1" outlineLevel="1">
      <c r="A52" s="78"/>
      <c r="B52" s="78"/>
      <c r="C52" s="78"/>
      <c r="D52" s="78"/>
      <c r="E52" s="78"/>
      <c r="F52" s="78"/>
      <c r="G52" s="78"/>
      <c r="H52" s="60">
        <f>G48*0.16</f>
        <v>8</v>
      </c>
      <c r="I52" s="771" t="s">
        <v>69</v>
      </c>
      <c r="J52" s="80"/>
      <c r="K52" s="81">
        <v>1.110222997E9</v>
      </c>
      <c r="L52" s="1091" t="s">
        <v>132</v>
      </c>
      <c r="M52" s="83">
        <f t="shared" si="5"/>
        <v>9</v>
      </c>
      <c r="N52" s="113">
        <v>4.0</v>
      </c>
      <c r="O52" s="114">
        <v>3.0</v>
      </c>
      <c r="P52" s="114">
        <v>0.0</v>
      </c>
      <c r="Q52" s="114">
        <v>1.0</v>
      </c>
      <c r="R52" s="114">
        <v>1.0</v>
      </c>
      <c r="S52" s="114">
        <v>0.0</v>
      </c>
      <c r="T52" s="115">
        <v>0.0</v>
      </c>
      <c r="U52" s="91">
        <v>5490.0</v>
      </c>
      <c r="V52" s="91">
        <v>1413.0</v>
      </c>
      <c r="W52" s="92">
        <f t="shared" si="6"/>
        <v>3.885350318</v>
      </c>
      <c r="X52" s="93">
        <f t="shared" si="10"/>
        <v>12717</v>
      </c>
      <c r="Y52" s="94">
        <f t="shared" si="11"/>
        <v>49410</v>
      </c>
      <c r="Z52" s="95"/>
      <c r="AB52" s="95"/>
      <c r="AC52" s="95"/>
      <c r="AD52" s="95"/>
    </row>
    <row r="53" ht="26.25" customHeight="1" outlineLevel="1">
      <c r="A53" s="78"/>
      <c r="B53" s="78"/>
      <c r="C53" s="78"/>
      <c r="D53" s="78"/>
      <c r="E53" s="78"/>
      <c r="F53" s="78"/>
      <c r="G53" s="60"/>
      <c r="H53" s="60">
        <f>G48*0.04</f>
        <v>2</v>
      </c>
      <c r="I53" s="771" t="s">
        <v>69</v>
      </c>
      <c r="J53" s="80"/>
      <c r="K53" s="81">
        <v>1.110222998E9</v>
      </c>
      <c r="L53" s="1091" t="s">
        <v>133</v>
      </c>
      <c r="M53" s="83">
        <f t="shared" si="5"/>
        <v>6</v>
      </c>
      <c r="N53" s="85">
        <v>3.0</v>
      </c>
      <c r="O53" s="221">
        <v>3.0</v>
      </c>
      <c r="P53" s="221">
        <v>0.0</v>
      </c>
      <c r="Q53" s="221">
        <v>0.0</v>
      </c>
      <c r="R53" s="221">
        <v>0.0</v>
      </c>
      <c r="S53" s="221">
        <v>0.0</v>
      </c>
      <c r="T53" s="87">
        <v>0.0</v>
      </c>
      <c r="U53" s="91">
        <v>5490.0</v>
      </c>
      <c r="V53" s="91">
        <v>1413.0</v>
      </c>
      <c r="W53" s="92">
        <f t="shared" si="6"/>
        <v>3.885350318</v>
      </c>
      <c r="X53" s="93">
        <f t="shared" si="10"/>
        <v>8478</v>
      </c>
      <c r="Y53" s="94">
        <f t="shared" si="11"/>
        <v>32940</v>
      </c>
      <c r="Z53" s="95"/>
      <c r="AB53" s="95"/>
      <c r="AC53" s="95"/>
      <c r="AD53" s="95"/>
    </row>
    <row r="54" ht="26.25" customHeight="1" outlineLevel="1">
      <c r="A54" s="78"/>
      <c r="B54" s="78"/>
      <c r="C54" s="78"/>
      <c r="D54" s="78"/>
      <c r="E54" s="78"/>
      <c r="F54" s="78"/>
      <c r="G54" s="78"/>
      <c r="H54" s="78"/>
      <c r="I54" s="774" t="s">
        <v>69</v>
      </c>
      <c r="J54" s="98"/>
      <c r="K54" s="99">
        <v>1.110222999E9</v>
      </c>
      <c r="L54" s="1098" t="s">
        <v>242</v>
      </c>
      <c r="M54" s="100">
        <f t="shared" si="5"/>
        <v>0</v>
      </c>
      <c r="N54" s="101">
        <v>0.0</v>
      </c>
      <c r="O54" s="102">
        <v>0.0</v>
      </c>
      <c r="P54" s="102">
        <v>0.0</v>
      </c>
      <c r="Q54" s="102">
        <v>0.0</v>
      </c>
      <c r="R54" s="102">
        <v>0.0</v>
      </c>
      <c r="S54" s="102">
        <v>0.0</v>
      </c>
      <c r="T54" s="103">
        <v>0.0</v>
      </c>
      <c r="U54" s="107">
        <v>5490.0</v>
      </c>
      <c r="V54" s="107">
        <v>1413.0</v>
      </c>
      <c r="W54" s="108">
        <f t="shared" si="6"/>
        <v>3.885350318</v>
      </c>
      <c r="X54" s="109">
        <f t="shared" si="10"/>
        <v>0</v>
      </c>
      <c r="Y54" s="110">
        <f t="shared" si="11"/>
        <v>0</v>
      </c>
      <c r="Z54" s="216"/>
      <c r="AB54" s="95"/>
      <c r="AC54" s="95"/>
      <c r="AD54" s="95"/>
    </row>
    <row r="55" ht="26.25" customHeight="1" outlineLevel="1">
      <c r="A55" s="59"/>
      <c r="B55" s="59"/>
      <c r="C55" s="59"/>
      <c r="D55" s="59"/>
      <c r="E55" s="174" t="s">
        <v>268</v>
      </c>
      <c r="F55" s="1083">
        <f>G55*V55</f>
        <v>142300</v>
      </c>
      <c r="G55" s="174">
        <v>100.0</v>
      </c>
      <c r="H55" s="60">
        <f>G55*0.04</f>
        <v>4</v>
      </c>
      <c r="I55" s="767" t="s">
        <v>71</v>
      </c>
      <c r="J55" s="62"/>
      <c r="K55" s="63">
        <v>1.110321993E9</v>
      </c>
      <c r="L55" s="72" t="s">
        <v>34</v>
      </c>
      <c r="M55" s="65">
        <f t="shared" si="5"/>
        <v>10</v>
      </c>
      <c r="N55" s="113">
        <v>4.0</v>
      </c>
      <c r="O55" s="114">
        <v>3.0</v>
      </c>
      <c r="P55" s="114">
        <v>0.0</v>
      </c>
      <c r="Q55" s="114">
        <v>0.0</v>
      </c>
      <c r="R55" s="114">
        <v>0.0</v>
      </c>
      <c r="S55" s="114">
        <v>3.0</v>
      </c>
      <c r="T55" s="115">
        <v>0.0</v>
      </c>
      <c r="U55" s="74">
        <v>4990.0</v>
      </c>
      <c r="V55" s="74">
        <v>1423.0</v>
      </c>
      <c r="W55" s="75">
        <f t="shared" si="6"/>
        <v>3.506676037</v>
      </c>
      <c r="X55" s="76">
        <f t="shared" si="10"/>
        <v>14230</v>
      </c>
      <c r="Y55" s="77">
        <f t="shared" si="11"/>
        <v>49900</v>
      </c>
      <c r="Z55" s="95"/>
      <c r="AB55" s="95"/>
      <c r="AC55" s="95"/>
      <c r="AD55" s="95"/>
    </row>
    <row r="56" ht="26.25" customHeight="1" outlineLevel="1">
      <c r="A56" s="60"/>
      <c r="B56" s="60"/>
      <c r="C56" s="60"/>
      <c r="D56" s="60"/>
      <c r="E56" s="60"/>
      <c r="F56" s="60"/>
      <c r="G56" s="78"/>
      <c r="H56" s="60">
        <f>G55*0.16</f>
        <v>16</v>
      </c>
      <c r="I56" s="771" t="s">
        <v>71</v>
      </c>
      <c r="J56" s="80"/>
      <c r="K56" s="81">
        <v>1.110321994E9</v>
      </c>
      <c r="L56" s="1091" t="s">
        <v>35</v>
      </c>
      <c r="M56" s="83">
        <f t="shared" si="5"/>
        <v>27</v>
      </c>
      <c r="N56" s="113">
        <v>23.0</v>
      </c>
      <c r="O56" s="114">
        <v>3.0</v>
      </c>
      <c r="P56" s="114">
        <v>0.0</v>
      </c>
      <c r="Q56" s="114">
        <v>0.0</v>
      </c>
      <c r="R56" s="114">
        <v>1.0</v>
      </c>
      <c r="S56" s="114">
        <v>0.0</v>
      </c>
      <c r="T56" s="115">
        <v>0.0</v>
      </c>
      <c r="U56" s="91">
        <v>4990.0</v>
      </c>
      <c r="V56" s="91">
        <v>1423.0</v>
      </c>
      <c r="W56" s="92">
        <f t="shared" si="6"/>
        <v>3.506676037</v>
      </c>
      <c r="X56" s="93">
        <f t="shared" si="10"/>
        <v>38421</v>
      </c>
      <c r="Y56" s="94">
        <f t="shared" si="11"/>
        <v>134730</v>
      </c>
      <c r="Z56" s="95"/>
      <c r="AB56" s="95"/>
      <c r="AC56" s="95"/>
      <c r="AD56" s="95"/>
    </row>
    <row r="57" ht="26.25" customHeight="1" outlineLevel="1">
      <c r="A57" s="78"/>
      <c r="B57" s="78"/>
      <c r="C57" s="78"/>
      <c r="D57" s="78"/>
      <c r="E57" s="78"/>
      <c r="F57" s="78"/>
      <c r="G57" s="78"/>
      <c r="H57" s="60">
        <f>G55*0.3</f>
        <v>30</v>
      </c>
      <c r="I57" s="771" t="s">
        <v>71</v>
      </c>
      <c r="J57" s="80"/>
      <c r="K57" s="81">
        <v>1.110321995E9</v>
      </c>
      <c r="L57" s="90" t="s">
        <v>36</v>
      </c>
      <c r="M57" s="83">
        <f t="shared" si="5"/>
        <v>14</v>
      </c>
      <c r="N57" s="113">
        <v>11.0</v>
      </c>
      <c r="O57" s="114">
        <v>2.0</v>
      </c>
      <c r="P57" s="114">
        <v>0.0</v>
      </c>
      <c r="Q57" s="114">
        <v>0.0</v>
      </c>
      <c r="R57" s="114">
        <v>1.0</v>
      </c>
      <c r="S57" s="114">
        <v>0.0</v>
      </c>
      <c r="T57" s="115">
        <v>0.0</v>
      </c>
      <c r="U57" s="91">
        <v>4990.0</v>
      </c>
      <c r="V57" s="91">
        <v>1423.0</v>
      </c>
      <c r="W57" s="92">
        <f t="shared" si="6"/>
        <v>3.506676037</v>
      </c>
      <c r="X57" s="93">
        <f t="shared" si="10"/>
        <v>19922</v>
      </c>
      <c r="Y57" s="94">
        <f t="shared" si="11"/>
        <v>69860</v>
      </c>
      <c r="Z57" s="95"/>
      <c r="AB57" s="95"/>
      <c r="AC57" s="95"/>
      <c r="AD57" s="95"/>
    </row>
    <row r="58" ht="26.25" customHeight="1" outlineLevel="1">
      <c r="A58" s="78"/>
      <c r="B58" s="78"/>
      <c r="C58" s="78"/>
      <c r="D58" s="78"/>
      <c r="E58" s="78"/>
      <c r="F58" s="78"/>
      <c r="G58" s="78"/>
      <c r="H58" s="60">
        <f>G55*0.3</f>
        <v>30</v>
      </c>
      <c r="I58" s="771" t="s">
        <v>71</v>
      </c>
      <c r="J58" s="80"/>
      <c r="K58" s="81">
        <v>1.110321996E9</v>
      </c>
      <c r="L58" s="1091" t="s">
        <v>37</v>
      </c>
      <c r="M58" s="83">
        <f t="shared" si="5"/>
        <v>16</v>
      </c>
      <c r="N58" s="113">
        <v>11.0</v>
      </c>
      <c r="O58" s="114">
        <v>4.0</v>
      </c>
      <c r="P58" s="114">
        <v>0.0</v>
      </c>
      <c r="Q58" s="114">
        <v>0.0</v>
      </c>
      <c r="R58" s="114">
        <v>1.0</v>
      </c>
      <c r="S58" s="114">
        <v>0.0</v>
      </c>
      <c r="T58" s="115">
        <v>0.0</v>
      </c>
      <c r="U58" s="91">
        <v>4990.0</v>
      </c>
      <c r="V58" s="91">
        <v>1423.0</v>
      </c>
      <c r="W58" s="92">
        <f t="shared" si="6"/>
        <v>3.506676037</v>
      </c>
      <c r="X58" s="93">
        <f t="shared" si="10"/>
        <v>22768</v>
      </c>
      <c r="Y58" s="94">
        <f t="shared" si="11"/>
        <v>79840</v>
      </c>
      <c r="Z58" s="95"/>
      <c r="AB58" s="95"/>
      <c r="AC58" s="95"/>
      <c r="AD58" s="95"/>
    </row>
    <row r="59" ht="26.25" customHeight="1" outlineLevel="1">
      <c r="A59" s="78"/>
      <c r="B59" s="78"/>
      <c r="C59" s="78"/>
      <c r="D59" s="78"/>
      <c r="E59" s="78"/>
      <c r="F59" s="78"/>
      <c r="G59" s="78"/>
      <c r="H59" s="60">
        <f>G55*0.16</f>
        <v>16</v>
      </c>
      <c r="I59" s="771" t="s">
        <v>71</v>
      </c>
      <c r="J59" s="80"/>
      <c r="K59" s="81">
        <v>1.110321997E9</v>
      </c>
      <c r="L59" s="1091" t="s">
        <v>132</v>
      </c>
      <c r="M59" s="83">
        <f t="shared" si="5"/>
        <v>38</v>
      </c>
      <c r="N59" s="113">
        <v>32.0</v>
      </c>
      <c r="O59" s="114">
        <v>3.0</v>
      </c>
      <c r="P59" s="114">
        <v>0.0</v>
      </c>
      <c r="Q59" s="114">
        <v>0.0</v>
      </c>
      <c r="R59" s="114">
        <v>1.0</v>
      </c>
      <c r="S59" s="114">
        <v>2.0</v>
      </c>
      <c r="T59" s="115">
        <v>0.0</v>
      </c>
      <c r="U59" s="91">
        <v>4990.0</v>
      </c>
      <c r="V59" s="91">
        <v>1423.0</v>
      </c>
      <c r="W59" s="92">
        <f t="shared" si="6"/>
        <v>3.506676037</v>
      </c>
      <c r="X59" s="93">
        <f t="shared" si="10"/>
        <v>54074</v>
      </c>
      <c r="Y59" s="94">
        <f t="shared" si="11"/>
        <v>189620</v>
      </c>
      <c r="Z59" s="217"/>
      <c r="AB59" s="95"/>
      <c r="AC59" s="95"/>
      <c r="AD59" s="95"/>
    </row>
    <row r="60" ht="26.25" customHeight="1" outlineLevel="1">
      <c r="A60" s="78"/>
      <c r="B60" s="78"/>
      <c r="C60" s="78"/>
      <c r="D60" s="78"/>
      <c r="E60" s="78"/>
      <c r="F60" s="78"/>
      <c r="G60" s="60"/>
      <c r="H60" s="60">
        <f>G55*0.04</f>
        <v>4</v>
      </c>
      <c r="I60" s="771" t="s">
        <v>71</v>
      </c>
      <c r="J60" s="80"/>
      <c r="K60" s="81">
        <v>1.110321998E9</v>
      </c>
      <c r="L60" s="1091" t="s">
        <v>133</v>
      </c>
      <c r="M60" s="83">
        <f t="shared" si="5"/>
        <v>7</v>
      </c>
      <c r="N60" s="209">
        <v>3.0</v>
      </c>
      <c r="O60" s="117">
        <v>4.0</v>
      </c>
      <c r="P60" s="117">
        <v>0.0</v>
      </c>
      <c r="Q60" s="117">
        <v>0.0</v>
      </c>
      <c r="R60" s="117">
        <v>0.0</v>
      </c>
      <c r="S60" s="117">
        <v>0.0</v>
      </c>
      <c r="T60" s="210">
        <v>0.0</v>
      </c>
      <c r="U60" s="91">
        <v>4990.0</v>
      </c>
      <c r="V60" s="91">
        <v>1423.0</v>
      </c>
      <c r="W60" s="92">
        <f t="shared" si="6"/>
        <v>3.506676037</v>
      </c>
      <c r="X60" s="93">
        <f t="shared" si="10"/>
        <v>9961</v>
      </c>
      <c r="Y60" s="94">
        <f t="shared" si="11"/>
        <v>34930</v>
      </c>
      <c r="Z60" s="216"/>
      <c r="AB60" s="95"/>
      <c r="AC60" s="95"/>
      <c r="AD60" s="95"/>
    </row>
    <row r="61" ht="26.25" customHeight="1" outlineLevel="1">
      <c r="A61" s="78"/>
      <c r="B61" s="78"/>
      <c r="C61" s="78"/>
      <c r="D61" s="78"/>
      <c r="E61" s="78"/>
      <c r="F61" s="78"/>
      <c r="G61" s="78"/>
      <c r="H61" s="78"/>
      <c r="I61" s="774" t="s">
        <v>71</v>
      </c>
      <c r="J61" s="98"/>
      <c r="K61" s="99">
        <v>1.110321999E9</v>
      </c>
      <c r="L61" s="1098" t="s">
        <v>242</v>
      </c>
      <c r="M61" s="100">
        <f t="shared" si="5"/>
        <v>0</v>
      </c>
      <c r="N61" s="101">
        <v>0.0</v>
      </c>
      <c r="O61" s="102">
        <v>0.0</v>
      </c>
      <c r="P61" s="102">
        <v>0.0</v>
      </c>
      <c r="Q61" s="102">
        <v>0.0</v>
      </c>
      <c r="R61" s="102">
        <v>0.0</v>
      </c>
      <c r="S61" s="102">
        <v>0.0</v>
      </c>
      <c r="T61" s="222">
        <v>0.0</v>
      </c>
      <c r="U61" s="226">
        <v>4990.0</v>
      </c>
      <c r="V61" s="226">
        <v>1423.0</v>
      </c>
      <c r="W61" s="227">
        <f t="shared" si="6"/>
        <v>3.506676037</v>
      </c>
      <c r="X61" s="228">
        <f t="shared" si="10"/>
        <v>0</v>
      </c>
      <c r="Y61" s="94">
        <f t="shared" si="11"/>
        <v>0</v>
      </c>
      <c r="Z61" s="95"/>
      <c r="AB61" s="95"/>
      <c r="AC61" s="95"/>
      <c r="AD61" s="95"/>
    </row>
    <row r="62" ht="26.25" customHeight="1" outlineLevel="1">
      <c r="A62" s="59"/>
      <c r="B62" s="59"/>
      <c r="C62" s="59"/>
      <c r="D62" s="59"/>
      <c r="E62" s="174" t="s">
        <v>269</v>
      </c>
      <c r="F62" s="1083">
        <f>G62*V62</f>
        <v>100000</v>
      </c>
      <c r="G62" s="1101">
        <v>100.0</v>
      </c>
      <c r="H62" s="1102">
        <f>G62*0.04</f>
        <v>4</v>
      </c>
      <c r="I62" s="1103" t="s">
        <v>270</v>
      </c>
      <c r="J62" s="271"/>
      <c r="K62" s="249"/>
      <c r="L62" s="72" t="s">
        <v>34</v>
      </c>
      <c r="M62" s="65">
        <f t="shared" si="5"/>
        <v>2</v>
      </c>
      <c r="N62" s="273">
        <v>0.0</v>
      </c>
      <c r="O62" s="274">
        <v>2.0</v>
      </c>
      <c r="P62" s="274"/>
      <c r="Q62" s="274">
        <v>0.0</v>
      </c>
      <c r="R62" s="274"/>
      <c r="S62" s="274"/>
      <c r="T62" s="275"/>
      <c r="U62" s="74">
        <v>2990.0</v>
      </c>
      <c r="V62" s="73">
        <v>1000.0</v>
      </c>
      <c r="W62" s="1104">
        <v>1000.0</v>
      </c>
      <c r="X62" s="76">
        <f t="shared" si="10"/>
        <v>2000</v>
      </c>
      <c r="Y62" s="77">
        <f t="shared" si="11"/>
        <v>5980</v>
      </c>
      <c r="Z62" s="95"/>
      <c r="AB62" s="95"/>
      <c r="AC62" s="95"/>
      <c r="AD62" s="95"/>
    </row>
    <row r="63" ht="26.25" customHeight="1" outlineLevel="1">
      <c r="A63" s="60"/>
      <c r="B63" s="60"/>
      <c r="C63" s="60"/>
      <c r="D63" s="60"/>
      <c r="E63" s="60"/>
      <c r="F63" s="60"/>
      <c r="G63" s="1105"/>
      <c r="H63" s="1102">
        <f>G62*0.16</f>
        <v>16</v>
      </c>
      <c r="I63" s="1106" t="s">
        <v>270</v>
      </c>
      <c r="J63" s="80"/>
      <c r="K63" s="230"/>
      <c r="L63" s="1091" t="s">
        <v>35</v>
      </c>
      <c r="M63" s="83">
        <f t="shared" si="5"/>
        <v>4</v>
      </c>
      <c r="N63" s="121">
        <v>2.0</v>
      </c>
      <c r="O63" s="122">
        <v>2.0</v>
      </c>
      <c r="P63" s="122"/>
      <c r="Q63" s="122">
        <v>0.0</v>
      </c>
      <c r="R63" s="122"/>
      <c r="S63" s="122"/>
      <c r="T63" s="123"/>
      <c r="U63" s="74">
        <v>2990.0</v>
      </c>
      <c r="V63" s="73">
        <v>0.0</v>
      </c>
      <c r="W63" s="75" t="str">
        <f t="shared" ref="W63:W93" si="12">U63/V63</f>
        <v>#DIV/0!</v>
      </c>
      <c r="X63" s="76">
        <f t="shared" si="10"/>
        <v>0</v>
      </c>
      <c r="Y63" s="77">
        <f t="shared" si="11"/>
        <v>11960</v>
      </c>
      <c r="Z63" s="95"/>
      <c r="AB63" s="95"/>
      <c r="AC63" s="95"/>
      <c r="AD63" s="95"/>
    </row>
    <row r="64" ht="26.25" customHeight="1" outlineLevel="1">
      <c r="A64" s="60"/>
      <c r="B64" s="60"/>
      <c r="C64" s="60"/>
      <c r="D64" s="60"/>
      <c r="E64" s="60"/>
      <c r="F64" s="60"/>
      <c r="G64" s="1107"/>
      <c r="H64" s="1102">
        <f>G62*0.3</f>
        <v>30</v>
      </c>
      <c r="I64" s="1106" t="s">
        <v>270</v>
      </c>
      <c r="J64" s="80"/>
      <c r="K64" s="230"/>
      <c r="L64" s="90" t="s">
        <v>36</v>
      </c>
      <c r="M64" s="83">
        <f t="shared" si="5"/>
        <v>4</v>
      </c>
      <c r="N64" s="121">
        <v>1.0</v>
      </c>
      <c r="O64" s="122">
        <v>3.0</v>
      </c>
      <c r="P64" s="122"/>
      <c r="Q64" s="122">
        <v>0.0</v>
      </c>
      <c r="R64" s="122"/>
      <c r="S64" s="122"/>
      <c r="T64" s="123"/>
      <c r="U64" s="74">
        <v>2990.0</v>
      </c>
      <c r="V64" s="73">
        <v>0.0</v>
      </c>
      <c r="W64" s="75" t="str">
        <f t="shared" si="12"/>
        <v>#DIV/0!</v>
      </c>
      <c r="X64" s="76">
        <f t="shared" si="10"/>
        <v>0</v>
      </c>
      <c r="Y64" s="77">
        <f t="shared" si="11"/>
        <v>11960</v>
      </c>
      <c r="Z64" s="95"/>
      <c r="AB64" s="95"/>
      <c r="AC64" s="95"/>
      <c r="AD64" s="95"/>
    </row>
    <row r="65" ht="26.25" customHeight="1" outlineLevel="1">
      <c r="A65" s="60"/>
      <c r="B65" s="60"/>
      <c r="C65" s="60"/>
      <c r="D65" s="60"/>
      <c r="E65" s="60"/>
      <c r="F65" s="60"/>
      <c r="G65" s="1107"/>
      <c r="H65" s="1102">
        <f>G62*0.3</f>
        <v>30</v>
      </c>
      <c r="I65" s="1106" t="s">
        <v>270</v>
      </c>
      <c r="J65" s="80"/>
      <c r="K65" s="230"/>
      <c r="L65" s="1091" t="s">
        <v>37</v>
      </c>
      <c r="M65" s="83">
        <f t="shared" si="5"/>
        <v>5</v>
      </c>
      <c r="N65" s="121">
        <v>3.0</v>
      </c>
      <c r="O65" s="122">
        <v>2.0</v>
      </c>
      <c r="P65" s="122"/>
      <c r="Q65" s="122">
        <v>0.0</v>
      </c>
      <c r="R65" s="122"/>
      <c r="S65" s="122"/>
      <c r="T65" s="123"/>
      <c r="U65" s="74">
        <v>2990.0</v>
      </c>
      <c r="V65" s="73">
        <v>0.0</v>
      </c>
      <c r="W65" s="75" t="str">
        <f t="shared" si="12"/>
        <v>#DIV/0!</v>
      </c>
      <c r="X65" s="76">
        <f t="shared" si="10"/>
        <v>0</v>
      </c>
      <c r="Y65" s="77">
        <f t="shared" si="11"/>
        <v>14950</v>
      </c>
      <c r="Z65" s="95"/>
      <c r="AB65" s="95"/>
      <c r="AC65" s="95"/>
      <c r="AD65" s="95"/>
    </row>
    <row r="66" ht="26.25" customHeight="1" outlineLevel="1">
      <c r="A66" s="60"/>
      <c r="B66" s="60"/>
      <c r="C66" s="60"/>
      <c r="D66" s="60"/>
      <c r="E66" s="60"/>
      <c r="F66" s="60"/>
      <c r="G66" s="1107"/>
      <c r="H66" s="1102">
        <f>G62*0.16</f>
        <v>16</v>
      </c>
      <c r="I66" s="1106" t="s">
        <v>270</v>
      </c>
      <c r="J66" s="80"/>
      <c r="K66" s="230"/>
      <c r="L66" s="1091" t="s">
        <v>132</v>
      </c>
      <c r="M66" s="83">
        <f t="shared" si="5"/>
        <v>7</v>
      </c>
      <c r="N66" s="121">
        <v>4.0</v>
      </c>
      <c r="O66" s="122">
        <v>3.0</v>
      </c>
      <c r="P66" s="122"/>
      <c r="Q66" s="122">
        <v>0.0</v>
      </c>
      <c r="R66" s="122"/>
      <c r="S66" s="122"/>
      <c r="T66" s="123"/>
      <c r="U66" s="74">
        <v>2990.0</v>
      </c>
      <c r="V66" s="73">
        <v>0.0</v>
      </c>
      <c r="W66" s="75" t="str">
        <f t="shared" si="12"/>
        <v>#DIV/0!</v>
      </c>
      <c r="X66" s="76">
        <f t="shared" si="10"/>
        <v>0</v>
      </c>
      <c r="Y66" s="77">
        <f t="shared" si="11"/>
        <v>20930</v>
      </c>
      <c r="Z66" s="95"/>
      <c r="AB66" s="95"/>
      <c r="AC66" s="95"/>
      <c r="AD66" s="95"/>
    </row>
    <row r="67" ht="26.25" customHeight="1" outlineLevel="1">
      <c r="A67" s="60"/>
      <c r="B67" s="60"/>
      <c r="C67" s="60"/>
      <c r="D67" s="60"/>
      <c r="E67" s="60"/>
      <c r="F67" s="60"/>
      <c r="G67" s="1107"/>
      <c r="H67" s="1102">
        <f>G62*0.04</f>
        <v>4</v>
      </c>
      <c r="I67" s="1108" t="s">
        <v>270</v>
      </c>
      <c r="J67" s="98"/>
      <c r="K67" s="99"/>
      <c r="L67" s="1098" t="s">
        <v>133</v>
      </c>
      <c r="M67" s="100">
        <f t="shared" si="5"/>
        <v>3</v>
      </c>
      <c r="N67" s="135">
        <v>2.0</v>
      </c>
      <c r="O67" s="136">
        <v>1.0</v>
      </c>
      <c r="P67" s="136"/>
      <c r="Q67" s="136">
        <v>0.0</v>
      </c>
      <c r="R67" s="136"/>
      <c r="S67" s="136"/>
      <c r="T67" s="137"/>
      <c r="U67" s="74">
        <v>2990.0</v>
      </c>
      <c r="V67" s="73">
        <v>0.0</v>
      </c>
      <c r="W67" s="75" t="str">
        <f t="shared" si="12"/>
        <v>#DIV/0!</v>
      </c>
      <c r="X67" s="76">
        <f t="shared" si="10"/>
        <v>0</v>
      </c>
      <c r="Y67" s="77">
        <f t="shared" si="11"/>
        <v>8970</v>
      </c>
      <c r="Z67" s="95"/>
      <c r="AB67" s="95"/>
      <c r="AC67" s="95"/>
      <c r="AD67" s="95"/>
    </row>
    <row r="68" ht="26.25" customHeight="1" outlineLevel="1">
      <c r="A68" s="59"/>
      <c r="B68" s="59"/>
      <c r="C68" s="59"/>
      <c r="D68" s="59"/>
      <c r="E68" s="174" t="s">
        <v>269</v>
      </c>
      <c r="F68" s="1083">
        <f>G68*V68</f>
        <v>182400</v>
      </c>
      <c r="G68" s="1101">
        <v>200.0</v>
      </c>
      <c r="H68" s="1102">
        <f>G68*0.04</f>
        <v>8</v>
      </c>
      <c r="I68" s="767" t="s">
        <v>82</v>
      </c>
      <c r="J68" s="62"/>
      <c r="K68" s="63" t="s">
        <v>83</v>
      </c>
      <c r="L68" s="72" t="s">
        <v>34</v>
      </c>
      <c r="M68" s="65">
        <f t="shared" si="5"/>
        <v>18</v>
      </c>
      <c r="N68" s="273">
        <v>12.0</v>
      </c>
      <c r="O68" s="129">
        <v>4.0</v>
      </c>
      <c r="P68" s="129">
        <v>0.0</v>
      </c>
      <c r="Q68" s="129">
        <v>2.0</v>
      </c>
      <c r="R68" s="129">
        <v>0.0</v>
      </c>
      <c r="S68" s="129">
        <v>0.0</v>
      </c>
      <c r="T68" s="130">
        <v>0.0</v>
      </c>
      <c r="U68" s="74">
        <v>2990.0</v>
      </c>
      <c r="V68" s="74">
        <v>912.0</v>
      </c>
      <c r="W68" s="75">
        <f t="shared" si="12"/>
        <v>3.278508772</v>
      </c>
      <c r="X68" s="76">
        <f t="shared" si="10"/>
        <v>16416</v>
      </c>
      <c r="Y68" s="77">
        <f t="shared" si="11"/>
        <v>53820</v>
      </c>
      <c r="Z68" s="95"/>
      <c r="AB68" s="95"/>
      <c r="AC68" s="95"/>
      <c r="AD68" s="95"/>
    </row>
    <row r="69" ht="26.25" customHeight="1" outlineLevel="1">
      <c r="A69" s="60"/>
      <c r="B69" s="60"/>
      <c r="C69" s="60"/>
      <c r="D69" s="60"/>
      <c r="E69" s="60"/>
      <c r="F69" s="60"/>
      <c r="G69" s="1105"/>
      <c r="H69" s="1102">
        <f>G68*0.16</f>
        <v>32</v>
      </c>
      <c r="I69" s="771" t="s">
        <v>82</v>
      </c>
      <c r="J69" s="80"/>
      <c r="K69" s="81" t="s">
        <v>83</v>
      </c>
      <c r="L69" s="1091" t="s">
        <v>35</v>
      </c>
      <c r="M69" s="83">
        <f t="shared" si="5"/>
        <v>18</v>
      </c>
      <c r="N69" s="121">
        <v>9.0</v>
      </c>
      <c r="O69" s="114">
        <v>5.0</v>
      </c>
      <c r="P69" s="114">
        <v>1.0</v>
      </c>
      <c r="Q69" s="114">
        <v>1.0</v>
      </c>
      <c r="R69" s="114">
        <v>0.0</v>
      </c>
      <c r="S69" s="114">
        <v>0.0</v>
      </c>
      <c r="T69" s="115">
        <v>2.0</v>
      </c>
      <c r="U69" s="91">
        <v>2990.0</v>
      </c>
      <c r="V69" s="91">
        <v>912.0</v>
      </c>
      <c r="W69" s="92">
        <f t="shared" si="12"/>
        <v>3.278508772</v>
      </c>
      <c r="X69" s="93">
        <f t="shared" si="10"/>
        <v>16416</v>
      </c>
      <c r="Y69" s="94">
        <f t="shared" si="11"/>
        <v>53820</v>
      </c>
      <c r="Z69" s="95"/>
      <c r="AB69" s="95"/>
      <c r="AC69" s="95"/>
      <c r="AD69" s="95"/>
    </row>
    <row r="70" ht="26.25" customHeight="1" outlineLevel="1">
      <c r="A70" s="78"/>
      <c r="B70" s="78"/>
      <c r="C70" s="78"/>
      <c r="D70" s="78"/>
      <c r="E70" s="78"/>
      <c r="F70" s="78"/>
      <c r="G70" s="1107"/>
      <c r="H70" s="1102">
        <f>G68*0.3</f>
        <v>60</v>
      </c>
      <c r="I70" s="771" t="s">
        <v>82</v>
      </c>
      <c r="J70" s="80"/>
      <c r="K70" s="81" t="s">
        <v>83</v>
      </c>
      <c r="L70" s="90" t="s">
        <v>36</v>
      </c>
      <c r="M70" s="83">
        <f t="shared" si="5"/>
        <v>4</v>
      </c>
      <c r="N70" s="121">
        <v>1.0</v>
      </c>
      <c r="O70" s="114">
        <v>1.0</v>
      </c>
      <c r="P70" s="114">
        <v>0.0</v>
      </c>
      <c r="Q70" s="114">
        <v>0.0</v>
      </c>
      <c r="R70" s="114">
        <v>0.0</v>
      </c>
      <c r="S70" s="114">
        <v>0.0</v>
      </c>
      <c r="T70" s="115">
        <v>2.0</v>
      </c>
      <c r="U70" s="91">
        <v>2990.0</v>
      </c>
      <c r="V70" s="91">
        <v>912.0</v>
      </c>
      <c r="W70" s="92">
        <f t="shared" si="12"/>
        <v>3.278508772</v>
      </c>
      <c r="X70" s="93">
        <f t="shared" si="10"/>
        <v>3648</v>
      </c>
      <c r="Y70" s="94">
        <f t="shared" si="11"/>
        <v>11960</v>
      </c>
      <c r="Z70" s="217"/>
      <c r="AB70" s="95"/>
      <c r="AC70" s="95"/>
      <c r="AD70" s="95"/>
    </row>
    <row r="71" ht="26.25" customHeight="1" outlineLevel="1">
      <c r="A71" s="78"/>
      <c r="B71" s="78"/>
      <c r="C71" s="78"/>
      <c r="D71" s="78"/>
      <c r="E71" s="78"/>
      <c r="F71" s="78"/>
      <c r="G71" s="1107"/>
      <c r="H71" s="1102">
        <f>G68*0.3</f>
        <v>60</v>
      </c>
      <c r="I71" s="771" t="s">
        <v>82</v>
      </c>
      <c r="J71" s="80"/>
      <c r="K71" s="81" t="s">
        <v>83</v>
      </c>
      <c r="L71" s="1091" t="s">
        <v>37</v>
      </c>
      <c r="M71" s="83">
        <f t="shared" si="5"/>
        <v>12</v>
      </c>
      <c r="N71" s="121">
        <v>12.0</v>
      </c>
      <c r="O71" s="114">
        <v>0.0</v>
      </c>
      <c r="P71" s="114">
        <v>0.0</v>
      </c>
      <c r="Q71" s="114">
        <v>0.0</v>
      </c>
      <c r="R71" s="114">
        <v>0.0</v>
      </c>
      <c r="S71" s="114">
        <v>0.0</v>
      </c>
      <c r="T71" s="115">
        <v>0.0</v>
      </c>
      <c r="U71" s="91">
        <v>2990.0</v>
      </c>
      <c r="V71" s="91">
        <v>912.0</v>
      </c>
      <c r="W71" s="92">
        <f t="shared" si="12"/>
        <v>3.278508772</v>
      </c>
      <c r="X71" s="93">
        <f t="shared" si="10"/>
        <v>10944</v>
      </c>
      <c r="Y71" s="94">
        <f t="shared" si="11"/>
        <v>35880</v>
      </c>
      <c r="Z71" s="216"/>
      <c r="AB71" s="95"/>
      <c r="AC71" s="95"/>
      <c r="AD71" s="95"/>
    </row>
    <row r="72" ht="26.25" customHeight="1" outlineLevel="1">
      <c r="A72" s="78"/>
      <c r="B72" s="78"/>
      <c r="C72" s="78"/>
      <c r="D72" s="78"/>
      <c r="E72" s="78"/>
      <c r="F72" s="78"/>
      <c r="G72" s="1107"/>
      <c r="H72" s="1102">
        <f>G68*0.16</f>
        <v>32</v>
      </c>
      <c r="I72" s="771" t="s">
        <v>82</v>
      </c>
      <c r="J72" s="80"/>
      <c r="K72" s="81" t="s">
        <v>83</v>
      </c>
      <c r="L72" s="1091" t="s">
        <v>132</v>
      </c>
      <c r="M72" s="83">
        <f t="shared" si="5"/>
        <v>12</v>
      </c>
      <c r="N72" s="121">
        <v>5.0</v>
      </c>
      <c r="O72" s="114">
        <v>4.0</v>
      </c>
      <c r="P72" s="114">
        <v>1.0</v>
      </c>
      <c r="Q72" s="114">
        <v>1.0</v>
      </c>
      <c r="R72" s="114">
        <v>0.0</v>
      </c>
      <c r="S72" s="114">
        <v>0.0</v>
      </c>
      <c r="T72" s="115">
        <v>1.0</v>
      </c>
      <c r="U72" s="91">
        <v>2990.0</v>
      </c>
      <c r="V72" s="91">
        <v>912.0</v>
      </c>
      <c r="W72" s="92">
        <f t="shared" si="12"/>
        <v>3.278508772</v>
      </c>
      <c r="X72" s="93">
        <f t="shared" si="10"/>
        <v>10944</v>
      </c>
      <c r="Y72" s="94">
        <f t="shared" si="11"/>
        <v>35880</v>
      </c>
      <c r="Z72" s="95"/>
      <c r="AB72" s="95"/>
      <c r="AC72" s="95"/>
      <c r="AD72" s="95"/>
    </row>
    <row r="73" ht="26.25" customHeight="1" outlineLevel="1">
      <c r="A73" s="78"/>
      <c r="B73" s="78"/>
      <c r="C73" s="78"/>
      <c r="D73" s="78"/>
      <c r="E73" s="78"/>
      <c r="F73" s="78"/>
      <c r="G73" s="1107"/>
      <c r="H73" s="1102">
        <f>G68*0.04</f>
        <v>8</v>
      </c>
      <c r="I73" s="774" t="s">
        <v>82</v>
      </c>
      <c r="J73" s="98"/>
      <c r="K73" s="99" t="s">
        <v>83</v>
      </c>
      <c r="L73" s="1098" t="s">
        <v>133</v>
      </c>
      <c r="M73" s="100">
        <f t="shared" si="5"/>
        <v>18</v>
      </c>
      <c r="N73" s="135">
        <v>12.0</v>
      </c>
      <c r="O73" s="136">
        <v>3.0</v>
      </c>
      <c r="P73" s="136">
        <v>0.0</v>
      </c>
      <c r="Q73" s="136">
        <v>2.0</v>
      </c>
      <c r="R73" s="136">
        <v>0.0</v>
      </c>
      <c r="S73" s="136">
        <v>0.0</v>
      </c>
      <c r="T73" s="137">
        <v>1.0</v>
      </c>
      <c r="U73" s="107">
        <v>2990.0</v>
      </c>
      <c r="V73" s="107">
        <v>912.0</v>
      </c>
      <c r="W73" s="108">
        <f t="shared" si="12"/>
        <v>3.278508772</v>
      </c>
      <c r="X73" s="109">
        <f t="shared" si="10"/>
        <v>16416</v>
      </c>
      <c r="Y73" s="110">
        <f t="shared" si="11"/>
        <v>53820</v>
      </c>
      <c r="Z73" s="95"/>
      <c r="AB73" s="95"/>
      <c r="AC73" s="95"/>
      <c r="AD73" s="95"/>
    </row>
    <row r="74" ht="26.25" customHeight="1" outlineLevel="1">
      <c r="A74" s="59"/>
      <c r="B74" s="59"/>
      <c r="C74" s="59"/>
      <c r="D74" s="59"/>
      <c r="E74" s="174" t="s">
        <v>269</v>
      </c>
      <c r="F74" s="1083">
        <f>G74*V74</f>
        <v>91200</v>
      </c>
      <c r="G74" s="1101">
        <v>100.0</v>
      </c>
      <c r="H74" s="1102">
        <f>G74*0.04</f>
        <v>4</v>
      </c>
      <c r="I74" s="767" t="s">
        <v>84</v>
      </c>
      <c r="J74" s="62"/>
      <c r="K74" s="63" t="s">
        <v>85</v>
      </c>
      <c r="L74" s="72" t="s">
        <v>34</v>
      </c>
      <c r="M74" s="65">
        <f t="shared" si="5"/>
        <v>16</v>
      </c>
      <c r="N74" s="121">
        <v>13.0</v>
      </c>
      <c r="O74" s="68">
        <v>2.0</v>
      </c>
      <c r="P74" s="68">
        <v>0.0</v>
      </c>
      <c r="Q74" s="68">
        <v>1.0</v>
      </c>
      <c r="R74" s="68">
        <v>0.0</v>
      </c>
      <c r="S74" s="68">
        <v>0.0</v>
      </c>
      <c r="T74" s="278">
        <v>0.0</v>
      </c>
      <c r="U74" s="74">
        <v>2990.0</v>
      </c>
      <c r="V74" s="74">
        <v>912.0</v>
      </c>
      <c r="W74" s="75">
        <f t="shared" si="12"/>
        <v>3.278508772</v>
      </c>
      <c r="X74" s="76">
        <f t="shared" si="10"/>
        <v>14592</v>
      </c>
      <c r="Y74" s="77">
        <f t="shared" si="11"/>
        <v>47840</v>
      </c>
      <c r="Z74" s="95"/>
      <c r="AB74" s="95"/>
      <c r="AC74" s="95"/>
      <c r="AD74" s="95"/>
    </row>
    <row r="75" ht="26.25" customHeight="1" outlineLevel="1">
      <c r="A75" s="60"/>
      <c r="B75" s="60"/>
      <c r="C75" s="60"/>
      <c r="D75" s="60"/>
      <c r="E75" s="60"/>
      <c r="F75" s="60"/>
      <c r="G75" s="1105"/>
      <c r="H75" s="1102">
        <f>G74*0.16</f>
        <v>16</v>
      </c>
      <c r="I75" s="771" t="s">
        <v>84</v>
      </c>
      <c r="J75" s="80"/>
      <c r="K75" s="81" t="s">
        <v>85</v>
      </c>
      <c r="L75" s="1091" t="s">
        <v>35</v>
      </c>
      <c r="M75" s="83">
        <f t="shared" si="5"/>
        <v>19</v>
      </c>
      <c r="N75" s="121">
        <v>13.0</v>
      </c>
      <c r="O75" s="86">
        <v>4.0</v>
      </c>
      <c r="P75" s="86">
        <v>1.0</v>
      </c>
      <c r="Q75" s="86">
        <v>0.0</v>
      </c>
      <c r="R75" s="86">
        <v>0.0</v>
      </c>
      <c r="S75" s="86">
        <v>0.0</v>
      </c>
      <c r="T75" s="87">
        <v>1.0</v>
      </c>
      <c r="U75" s="91">
        <v>2990.0</v>
      </c>
      <c r="V75" s="91">
        <v>912.0</v>
      </c>
      <c r="W75" s="92">
        <f t="shared" si="12"/>
        <v>3.278508772</v>
      </c>
      <c r="X75" s="93">
        <f t="shared" si="10"/>
        <v>17328</v>
      </c>
      <c r="Y75" s="94">
        <f t="shared" si="11"/>
        <v>56810</v>
      </c>
      <c r="Z75" s="95"/>
      <c r="AB75" s="95"/>
      <c r="AC75" s="95"/>
      <c r="AD75" s="95"/>
    </row>
    <row r="76" ht="26.25" customHeight="1" outlineLevel="1">
      <c r="A76" s="78"/>
      <c r="B76" s="78"/>
      <c r="C76" s="78"/>
      <c r="D76" s="78"/>
      <c r="E76" s="78"/>
      <c r="F76" s="78"/>
      <c r="G76" s="1107"/>
      <c r="H76" s="1102">
        <f>G74*0.3</f>
        <v>30</v>
      </c>
      <c r="I76" s="771" t="s">
        <v>84</v>
      </c>
      <c r="J76" s="80"/>
      <c r="K76" s="81" t="s">
        <v>85</v>
      </c>
      <c r="L76" s="90" t="s">
        <v>36</v>
      </c>
      <c r="M76" s="83">
        <f t="shared" si="5"/>
        <v>17</v>
      </c>
      <c r="N76" s="121">
        <v>14.0</v>
      </c>
      <c r="O76" s="86">
        <v>3.0</v>
      </c>
      <c r="P76" s="86">
        <v>0.0</v>
      </c>
      <c r="Q76" s="86">
        <v>0.0</v>
      </c>
      <c r="R76" s="86">
        <v>0.0</v>
      </c>
      <c r="S76" s="86">
        <v>0.0</v>
      </c>
      <c r="T76" s="281">
        <v>0.0</v>
      </c>
      <c r="U76" s="91">
        <v>2990.0</v>
      </c>
      <c r="V76" s="91">
        <v>912.0</v>
      </c>
      <c r="W76" s="92">
        <f t="shared" si="12"/>
        <v>3.278508772</v>
      </c>
      <c r="X76" s="93">
        <f t="shared" si="10"/>
        <v>15504</v>
      </c>
      <c r="Y76" s="94">
        <f t="shared" si="11"/>
        <v>50830</v>
      </c>
      <c r="Z76" s="217"/>
      <c r="AB76" s="95"/>
      <c r="AC76" s="95"/>
      <c r="AD76" s="95"/>
    </row>
    <row r="77" ht="26.25" customHeight="1" outlineLevel="1">
      <c r="A77" s="78"/>
      <c r="B77" s="78"/>
      <c r="C77" s="78"/>
      <c r="D77" s="78"/>
      <c r="E77" s="78"/>
      <c r="F77" s="78"/>
      <c r="G77" s="1107"/>
      <c r="H77" s="1102">
        <f>G74*0.3</f>
        <v>30</v>
      </c>
      <c r="I77" s="771" t="s">
        <v>84</v>
      </c>
      <c r="J77" s="80"/>
      <c r="K77" s="81" t="s">
        <v>85</v>
      </c>
      <c r="L77" s="1091" t="s">
        <v>37</v>
      </c>
      <c r="M77" s="83">
        <f t="shared" si="5"/>
        <v>20</v>
      </c>
      <c r="N77" s="121">
        <v>17.0</v>
      </c>
      <c r="O77" s="86">
        <v>1.0</v>
      </c>
      <c r="P77" s="86">
        <v>1.0</v>
      </c>
      <c r="Q77" s="86">
        <v>0.0</v>
      </c>
      <c r="R77" s="86">
        <v>0.0</v>
      </c>
      <c r="S77" s="86">
        <v>0.0</v>
      </c>
      <c r="T77" s="87">
        <v>1.0</v>
      </c>
      <c r="U77" s="91">
        <v>2990.0</v>
      </c>
      <c r="V77" s="91">
        <v>912.0</v>
      </c>
      <c r="W77" s="92">
        <f t="shared" si="12"/>
        <v>3.278508772</v>
      </c>
      <c r="X77" s="93">
        <f t="shared" si="10"/>
        <v>18240</v>
      </c>
      <c r="Y77" s="94">
        <f t="shared" si="11"/>
        <v>59800</v>
      </c>
      <c r="Z77" s="216"/>
      <c r="AB77" s="95"/>
      <c r="AC77" s="95"/>
      <c r="AD77" s="95"/>
    </row>
    <row r="78" ht="26.25" customHeight="1" outlineLevel="1">
      <c r="A78" s="78"/>
      <c r="B78" s="78"/>
      <c r="C78" s="78"/>
      <c r="D78" s="78"/>
      <c r="E78" s="78"/>
      <c r="F78" s="78"/>
      <c r="G78" s="1107"/>
      <c r="H78" s="1102">
        <f>G74*0.16</f>
        <v>16</v>
      </c>
      <c r="I78" s="771" t="s">
        <v>84</v>
      </c>
      <c r="J78" s="80"/>
      <c r="K78" s="81" t="s">
        <v>85</v>
      </c>
      <c r="L78" s="1091" t="s">
        <v>132</v>
      </c>
      <c r="M78" s="83">
        <f t="shared" si="5"/>
        <v>15</v>
      </c>
      <c r="N78" s="121">
        <v>11.0</v>
      </c>
      <c r="O78" s="86">
        <v>3.0</v>
      </c>
      <c r="P78" s="86">
        <v>1.0</v>
      </c>
      <c r="Q78" s="86">
        <v>0.0</v>
      </c>
      <c r="R78" s="86">
        <v>0.0</v>
      </c>
      <c r="S78" s="86">
        <v>0.0</v>
      </c>
      <c r="T78" s="281">
        <v>0.0</v>
      </c>
      <c r="U78" s="91">
        <v>2990.0</v>
      </c>
      <c r="V78" s="91">
        <v>912.0</v>
      </c>
      <c r="W78" s="92">
        <f t="shared" si="12"/>
        <v>3.278508772</v>
      </c>
      <c r="X78" s="93">
        <f t="shared" si="10"/>
        <v>13680</v>
      </c>
      <c r="Y78" s="94">
        <f t="shared" si="11"/>
        <v>44850</v>
      </c>
      <c r="Z78" s="95"/>
      <c r="AB78" s="95"/>
      <c r="AC78" s="95"/>
      <c r="AD78" s="95"/>
    </row>
    <row r="79" ht="26.25" customHeight="1" outlineLevel="1">
      <c r="A79" s="78"/>
      <c r="B79" s="78"/>
      <c r="C79" s="78"/>
      <c r="D79" s="78"/>
      <c r="E79" s="78"/>
      <c r="F79" s="78"/>
      <c r="G79" s="1107"/>
      <c r="H79" s="1102">
        <f>G74*0.04</f>
        <v>4</v>
      </c>
      <c r="I79" s="774" t="s">
        <v>84</v>
      </c>
      <c r="J79" s="98"/>
      <c r="K79" s="99" t="s">
        <v>85</v>
      </c>
      <c r="L79" s="1098" t="s">
        <v>133</v>
      </c>
      <c r="M79" s="100">
        <f t="shared" si="5"/>
        <v>20</v>
      </c>
      <c r="N79" s="121">
        <v>13.0</v>
      </c>
      <c r="O79" s="102">
        <v>6.0</v>
      </c>
      <c r="P79" s="102">
        <v>0.0</v>
      </c>
      <c r="Q79" s="102">
        <v>1.0</v>
      </c>
      <c r="R79" s="102">
        <v>0.0</v>
      </c>
      <c r="S79" s="102">
        <v>0.0</v>
      </c>
      <c r="T79" s="103">
        <v>0.0</v>
      </c>
      <c r="U79" s="107">
        <v>2990.0</v>
      </c>
      <c r="V79" s="107">
        <v>912.0</v>
      </c>
      <c r="W79" s="108">
        <f t="shared" si="12"/>
        <v>3.278508772</v>
      </c>
      <c r="X79" s="109">
        <f t="shared" si="10"/>
        <v>18240</v>
      </c>
      <c r="Y79" s="110">
        <f t="shared" si="11"/>
        <v>59800</v>
      </c>
      <c r="AB79" s="95"/>
      <c r="AC79" s="95"/>
      <c r="AD79" s="95"/>
    </row>
    <row r="80" outlineLevel="1">
      <c r="A80" s="59"/>
      <c r="B80" s="59"/>
      <c r="C80" s="59"/>
      <c r="D80" s="59"/>
      <c r="E80" s="174" t="s">
        <v>271</v>
      </c>
      <c r="F80" s="1083">
        <f>G80*V80</f>
        <v>58345</v>
      </c>
      <c r="G80" s="1101">
        <v>70.0</v>
      </c>
      <c r="H80" s="1102">
        <f>G80*0.04</f>
        <v>2.8</v>
      </c>
      <c r="I80" s="767" t="s">
        <v>243</v>
      </c>
      <c r="J80" s="62"/>
      <c r="K80" s="63" t="s">
        <v>87</v>
      </c>
      <c r="L80" s="72" t="s">
        <v>34</v>
      </c>
      <c r="M80" s="65">
        <f t="shared" si="5"/>
        <v>49</v>
      </c>
      <c r="N80" s="113">
        <v>41.0</v>
      </c>
      <c r="O80" s="114">
        <v>6.0</v>
      </c>
      <c r="P80" s="114">
        <v>1.0</v>
      </c>
      <c r="Q80" s="114">
        <v>0.0</v>
      </c>
      <c r="R80" s="114">
        <v>0.0</v>
      </c>
      <c r="S80" s="114">
        <v>0.0</v>
      </c>
      <c r="T80" s="115">
        <v>1.0</v>
      </c>
      <c r="U80" s="74">
        <v>3490.0</v>
      </c>
      <c r="V80" s="74">
        <v>833.5</v>
      </c>
      <c r="W80" s="75">
        <f t="shared" si="12"/>
        <v>4.187162567</v>
      </c>
      <c r="X80" s="76">
        <f t="shared" si="10"/>
        <v>40841.5</v>
      </c>
      <c r="Y80" s="77">
        <f t="shared" si="11"/>
        <v>171010</v>
      </c>
      <c r="AB80" s="95"/>
      <c r="AC80" s="95"/>
      <c r="AD80" s="95"/>
    </row>
    <row r="81" outlineLevel="1">
      <c r="A81" s="60"/>
      <c r="B81" s="60"/>
      <c r="C81" s="60"/>
      <c r="D81" s="60"/>
      <c r="E81" s="60"/>
      <c r="F81" s="60"/>
      <c r="G81" s="1105"/>
      <c r="H81" s="1102">
        <f>G80*0.16</f>
        <v>11.2</v>
      </c>
      <c r="I81" s="771" t="s">
        <v>243</v>
      </c>
      <c r="J81" s="80"/>
      <c r="K81" s="81" t="s">
        <v>87</v>
      </c>
      <c r="L81" s="1091" t="s">
        <v>35</v>
      </c>
      <c r="M81" s="83">
        <f t="shared" si="5"/>
        <v>47</v>
      </c>
      <c r="N81" s="113">
        <v>38.0</v>
      </c>
      <c r="O81" s="114">
        <v>5.0</v>
      </c>
      <c r="P81" s="114">
        <v>2.0</v>
      </c>
      <c r="Q81" s="114">
        <v>1.0</v>
      </c>
      <c r="R81" s="114">
        <v>1.0</v>
      </c>
      <c r="S81" s="114">
        <v>0.0</v>
      </c>
      <c r="T81" s="115">
        <v>0.0</v>
      </c>
      <c r="U81" s="91">
        <v>3490.0</v>
      </c>
      <c r="V81" s="91">
        <v>833.5</v>
      </c>
      <c r="W81" s="92">
        <f t="shared" si="12"/>
        <v>4.187162567</v>
      </c>
      <c r="X81" s="93">
        <f t="shared" si="10"/>
        <v>39174.5</v>
      </c>
      <c r="Y81" s="94">
        <f t="shared" si="11"/>
        <v>164030</v>
      </c>
      <c r="AB81" s="95"/>
      <c r="AC81" s="95"/>
      <c r="AD81" s="95"/>
    </row>
    <row r="82" outlineLevel="1">
      <c r="A82" s="78"/>
      <c r="B82" s="78"/>
      <c r="C82" s="78"/>
      <c r="D82" s="78"/>
      <c r="E82" s="78"/>
      <c r="F82" s="78"/>
      <c r="G82" s="1107"/>
      <c r="H82" s="1102">
        <f>G80*0.3</f>
        <v>21</v>
      </c>
      <c r="I82" s="771" t="s">
        <v>243</v>
      </c>
      <c r="J82" s="80"/>
      <c r="K82" s="81" t="s">
        <v>87</v>
      </c>
      <c r="L82" s="90" t="s">
        <v>36</v>
      </c>
      <c r="M82" s="83">
        <f t="shared" si="5"/>
        <v>61</v>
      </c>
      <c r="N82" s="113">
        <v>52.0</v>
      </c>
      <c r="O82" s="114">
        <v>2.0</v>
      </c>
      <c r="P82" s="114">
        <v>3.0</v>
      </c>
      <c r="Q82" s="114">
        <v>1.0</v>
      </c>
      <c r="R82" s="114">
        <v>1.0</v>
      </c>
      <c r="S82" s="114">
        <v>0.0</v>
      </c>
      <c r="T82" s="115">
        <v>2.0</v>
      </c>
      <c r="U82" s="91">
        <v>3490.0</v>
      </c>
      <c r="V82" s="91">
        <v>833.5</v>
      </c>
      <c r="W82" s="92">
        <f t="shared" si="12"/>
        <v>4.187162567</v>
      </c>
      <c r="X82" s="93">
        <f t="shared" si="10"/>
        <v>50843.5</v>
      </c>
      <c r="Y82" s="94">
        <f t="shared" si="11"/>
        <v>212890</v>
      </c>
      <c r="AB82" s="95"/>
      <c r="AC82" s="95"/>
      <c r="AD82" s="95"/>
    </row>
    <row r="83" outlineLevel="1">
      <c r="A83" s="78"/>
      <c r="B83" s="78"/>
      <c r="C83" s="78"/>
      <c r="D83" s="78"/>
      <c r="E83" s="78"/>
      <c r="F83" s="78"/>
      <c r="G83" s="1107"/>
      <c r="H83" s="1102">
        <f>G80*0.3</f>
        <v>21</v>
      </c>
      <c r="I83" s="771" t="s">
        <v>243</v>
      </c>
      <c r="J83" s="80"/>
      <c r="K83" s="81" t="s">
        <v>87</v>
      </c>
      <c r="L83" s="1091" t="s">
        <v>37</v>
      </c>
      <c r="M83" s="83">
        <f t="shared" si="5"/>
        <v>54</v>
      </c>
      <c r="N83" s="113">
        <v>47.0</v>
      </c>
      <c r="O83" s="114">
        <v>3.0</v>
      </c>
      <c r="P83" s="114">
        <v>3.0</v>
      </c>
      <c r="Q83" s="114">
        <v>0.0</v>
      </c>
      <c r="R83" s="114">
        <v>0.0</v>
      </c>
      <c r="S83" s="114">
        <v>0.0</v>
      </c>
      <c r="T83" s="115">
        <v>1.0</v>
      </c>
      <c r="U83" s="91">
        <v>3490.0</v>
      </c>
      <c r="V83" s="91">
        <v>833.5</v>
      </c>
      <c r="W83" s="92">
        <f t="shared" si="12"/>
        <v>4.187162567</v>
      </c>
      <c r="X83" s="93">
        <f t="shared" si="10"/>
        <v>45009</v>
      </c>
      <c r="Y83" s="94">
        <f t="shared" si="11"/>
        <v>188460</v>
      </c>
      <c r="AB83" s="95"/>
      <c r="AC83" s="95"/>
      <c r="AD83" s="95"/>
    </row>
    <row r="84" outlineLevel="1">
      <c r="A84" s="78"/>
      <c r="B84" s="78"/>
      <c r="C84" s="78"/>
      <c r="D84" s="78"/>
      <c r="E84" s="78"/>
      <c r="F84" s="78"/>
      <c r="G84" s="1107"/>
      <c r="H84" s="1102">
        <f>G80*0.16</f>
        <v>11.2</v>
      </c>
      <c r="I84" s="771" t="s">
        <v>243</v>
      </c>
      <c r="J84" s="80"/>
      <c r="K84" s="81" t="s">
        <v>87</v>
      </c>
      <c r="L84" s="1091" t="s">
        <v>132</v>
      </c>
      <c r="M84" s="83">
        <f t="shared" si="5"/>
        <v>39</v>
      </c>
      <c r="N84" s="113">
        <v>31.0</v>
      </c>
      <c r="O84" s="114">
        <v>5.0</v>
      </c>
      <c r="P84" s="114">
        <v>3.0</v>
      </c>
      <c r="Q84" s="114">
        <v>0.0</v>
      </c>
      <c r="R84" s="114">
        <v>0.0</v>
      </c>
      <c r="S84" s="114">
        <v>0.0</v>
      </c>
      <c r="T84" s="115">
        <v>0.0</v>
      </c>
      <c r="U84" s="91">
        <v>3490.0</v>
      </c>
      <c r="V84" s="226">
        <v>833.5</v>
      </c>
      <c r="W84" s="92">
        <f t="shared" si="12"/>
        <v>4.187162567</v>
      </c>
      <c r="X84" s="228">
        <f t="shared" si="10"/>
        <v>32506.5</v>
      </c>
      <c r="Y84" s="94">
        <f t="shared" si="11"/>
        <v>136110</v>
      </c>
      <c r="AB84" s="95"/>
      <c r="AC84" s="95"/>
      <c r="AD84" s="95"/>
    </row>
    <row r="85" outlineLevel="1">
      <c r="A85" s="78"/>
      <c r="B85" s="78"/>
      <c r="C85" s="78"/>
      <c r="D85" s="78"/>
      <c r="E85" s="78"/>
      <c r="F85" s="78"/>
      <c r="G85" s="1107"/>
      <c r="H85" s="1102">
        <f>G80*0.04</f>
        <v>2.8</v>
      </c>
      <c r="I85" s="771" t="s">
        <v>243</v>
      </c>
      <c r="J85" s="80"/>
      <c r="K85" s="81" t="s">
        <v>87</v>
      </c>
      <c r="L85" s="1091" t="s">
        <v>133</v>
      </c>
      <c r="M85" s="83">
        <f t="shared" si="5"/>
        <v>17</v>
      </c>
      <c r="N85" s="209">
        <v>15.0</v>
      </c>
      <c r="O85" s="117">
        <v>1.0</v>
      </c>
      <c r="P85" s="117">
        <v>1.0</v>
      </c>
      <c r="Q85" s="117">
        <v>0.0</v>
      </c>
      <c r="R85" s="117">
        <v>0.0</v>
      </c>
      <c r="S85" s="117">
        <v>0.0</v>
      </c>
      <c r="T85" s="210">
        <v>0.0</v>
      </c>
      <c r="U85" s="91">
        <v>3490.0</v>
      </c>
      <c r="V85" s="91">
        <v>833.5</v>
      </c>
      <c r="W85" s="92">
        <f t="shared" si="12"/>
        <v>4.187162567</v>
      </c>
      <c r="X85" s="93">
        <f t="shared" si="10"/>
        <v>14169.5</v>
      </c>
      <c r="Y85" s="94">
        <f t="shared" si="11"/>
        <v>59330</v>
      </c>
      <c r="AB85" s="95"/>
      <c r="AC85" s="95"/>
      <c r="AD85" s="95"/>
    </row>
    <row r="86" outlineLevel="1">
      <c r="A86" s="78"/>
      <c r="B86" s="78"/>
      <c r="C86" s="78"/>
      <c r="D86" s="78"/>
      <c r="E86" s="78"/>
      <c r="F86" s="78"/>
      <c r="G86" s="78"/>
      <c r="H86" s="78"/>
      <c r="I86" s="771" t="s">
        <v>243</v>
      </c>
      <c r="J86" s="80"/>
      <c r="K86" s="81" t="s">
        <v>87</v>
      </c>
      <c r="L86" s="1091" t="s">
        <v>242</v>
      </c>
      <c r="M86" s="83">
        <f t="shared" si="5"/>
        <v>6</v>
      </c>
      <c r="N86" s="209">
        <v>3.0</v>
      </c>
      <c r="O86" s="117">
        <v>3.0</v>
      </c>
      <c r="P86" s="117">
        <v>0.0</v>
      </c>
      <c r="Q86" s="117">
        <v>0.0</v>
      </c>
      <c r="R86" s="117">
        <v>0.0</v>
      </c>
      <c r="S86" s="117">
        <v>0.0</v>
      </c>
      <c r="T86" s="210">
        <v>0.0</v>
      </c>
      <c r="U86" s="91">
        <v>3490.0</v>
      </c>
      <c r="V86" s="91">
        <v>833.5</v>
      </c>
      <c r="W86" s="92">
        <f t="shared" si="12"/>
        <v>4.187162567</v>
      </c>
      <c r="X86" s="93">
        <f t="shared" si="10"/>
        <v>5001</v>
      </c>
      <c r="Y86" s="94">
        <f t="shared" si="11"/>
        <v>20940</v>
      </c>
      <c r="AB86" s="95"/>
      <c r="AC86" s="95"/>
      <c r="AD86" s="95"/>
    </row>
    <row r="87" outlineLevel="1">
      <c r="A87" s="78"/>
      <c r="B87" s="78"/>
      <c r="C87" s="78"/>
      <c r="D87" s="78"/>
      <c r="E87" s="78"/>
      <c r="F87" s="78"/>
      <c r="G87" s="78"/>
      <c r="H87" s="78"/>
      <c r="I87" s="774" t="s">
        <v>243</v>
      </c>
      <c r="J87" s="98"/>
      <c r="K87" s="99" t="s">
        <v>87</v>
      </c>
      <c r="L87" s="1098" t="s">
        <v>244</v>
      </c>
      <c r="M87" s="100">
        <f t="shared" si="5"/>
        <v>6</v>
      </c>
      <c r="N87" s="121">
        <v>5.0</v>
      </c>
      <c r="O87" s="122">
        <v>1.0</v>
      </c>
      <c r="P87" s="122">
        <v>0.0</v>
      </c>
      <c r="Q87" s="122">
        <v>0.0</v>
      </c>
      <c r="R87" s="122">
        <v>0.0</v>
      </c>
      <c r="S87" s="122">
        <v>0.0</v>
      </c>
      <c r="T87" s="123">
        <v>0.0</v>
      </c>
      <c r="U87" s="107">
        <v>3490.0</v>
      </c>
      <c r="V87" s="107">
        <v>833.5</v>
      </c>
      <c r="W87" s="108">
        <f t="shared" si="12"/>
        <v>4.187162567</v>
      </c>
      <c r="X87" s="109">
        <f t="shared" si="10"/>
        <v>5001</v>
      </c>
      <c r="Y87" s="110">
        <f t="shared" si="11"/>
        <v>20940</v>
      </c>
      <c r="AB87" s="95"/>
      <c r="AC87" s="95"/>
      <c r="AD87" s="95"/>
    </row>
    <row r="88" ht="33.75" customHeight="1" outlineLevel="1">
      <c r="A88" s="59"/>
      <c r="B88" s="59"/>
      <c r="C88" s="59"/>
      <c r="D88" s="59"/>
      <c r="E88" s="174" t="s">
        <v>271</v>
      </c>
      <c r="F88" s="1083">
        <f>G88*V88</f>
        <v>98000</v>
      </c>
      <c r="G88" s="1101">
        <v>100.0</v>
      </c>
      <c r="H88" s="1102">
        <f>G88*0.04</f>
        <v>4</v>
      </c>
      <c r="I88" s="853" t="s">
        <v>98</v>
      </c>
      <c r="J88" s="295"/>
      <c r="K88" s="63" t="s">
        <v>99</v>
      </c>
      <c r="L88" s="72" t="s">
        <v>34</v>
      </c>
      <c r="M88" s="65">
        <f t="shared" si="5"/>
        <v>16</v>
      </c>
      <c r="N88" s="67">
        <v>11.0</v>
      </c>
      <c r="O88" s="68">
        <v>3.0</v>
      </c>
      <c r="P88" s="68">
        <v>0.0</v>
      </c>
      <c r="Q88" s="68">
        <v>0.0</v>
      </c>
      <c r="R88" s="68">
        <v>0.0</v>
      </c>
      <c r="S88" s="68">
        <v>0.0</v>
      </c>
      <c r="T88" s="69">
        <v>2.0</v>
      </c>
      <c r="U88" s="74">
        <v>3190.0</v>
      </c>
      <c r="V88" s="74">
        <v>980.0</v>
      </c>
      <c r="W88" s="75">
        <f t="shared" si="12"/>
        <v>3.255102041</v>
      </c>
      <c r="X88" s="76">
        <f t="shared" si="10"/>
        <v>15680</v>
      </c>
      <c r="Y88" s="77">
        <f t="shared" si="11"/>
        <v>51040</v>
      </c>
      <c r="AB88" s="95"/>
      <c r="AC88" s="95"/>
      <c r="AD88" s="95"/>
    </row>
    <row r="89" ht="33.75" customHeight="1" outlineLevel="1">
      <c r="A89" s="60"/>
      <c r="B89" s="60"/>
      <c r="C89" s="60"/>
      <c r="D89" s="60"/>
      <c r="E89" s="60"/>
      <c r="F89" s="60"/>
      <c r="G89" s="1105"/>
      <c r="H89" s="1102">
        <f>G88*0.16</f>
        <v>16</v>
      </c>
      <c r="I89" s="853" t="s">
        <v>98</v>
      </c>
      <c r="J89" s="296"/>
      <c r="K89" s="81" t="s">
        <v>99</v>
      </c>
      <c r="L89" s="1091" t="s">
        <v>35</v>
      </c>
      <c r="M89" s="83">
        <f t="shared" si="5"/>
        <v>4</v>
      </c>
      <c r="N89" s="85">
        <v>3.0</v>
      </c>
      <c r="O89" s="86">
        <v>0.0</v>
      </c>
      <c r="P89" s="86">
        <v>0.0</v>
      </c>
      <c r="Q89" s="86">
        <v>0.0</v>
      </c>
      <c r="R89" s="86">
        <v>0.0</v>
      </c>
      <c r="S89" s="86">
        <v>0.0</v>
      </c>
      <c r="T89" s="87">
        <v>1.0</v>
      </c>
      <c r="U89" s="91">
        <v>3190.0</v>
      </c>
      <c r="V89" s="91">
        <v>980.0</v>
      </c>
      <c r="W89" s="92">
        <f t="shared" si="12"/>
        <v>3.255102041</v>
      </c>
      <c r="X89" s="93">
        <f t="shared" si="10"/>
        <v>3920</v>
      </c>
      <c r="Y89" s="94">
        <f t="shared" si="11"/>
        <v>12760</v>
      </c>
      <c r="AB89" s="95"/>
      <c r="AC89" s="95"/>
      <c r="AD89" s="95"/>
    </row>
    <row r="90" ht="33.75" customHeight="1" outlineLevel="1">
      <c r="A90" s="78"/>
      <c r="B90" s="78"/>
      <c r="C90" s="78"/>
      <c r="D90" s="78"/>
      <c r="E90" s="78"/>
      <c r="F90" s="78"/>
      <c r="G90" s="1107"/>
      <c r="H90" s="1102">
        <f>G88*0.3</f>
        <v>30</v>
      </c>
      <c r="I90" s="853" t="s">
        <v>98</v>
      </c>
      <c r="J90" s="296"/>
      <c r="K90" s="81" t="s">
        <v>99</v>
      </c>
      <c r="L90" s="90" t="s">
        <v>36</v>
      </c>
      <c r="M90" s="83">
        <f t="shared" si="5"/>
        <v>8</v>
      </c>
      <c r="N90" s="85">
        <v>4.0</v>
      </c>
      <c r="O90" s="86">
        <v>1.0</v>
      </c>
      <c r="P90" s="86">
        <v>1.0</v>
      </c>
      <c r="Q90" s="86">
        <v>0.0</v>
      </c>
      <c r="R90" s="86">
        <v>0.0</v>
      </c>
      <c r="S90" s="86">
        <v>0.0</v>
      </c>
      <c r="T90" s="87">
        <v>2.0</v>
      </c>
      <c r="U90" s="91">
        <v>3190.0</v>
      </c>
      <c r="V90" s="91">
        <v>980.0</v>
      </c>
      <c r="W90" s="92">
        <f t="shared" si="12"/>
        <v>3.255102041</v>
      </c>
      <c r="X90" s="93">
        <f t="shared" si="10"/>
        <v>7840</v>
      </c>
      <c r="Y90" s="94">
        <f t="shared" si="11"/>
        <v>25520</v>
      </c>
      <c r="AB90" s="95"/>
      <c r="AC90" s="95"/>
      <c r="AD90" s="95"/>
    </row>
    <row r="91" ht="33.75" customHeight="1" outlineLevel="1">
      <c r="A91" s="78"/>
      <c r="B91" s="78"/>
      <c r="C91" s="78"/>
      <c r="D91" s="78"/>
      <c r="E91" s="78"/>
      <c r="F91" s="78"/>
      <c r="G91" s="1107"/>
      <c r="H91" s="1102">
        <f>G88*0.3</f>
        <v>30</v>
      </c>
      <c r="I91" s="853" t="s">
        <v>98</v>
      </c>
      <c r="J91" s="296"/>
      <c r="K91" s="81" t="s">
        <v>99</v>
      </c>
      <c r="L91" s="1091" t="s">
        <v>37</v>
      </c>
      <c r="M91" s="83">
        <f t="shared" si="5"/>
        <v>7</v>
      </c>
      <c r="N91" s="85">
        <v>4.0</v>
      </c>
      <c r="O91" s="86">
        <v>0.0</v>
      </c>
      <c r="P91" s="86">
        <v>1.0</v>
      </c>
      <c r="Q91" s="86">
        <v>0.0</v>
      </c>
      <c r="R91" s="86">
        <v>0.0</v>
      </c>
      <c r="S91" s="86">
        <v>0.0</v>
      </c>
      <c r="T91" s="87">
        <v>2.0</v>
      </c>
      <c r="U91" s="91">
        <v>3190.0</v>
      </c>
      <c r="V91" s="91">
        <v>980.0</v>
      </c>
      <c r="W91" s="92">
        <f t="shared" si="12"/>
        <v>3.255102041</v>
      </c>
      <c r="X91" s="93">
        <f t="shared" si="10"/>
        <v>6860</v>
      </c>
      <c r="Y91" s="94">
        <f t="shared" si="11"/>
        <v>22330</v>
      </c>
      <c r="AB91" s="95"/>
      <c r="AC91" s="95"/>
      <c r="AD91" s="95"/>
    </row>
    <row r="92" ht="33.75" customHeight="1" outlineLevel="1">
      <c r="A92" s="78"/>
      <c r="B92" s="78"/>
      <c r="C92" s="78"/>
      <c r="D92" s="78"/>
      <c r="E92" s="78"/>
      <c r="F92" s="78"/>
      <c r="G92" s="1107"/>
      <c r="H92" s="1102">
        <f>G88*0.16</f>
        <v>16</v>
      </c>
      <c r="I92" s="853" t="s">
        <v>98</v>
      </c>
      <c r="J92" s="296"/>
      <c r="K92" s="81" t="s">
        <v>99</v>
      </c>
      <c r="L92" s="1091" t="s">
        <v>132</v>
      </c>
      <c r="M92" s="83">
        <f t="shared" si="5"/>
        <v>5</v>
      </c>
      <c r="N92" s="85">
        <v>2.0</v>
      </c>
      <c r="O92" s="86">
        <v>0.0</v>
      </c>
      <c r="P92" s="86">
        <v>1.0</v>
      </c>
      <c r="Q92" s="86">
        <v>0.0</v>
      </c>
      <c r="R92" s="86">
        <v>0.0</v>
      </c>
      <c r="S92" s="86">
        <v>0.0</v>
      </c>
      <c r="T92" s="87">
        <v>2.0</v>
      </c>
      <c r="U92" s="91">
        <v>3190.0</v>
      </c>
      <c r="V92" s="91">
        <v>980.0</v>
      </c>
      <c r="W92" s="92">
        <f t="shared" si="12"/>
        <v>3.255102041</v>
      </c>
      <c r="X92" s="93">
        <f t="shared" si="10"/>
        <v>4900</v>
      </c>
      <c r="Y92" s="94">
        <f t="shared" si="11"/>
        <v>15950</v>
      </c>
      <c r="AB92" s="95"/>
      <c r="AC92" s="95"/>
      <c r="AD92" s="95"/>
    </row>
    <row r="93" ht="33.75" customHeight="1" outlineLevel="1">
      <c r="A93" s="78"/>
      <c r="B93" s="78"/>
      <c r="C93" s="78"/>
      <c r="D93" s="78"/>
      <c r="E93" s="78"/>
      <c r="F93" s="78"/>
      <c r="G93" s="1107"/>
      <c r="H93" s="1102">
        <f>G88*0.04</f>
        <v>4</v>
      </c>
      <c r="I93" s="857" t="s">
        <v>98</v>
      </c>
      <c r="J93" s="298"/>
      <c r="K93" s="99" t="s">
        <v>99</v>
      </c>
      <c r="L93" s="1098" t="s">
        <v>133</v>
      </c>
      <c r="M93" s="100">
        <f t="shared" si="5"/>
        <v>3</v>
      </c>
      <c r="N93" s="101">
        <v>2.0</v>
      </c>
      <c r="O93" s="102">
        <v>0.0</v>
      </c>
      <c r="P93" s="102">
        <v>0.0</v>
      </c>
      <c r="Q93" s="102">
        <v>0.0</v>
      </c>
      <c r="R93" s="102">
        <v>0.0</v>
      </c>
      <c r="S93" s="102">
        <v>0.0</v>
      </c>
      <c r="T93" s="103">
        <v>1.0</v>
      </c>
      <c r="U93" s="107">
        <v>3190.0</v>
      </c>
      <c r="V93" s="107">
        <v>980.0</v>
      </c>
      <c r="W93" s="108">
        <f t="shared" si="12"/>
        <v>3.255102041</v>
      </c>
      <c r="X93" s="109">
        <f t="shared" si="10"/>
        <v>2940</v>
      </c>
      <c r="Y93" s="110">
        <f t="shared" si="11"/>
        <v>9570</v>
      </c>
      <c r="AB93" s="95"/>
      <c r="AC93" s="95"/>
      <c r="AD93" s="95"/>
    </row>
    <row r="94" ht="33.75" customHeight="1" outlineLevel="1">
      <c r="A94" s="59"/>
      <c r="B94" s="59"/>
      <c r="C94" s="59"/>
      <c r="D94" s="174" t="s">
        <v>272</v>
      </c>
      <c r="E94" s="174" t="s">
        <v>273</v>
      </c>
      <c r="F94" s="1083">
        <f>G94*V94</f>
        <v>122400</v>
      </c>
      <c r="G94" s="1101">
        <v>100.0</v>
      </c>
      <c r="H94" s="1102">
        <f>G94*0.04</f>
        <v>4</v>
      </c>
      <c r="I94" s="860" t="s">
        <v>107</v>
      </c>
      <c r="J94" s="302"/>
      <c r="K94" s="303"/>
      <c r="L94" s="72" t="s">
        <v>34</v>
      </c>
      <c r="M94" s="304">
        <f t="shared" si="5"/>
        <v>12</v>
      </c>
      <c r="N94" s="306">
        <v>8.0</v>
      </c>
      <c r="O94" s="307">
        <v>4.0</v>
      </c>
      <c r="P94" s="307">
        <v>0.0</v>
      </c>
      <c r="Q94" s="307">
        <v>0.0</v>
      </c>
      <c r="R94" s="307">
        <v>0.0</v>
      </c>
      <c r="S94" s="307">
        <v>0.0</v>
      </c>
      <c r="T94" s="308">
        <v>0.0</v>
      </c>
      <c r="U94" s="312">
        <v>4590.0</v>
      </c>
      <c r="V94" s="312">
        <v>1224.0</v>
      </c>
      <c r="W94" s="313">
        <v>3.75</v>
      </c>
      <c r="X94" s="314">
        <f t="shared" si="10"/>
        <v>14688</v>
      </c>
      <c r="Y94" s="315">
        <f t="shared" si="11"/>
        <v>55080</v>
      </c>
      <c r="AA94" s="95"/>
      <c r="AB94" s="95"/>
      <c r="AC94" s="95"/>
      <c r="AD94" s="95"/>
    </row>
    <row r="95" ht="33.75" customHeight="1" outlineLevel="1">
      <c r="A95" s="60"/>
      <c r="B95" s="60"/>
      <c r="C95" s="60"/>
      <c r="D95" s="60"/>
      <c r="E95" s="60"/>
      <c r="F95" s="60"/>
      <c r="G95" s="1105"/>
      <c r="H95" s="1102">
        <f>G94*0.16</f>
        <v>16</v>
      </c>
      <c r="I95" s="872" t="s">
        <v>107</v>
      </c>
      <c r="J95" s="80"/>
      <c r="K95" s="317"/>
      <c r="L95" s="1091" t="s">
        <v>35</v>
      </c>
      <c r="M95" s="318">
        <f t="shared" si="5"/>
        <v>5</v>
      </c>
      <c r="N95" s="320">
        <v>2.0</v>
      </c>
      <c r="O95" s="321">
        <v>3.0</v>
      </c>
      <c r="P95" s="321">
        <v>0.0</v>
      </c>
      <c r="Q95" s="321">
        <v>0.0</v>
      </c>
      <c r="R95" s="321">
        <v>0.0</v>
      </c>
      <c r="S95" s="321">
        <v>0.0</v>
      </c>
      <c r="T95" s="322">
        <v>0.0</v>
      </c>
      <c r="U95" s="326">
        <v>4590.0</v>
      </c>
      <c r="V95" s="326">
        <v>1224.0</v>
      </c>
      <c r="W95" s="327">
        <v>3.75</v>
      </c>
      <c r="X95" s="328">
        <f t="shared" si="10"/>
        <v>6120</v>
      </c>
      <c r="Y95" s="329">
        <f t="shared" si="11"/>
        <v>22950</v>
      </c>
      <c r="AA95" s="95"/>
      <c r="AB95" s="95"/>
      <c r="AC95" s="95"/>
      <c r="AD95" s="95"/>
    </row>
    <row r="96" ht="33.75" customHeight="1" outlineLevel="1">
      <c r="A96" s="78"/>
      <c r="B96" s="78"/>
      <c r="C96" s="78"/>
      <c r="D96" s="78"/>
      <c r="E96" s="78"/>
      <c r="F96" s="78"/>
      <c r="G96" s="1107"/>
      <c r="H96" s="1102">
        <f>G94*0.3</f>
        <v>30</v>
      </c>
      <c r="I96" s="872" t="s">
        <v>107</v>
      </c>
      <c r="J96" s="80"/>
      <c r="K96" s="317"/>
      <c r="L96" s="90" t="s">
        <v>36</v>
      </c>
      <c r="M96" s="318">
        <f t="shared" si="5"/>
        <v>0</v>
      </c>
      <c r="N96" s="320">
        <v>0.0</v>
      </c>
      <c r="O96" s="321">
        <v>0.0</v>
      </c>
      <c r="P96" s="321">
        <v>0.0</v>
      </c>
      <c r="Q96" s="321">
        <v>0.0</v>
      </c>
      <c r="R96" s="321">
        <v>0.0</v>
      </c>
      <c r="S96" s="321">
        <v>0.0</v>
      </c>
      <c r="T96" s="322">
        <v>0.0</v>
      </c>
      <c r="U96" s="326">
        <v>4590.0</v>
      </c>
      <c r="V96" s="326">
        <v>1224.0</v>
      </c>
      <c r="W96" s="327">
        <v>3.75</v>
      </c>
      <c r="X96" s="328">
        <f t="shared" si="10"/>
        <v>0</v>
      </c>
      <c r="Y96" s="329">
        <f t="shared" si="11"/>
        <v>0</v>
      </c>
      <c r="AA96" s="95"/>
      <c r="AB96" s="95"/>
      <c r="AC96" s="95"/>
      <c r="AD96" s="95"/>
    </row>
    <row r="97" ht="33.75" customHeight="1" outlineLevel="1">
      <c r="A97" s="78"/>
      <c r="B97" s="78"/>
      <c r="C97" s="78"/>
      <c r="D97" s="78"/>
      <c r="E97" s="78"/>
      <c r="F97" s="78"/>
      <c r="G97" s="1107"/>
      <c r="H97" s="1102">
        <f>G94*0.3</f>
        <v>30</v>
      </c>
      <c r="I97" s="872" t="s">
        <v>107</v>
      </c>
      <c r="J97" s="80"/>
      <c r="K97" s="317"/>
      <c r="L97" s="1091" t="s">
        <v>37</v>
      </c>
      <c r="M97" s="318">
        <f t="shared" si="5"/>
        <v>0</v>
      </c>
      <c r="N97" s="320">
        <v>0.0</v>
      </c>
      <c r="O97" s="321">
        <v>0.0</v>
      </c>
      <c r="P97" s="321">
        <v>0.0</v>
      </c>
      <c r="Q97" s="321">
        <v>0.0</v>
      </c>
      <c r="R97" s="321">
        <v>0.0</v>
      </c>
      <c r="S97" s="321">
        <v>0.0</v>
      </c>
      <c r="T97" s="322">
        <v>0.0</v>
      </c>
      <c r="U97" s="326">
        <v>4590.0</v>
      </c>
      <c r="V97" s="326">
        <v>1224.0</v>
      </c>
      <c r="W97" s="327">
        <v>3.75</v>
      </c>
      <c r="X97" s="328">
        <f t="shared" si="10"/>
        <v>0</v>
      </c>
      <c r="Y97" s="329">
        <f t="shared" si="11"/>
        <v>0</v>
      </c>
      <c r="AA97" s="95"/>
      <c r="AB97" s="95"/>
      <c r="AC97" s="95"/>
      <c r="AD97" s="95"/>
    </row>
    <row r="98" ht="33.75" customHeight="1" outlineLevel="1">
      <c r="A98" s="78"/>
      <c r="B98" s="78"/>
      <c r="C98" s="78"/>
      <c r="D98" s="78"/>
      <c r="E98" s="78"/>
      <c r="F98" s="78"/>
      <c r="G98" s="1107"/>
      <c r="H98" s="1102">
        <f>G94*0.16</f>
        <v>16</v>
      </c>
      <c r="I98" s="872" t="s">
        <v>107</v>
      </c>
      <c r="J98" s="80"/>
      <c r="K98" s="317"/>
      <c r="L98" s="1091" t="s">
        <v>132</v>
      </c>
      <c r="M98" s="318">
        <f t="shared" si="5"/>
        <v>0</v>
      </c>
      <c r="N98" s="320">
        <v>0.0</v>
      </c>
      <c r="O98" s="321">
        <v>0.0</v>
      </c>
      <c r="P98" s="321">
        <v>0.0</v>
      </c>
      <c r="Q98" s="321">
        <v>0.0</v>
      </c>
      <c r="R98" s="321">
        <v>0.0</v>
      </c>
      <c r="S98" s="321">
        <v>0.0</v>
      </c>
      <c r="T98" s="322">
        <v>0.0</v>
      </c>
      <c r="U98" s="326">
        <v>4590.0</v>
      </c>
      <c r="V98" s="326">
        <v>1224.0</v>
      </c>
      <c r="W98" s="327">
        <v>3.75</v>
      </c>
      <c r="X98" s="328">
        <f t="shared" si="10"/>
        <v>0</v>
      </c>
      <c r="Y98" s="329">
        <f t="shared" si="11"/>
        <v>0</v>
      </c>
      <c r="AA98" s="95"/>
      <c r="AB98" s="95"/>
      <c r="AC98" s="95"/>
      <c r="AD98" s="95"/>
    </row>
    <row r="99" ht="33.75" customHeight="1" outlineLevel="1">
      <c r="A99" s="78"/>
      <c r="B99" s="78"/>
      <c r="C99" s="78"/>
      <c r="D99" s="78"/>
      <c r="E99" s="78"/>
      <c r="F99" s="78"/>
      <c r="G99" s="1107"/>
      <c r="H99" s="1102">
        <f>G94*0.04</f>
        <v>4</v>
      </c>
      <c r="I99" s="883" t="s">
        <v>107</v>
      </c>
      <c r="J99" s="98"/>
      <c r="K99" s="331"/>
      <c r="L99" s="1098" t="s">
        <v>133</v>
      </c>
      <c r="M99" s="332">
        <f t="shared" si="5"/>
        <v>2</v>
      </c>
      <c r="N99" s="334">
        <v>1.0</v>
      </c>
      <c r="O99" s="335">
        <v>1.0</v>
      </c>
      <c r="P99" s="335">
        <v>0.0</v>
      </c>
      <c r="Q99" s="335">
        <v>0.0</v>
      </c>
      <c r="R99" s="335">
        <v>0.0</v>
      </c>
      <c r="S99" s="335">
        <v>0.0</v>
      </c>
      <c r="T99" s="336">
        <v>0.0</v>
      </c>
      <c r="U99" s="340">
        <v>4590.0</v>
      </c>
      <c r="V99" s="340">
        <v>1224.0</v>
      </c>
      <c r="W99" s="341">
        <v>3.75</v>
      </c>
      <c r="X99" s="342">
        <f t="shared" si="10"/>
        <v>2448</v>
      </c>
      <c r="Y99" s="343">
        <f t="shared" si="11"/>
        <v>9180</v>
      </c>
      <c r="AA99" s="95"/>
      <c r="AB99" s="95"/>
      <c r="AC99" s="95"/>
      <c r="AD99" s="95"/>
    </row>
    <row r="100" outlineLevel="1">
      <c r="A100" s="59"/>
      <c r="B100" s="59"/>
      <c r="C100" s="59"/>
      <c r="D100" s="59"/>
      <c r="E100" s="174" t="s">
        <v>268</v>
      </c>
      <c r="F100" s="1083">
        <f>G100*V100</f>
        <v>174440</v>
      </c>
      <c r="G100" s="1101">
        <v>70.0</v>
      </c>
      <c r="H100" s="1109">
        <v>5.0</v>
      </c>
      <c r="I100" s="904" t="s">
        <v>118</v>
      </c>
      <c r="J100" s="62"/>
      <c r="K100" s="379">
        <v>1.111121994E9</v>
      </c>
      <c r="L100" s="90" t="s">
        <v>34</v>
      </c>
      <c r="M100" s="318">
        <f t="shared" si="5"/>
        <v>9</v>
      </c>
      <c r="N100" s="386">
        <v>7.0</v>
      </c>
      <c r="O100" s="396">
        <v>2.0</v>
      </c>
      <c r="P100" s="396">
        <v>0.0</v>
      </c>
      <c r="Q100" s="396">
        <v>0.0</v>
      </c>
      <c r="R100" s="396">
        <v>0.0</v>
      </c>
      <c r="S100" s="396">
        <v>0.0</v>
      </c>
      <c r="T100" s="397">
        <v>0.0</v>
      </c>
      <c r="U100" s="381">
        <v>7590.0</v>
      </c>
      <c r="V100" s="381">
        <v>2492.0</v>
      </c>
      <c r="W100" s="363">
        <f t="shared" ref="W100:W177" si="13">U100/V100</f>
        <v>3.045746388</v>
      </c>
      <c r="X100" s="328">
        <f t="shared" si="10"/>
        <v>22428</v>
      </c>
      <c r="Y100" s="329">
        <f t="shared" si="11"/>
        <v>68310</v>
      </c>
      <c r="AA100" s="95"/>
      <c r="AB100" s="95"/>
      <c r="AC100" s="95"/>
      <c r="AD100" s="95"/>
    </row>
    <row r="101" outlineLevel="1">
      <c r="A101" s="60"/>
      <c r="B101" s="60"/>
      <c r="C101" s="60"/>
      <c r="D101" s="60"/>
      <c r="E101" s="60"/>
      <c r="F101" s="60"/>
      <c r="G101" s="1105"/>
      <c r="H101" s="1109">
        <v>5.0</v>
      </c>
      <c r="I101" s="904" t="s">
        <v>118</v>
      </c>
      <c r="J101" s="80"/>
      <c r="K101" s="379">
        <v>1.111121994E9</v>
      </c>
      <c r="L101" s="1091" t="s">
        <v>35</v>
      </c>
      <c r="M101" s="318">
        <f t="shared" si="5"/>
        <v>31</v>
      </c>
      <c r="N101" s="386">
        <v>26.0</v>
      </c>
      <c r="O101" s="396">
        <v>3.0</v>
      </c>
      <c r="P101" s="396">
        <v>2.0</v>
      </c>
      <c r="Q101" s="396">
        <v>0.0</v>
      </c>
      <c r="R101" s="396">
        <v>0.0</v>
      </c>
      <c r="S101" s="396">
        <v>0.0</v>
      </c>
      <c r="T101" s="397">
        <v>0.0</v>
      </c>
      <c r="U101" s="381">
        <v>7590.0</v>
      </c>
      <c r="V101" s="381">
        <v>2492.0</v>
      </c>
      <c r="W101" s="363">
        <f t="shared" si="13"/>
        <v>3.045746388</v>
      </c>
      <c r="X101" s="328">
        <f t="shared" si="10"/>
        <v>77252</v>
      </c>
      <c r="Y101" s="329">
        <f t="shared" si="11"/>
        <v>235290</v>
      </c>
      <c r="AA101" s="95"/>
      <c r="AB101" s="95"/>
      <c r="AC101" s="95"/>
      <c r="AD101" s="95"/>
    </row>
    <row r="102" outlineLevel="1">
      <c r="A102" s="78"/>
      <c r="B102" s="78"/>
      <c r="C102" s="78"/>
      <c r="D102" s="78"/>
      <c r="E102" s="78"/>
      <c r="F102" s="78"/>
      <c r="G102" s="1107"/>
      <c r="H102" s="1109">
        <v>10.0</v>
      </c>
      <c r="I102" s="904" t="s">
        <v>118</v>
      </c>
      <c r="J102" s="80"/>
      <c r="K102" s="379">
        <v>1.111121995E9</v>
      </c>
      <c r="L102" s="90" t="s">
        <v>36</v>
      </c>
      <c r="M102" s="318">
        <f t="shared" si="5"/>
        <v>29</v>
      </c>
      <c r="N102" s="386">
        <v>22.0</v>
      </c>
      <c r="O102" s="396">
        <v>4.0</v>
      </c>
      <c r="P102" s="396">
        <v>2.0</v>
      </c>
      <c r="Q102" s="396">
        <v>1.0</v>
      </c>
      <c r="R102" s="396">
        <v>0.0</v>
      </c>
      <c r="S102" s="396">
        <v>0.0</v>
      </c>
      <c r="T102" s="397">
        <v>0.0</v>
      </c>
      <c r="U102" s="381">
        <v>7590.0</v>
      </c>
      <c r="V102" s="381">
        <v>2492.0</v>
      </c>
      <c r="W102" s="363">
        <f t="shared" si="13"/>
        <v>3.045746388</v>
      </c>
      <c r="X102" s="328">
        <f t="shared" si="10"/>
        <v>72268</v>
      </c>
      <c r="Y102" s="329">
        <f t="shared" si="11"/>
        <v>220110</v>
      </c>
      <c r="AA102" s="95"/>
      <c r="AB102" s="95"/>
      <c r="AC102" s="95"/>
      <c r="AD102" s="95"/>
    </row>
    <row r="103" outlineLevel="1">
      <c r="A103" s="78"/>
      <c r="B103" s="78"/>
      <c r="C103" s="78"/>
      <c r="D103" s="78"/>
      <c r="E103" s="78"/>
      <c r="F103" s="78"/>
      <c r="G103" s="1107"/>
      <c r="H103" s="1109">
        <v>30.0</v>
      </c>
      <c r="I103" s="904" t="s">
        <v>118</v>
      </c>
      <c r="J103" s="80"/>
      <c r="K103" s="379">
        <v>1.111121996E9</v>
      </c>
      <c r="L103" s="1091" t="s">
        <v>37</v>
      </c>
      <c r="M103" s="318">
        <f t="shared" si="5"/>
        <v>13</v>
      </c>
      <c r="N103" s="386">
        <v>9.0</v>
      </c>
      <c r="O103" s="396">
        <v>0.0</v>
      </c>
      <c r="P103" s="396">
        <v>3.0</v>
      </c>
      <c r="Q103" s="396">
        <v>1.0</v>
      </c>
      <c r="R103" s="396">
        <v>0.0</v>
      </c>
      <c r="S103" s="396">
        <v>0.0</v>
      </c>
      <c r="T103" s="397">
        <v>0.0</v>
      </c>
      <c r="U103" s="381">
        <v>7590.0</v>
      </c>
      <c r="V103" s="381">
        <v>2492.0</v>
      </c>
      <c r="W103" s="363">
        <f t="shared" si="13"/>
        <v>3.045746388</v>
      </c>
      <c r="X103" s="328">
        <f t="shared" si="10"/>
        <v>32396</v>
      </c>
      <c r="Y103" s="329">
        <f t="shared" si="11"/>
        <v>98670</v>
      </c>
      <c r="AA103" s="95"/>
      <c r="AB103" s="95"/>
      <c r="AC103" s="95"/>
      <c r="AD103" s="95"/>
    </row>
    <row r="104" outlineLevel="1">
      <c r="A104" s="78"/>
      <c r="B104" s="78"/>
      <c r="C104" s="78"/>
      <c r="D104" s="78"/>
      <c r="E104" s="78"/>
      <c r="F104" s="78"/>
      <c r="G104" s="1107"/>
      <c r="H104" s="1109">
        <v>20.0</v>
      </c>
      <c r="I104" s="904" t="s">
        <v>118</v>
      </c>
      <c r="J104" s="80"/>
      <c r="K104" s="379">
        <v>1.111121997E9</v>
      </c>
      <c r="L104" s="1091" t="s">
        <v>132</v>
      </c>
      <c r="M104" s="318">
        <f t="shared" si="5"/>
        <v>3</v>
      </c>
      <c r="N104" s="386">
        <v>2.0</v>
      </c>
      <c r="O104" s="396">
        <v>1.0</v>
      </c>
      <c r="P104" s="396">
        <v>0.0</v>
      </c>
      <c r="Q104" s="396">
        <v>0.0</v>
      </c>
      <c r="R104" s="396">
        <v>0.0</v>
      </c>
      <c r="S104" s="396">
        <v>0.0</v>
      </c>
      <c r="T104" s="397">
        <v>0.0</v>
      </c>
      <c r="U104" s="381">
        <v>7590.0</v>
      </c>
      <c r="V104" s="381">
        <v>2492.0</v>
      </c>
      <c r="W104" s="363">
        <f t="shared" si="13"/>
        <v>3.045746388</v>
      </c>
      <c r="X104" s="328">
        <f t="shared" si="10"/>
        <v>7476</v>
      </c>
      <c r="Y104" s="329">
        <f t="shared" si="11"/>
        <v>22770</v>
      </c>
      <c r="AA104" s="95"/>
      <c r="AB104" s="95"/>
      <c r="AC104" s="95"/>
      <c r="AD104" s="95"/>
    </row>
    <row r="105" outlineLevel="1">
      <c r="A105" s="78"/>
      <c r="B105" s="78"/>
      <c r="C105" s="78"/>
      <c r="D105" s="78"/>
      <c r="E105" s="78"/>
      <c r="F105" s="78"/>
      <c r="G105" s="1107"/>
      <c r="H105" s="1109">
        <v>0.0</v>
      </c>
      <c r="I105" s="904" t="s">
        <v>118</v>
      </c>
      <c r="J105" s="80"/>
      <c r="K105" s="379">
        <v>1.111121998E9</v>
      </c>
      <c r="L105" s="1091" t="s">
        <v>133</v>
      </c>
      <c r="M105" s="318">
        <f t="shared" si="5"/>
        <v>4</v>
      </c>
      <c r="N105" s="386">
        <v>4.0</v>
      </c>
      <c r="O105" s="396">
        <v>0.0</v>
      </c>
      <c r="P105" s="396">
        <v>0.0</v>
      </c>
      <c r="Q105" s="396">
        <v>0.0</v>
      </c>
      <c r="R105" s="396">
        <v>0.0</v>
      </c>
      <c r="S105" s="396">
        <v>0.0</v>
      </c>
      <c r="T105" s="397">
        <v>0.0</v>
      </c>
      <c r="U105" s="381">
        <v>7590.0</v>
      </c>
      <c r="V105" s="381">
        <v>2492.0</v>
      </c>
      <c r="W105" s="363">
        <f t="shared" si="13"/>
        <v>3.045746388</v>
      </c>
      <c r="X105" s="328">
        <f t="shared" si="10"/>
        <v>9968</v>
      </c>
      <c r="Y105" s="329">
        <f t="shared" si="11"/>
        <v>30360</v>
      </c>
      <c r="AA105" s="217"/>
      <c r="AB105" s="217"/>
      <c r="AC105" s="217"/>
      <c r="AD105" s="217"/>
    </row>
    <row r="106" outlineLevel="1">
      <c r="A106" s="300"/>
      <c r="B106" s="300"/>
      <c r="C106" s="300"/>
      <c r="D106" s="300"/>
      <c r="E106" s="300"/>
      <c r="F106" s="300"/>
      <c r="G106" s="300"/>
      <c r="H106" s="300"/>
      <c r="I106" s="883" t="s">
        <v>118</v>
      </c>
      <c r="J106" s="98"/>
      <c r="K106" s="367">
        <v>1.111121999E9</v>
      </c>
      <c r="L106" s="1098" t="s">
        <v>242</v>
      </c>
      <c r="M106" s="332">
        <f t="shared" si="5"/>
        <v>2</v>
      </c>
      <c r="N106" s="334">
        <v>2.0</v>
      </c>
      <c r="O106" s="401">
        <v>0.0</v>
      </c>
      <c r="P106" s="401">
        <v>0.0</v>
      </c>
      <c r="Q106" s="401">
        <v>0.0</v>
      </c>
      <c r="R106" s="401">
        <v>0.0</v>
      </c>
      <c r="S106" s="401">
        <v>0.0</v>
      </c>
      <c r="T106" s="402">
        <v>0.0</v>
      </c>
      <c r="U106" s="340">
        <v>7590.0</v>
      </c>
      <c r="V106" s="340">
        <v>2492.0</v>
      </c>
      <c r="W106" s="341">
        <f t="shared" si="13"/>
        <v>3.045746388</v>
      </c>
      <c r="X106" s="342">
        <f t="shared" si="10"/>
        <v>4984</v>
      </c>
      <c r="Y106" s="343">
        <f t="shared" si="11"/>
        <v>15180</v>
      </c>
      <c r="AA106" s="95"/>
      <c r="AB106" s="95"/>
      <c r="AC106" s="95"/>
      <c r="AD106" s="95"/>
    </row>
    <row r="107" ht="33.75" customHeight="1" outlineLevel="1">
      <c r="A107" s="59"/>
      <c r="B107" s="59"/>
      <c r="C107" s="59"/>
      <c r="D107" s="59"/>
      <c r="E107" s="174" t="s">
        <v>268</v>
      </c>
      <c r="F107" s="1083">
        <f>G107*V107</f>
        <v>103680</v>
      </c>
      <c r="G107" s="1101">
        <v>45.0</v>
      </c>
      <c r="H107" s="1102"/>
      <c r="I107" s="898" t="s">
        <v>122</v>
      </c>
      <c r="J107" s="62"/>
      <c r="K107" s="371">
        <v>1.116321993E9</v>
      </c>
      <c r="L107" s="72" t="s">
        <v>114</v>
      </c>
      <c r="M107" s="304">
        <f t="shared" si="5"/>
        <v>3</v>
      </c>
      <c r="N107" s="444">
        <v>1.0</v>
      </c>
      <c r="O107" s="445">
        <v>2.0</v>
      </c>
      <c r="P107" s="445">
        <v>0.0</v>
      </c>
      <c r="Q107" s="445">
        <v>0.0</v>
      </c>
      <c r="R107" s="445">
        <v>0.0</v>
      </c>
      <c r="S107" s="445">
        <v>0.0</v>
      </c>
      <c r="T107" s="446">
        <v>0.0</v>
      </c>
      <c r="U107" s="377">
        <v>6990.0</v>
      </c>
      <c r="V107" s="377">
        <v>2304.0</v>
      </c>
      <c r="W107" s="359">
        <f t="shared" si="13"/>
        <v>3.033854167</v>
      </c>
      <c r="X107" s="314">
        <f t="shared" si="10"/>
        <v>6912</v>
      </c>
      <c r="Y107" s="315">
        <f t="shared" si="11"/>
        <v>20970</v>
      </c>
      <c r="Z107" s="95"/>
      <c r="AA107" s="95"/>
      <c r="AB107" s="95"/>
      <c r="AC107" s="95"/>
      <c r="AD107" s="95"/>
    </row>
    <row r="108" ht="33.75" customHeight="1" outlineLevel="1">
      <c r="A108" s="60"/>
      <c r="B108" s="60"/>
      <c r="C108" s="60"/>
      <c r="D108" s="60"/>
      <c r="E108" s="60"/>
      <c r="F108" s="60"/>
      <c r="G108" s="1105"/>
      <c r="H108" s="1102"/>
      <c r="I108" s="904" t="s">
        <v>122</v>
      </c>
      <c r="J108" s="80"/>
      <c r="K108" s="379">
        <v>1.116321994E9</v>
      </c>
      <c r="L108" s="90" t="s">
        <v>34</v>
      </c>
      <c r="M108" s="318">
        <f t="shared" si="5"/>
        <v>41</v>
      </c>
      <c r="N108" s="448">
        <v>38.0</v>
      </c>
      <c r="O108" s="449">
        <v>3.0</v>
      </c>
      <c r="P108" s="449">
        <v>0.0</v>
      </c>
      <c r="Q108" s="449">
        <v>0.0</v>
      </c>
      <c r="R108" s="449">
        <v>0.0</v>
      </c>
      <c r="S108" s="449">
        <v>0.0</v>
      </c>
      <c r="T108" s="450">
        <v>0.0</v>
      </c>
      <c r="U108" s="381">
        <v>6990.0</v>
      </c>
      <c r="V108" s="381">
        <v>2304.0</v>
      </c>
      <c r="W108" s="363">
        <f t="shared" si="13"/>
        <v>3.033854167</v>
      </c>
      <c r="X108" s="328">
        <f t="shared" si="10"/>
        <v>94464</v>
      </c>
      <c r="Y108" s="329">
        <f t="shared" si="11"/>
        <v>286590</v>
      </c>
      <c r="Z108" s="95"/>
      <c r="AA108" s="95"/>
      <c r="AB108" s="95"/>
      <c r="AC108" s="95"/>
      <c r="AD108" s="95"/>
    </row>
    <row r="109" ht="33.75" customHeight="1" outlineLevel="1">
      <c r="A109" s="78"/>
      <c r="B109" s="78"/>
      <c r="C109" s="78"/>
      <c r="D109" s="78"/>
      <c r="E109" s="78"/>
      <c r="F109" s="78"/>
      <c r="G109" s="1107"/>
      <c r="H109" s="1109">
        <v>15.0</v>
      </c>
      <c r="I109" s="904" t="s">
        <v>122</v>
      </c>
      <c r="J109" s="80"/>
      <c r="K109" s="379">
        <v>1.116321994E9</v>
      </c>
      <c r="L109" s="1091" t="s">
        <v>35</v>
      </c>
      <c r="M109" s="318">
        <f t="shared" si="5"/>
        <v>19</v>
      </c>
      <c r="N109" s="448">
        <v>12.0</v>
      </c>
      <c r="O109" s="449">
        <v>5.0</v>
      </c>
      <c r="P109" s="449">
        <v>2.0</v>
      </c>
      <c r="Q109" s="449">
        <v>0.0</v>
      </c>
      <c r="R109" s="449">
        <v>0.0</v>
      </c>
      <c r="S109" s="449">
        <v>0.0</v>
      </c>
      <c r="T109" s="450">
        <v>0.0</v>
      </c>
      <c r="U109" s="381">
        <v>6990.0</v>
      </c>
      <c r="V109" s="381">
        <v>2304.0</v>
      </c>
      <c r="W109" s="363">
        <f t="shared" si="13"/>
        <v>3.033854167</v>
      </c>
      <c r="X109" s="328">
        <f t="shared" si="10"/>
        <v>43776</v>
      </c>
      <c r="Y109" s="329">
        <f t="shared" si="11"/>
        <v>132810</v>
      </c>
      <c r="Z109" s="95"/>
      <c r="AA109" s="95"/>
      <c r="AB109" s="95"/>
      <c r="AC109" s="95"/>
      <c r="AD109" s="95"/>
    </row>
    <row r="110" ht="33.75" customHeight="1" outlineLevel="1">
      <c r="A110" s="78"/>
      <c r="B110" s="78"/>
      <c r="C110" s="78"/>
      <c r="D110" s="78"/>
      <c r="E110" s="78"/>
      <c r="F110" s="78"/>
      <c r="G110" s="1107"/>
      <c r="H110" s="1109">
        <v>15.0</v>
      </c>
      <c r="I110" s="904" t="s">
        <v>122</v>
      </c>
      <c r="J110" s="80"/>
      <c r="K110" s="379">
        <v>1.116321995E9</v>
      </c>
      <c r="L110" s="90" t="s">
        <v>36</v>
      </c>
      <c r="M110" s="318">
        <f t="shared" si="5"/>
        <v>19</v>
      </c>
      <c r="N110" s="448">
        <v>16.0</v>
      </c>
      <c r="O110" s="449">
        <v>1.0</v>
      </c>
      <c r="P110" s="449">
        <v>1.0</v>
      </c>
      <c r="Q110" s="449">
        <v>1.0</v>
      </c>
      <c r="R110" s="449">
        <v>0.0</v>
      </c>
      <c r="S110" s="449">
        <v>0.0</v>
      </c>
      <c r="T110" s="450">
        <v>0.0</v>
      </c>
      <c r="U110" s="381">
        <v>6990.0</v>
      </c>
      <c r="V110" s="381">
        <v>2304.0</v>
      </c>
      <c r="W110" s="363">
        <f t="shared" si="13"/>
        <v>3.033854167</v>
      </c>
      <c r="X110" s="328">
        <f t="shared" si="10"/>
        <v>43776</v>
      </c>
      <c r="Y110" s="329">
        <f t="shared" si="11"/>
        <v>132810</v>
      </c>
      <c r="Z110" s="95"/>
      <c r="AA110" s="95"/>
      <c r="AB110" s="95"/>
      <c r="AC110" s="95"/>
      <c r="AD110" s="95"/>
    </row>
    <row r="111" ht="33.75" customHeight="1" outlineLevel="1">
      <c r="A111" s="78"/>
      <c r="B111" s="78"/>
      <c r="C111" s="78"/>
      <c r="D111" s="78"/>
      <c r="E111" s="78"/>
      <c r="F111" s="78"/>
      <c r="G111" s="1107"/>
      <c r="H111" s="1109">
        <v>10.0</v>
      </c>
      <c r="I111" s="904" t="s">
        <v>122</v>
      </c>
      <c r="J111" s="80"/>
      <c r="K111" s="379">
        <v>1.116321996E9</v>
      </c>
      <c r="L111" s="1091" t="s">
        <v>37</v>
      </c>
      <c r="M111" s="318">
        <f t="shared" si="5"/>
        <v>26</v>
      </c>
      <c r="N111" s="448">
        <v>22.0</v>
      </c>
      <c r="O111" s="449">
        <v>1.0</v>
      </c>
      <c r="P111" s="449">
        <v>2.0</v>
      </c>
      <c r="Q111" s="449">
        <v>1.0</v>
      </c>
      <c r="R111" s="449">
        <v>0.0</v>
      </c>
      <c r="S111" s="449">
        <v>0.0</v>
      </c>
      <c r="T111" s="450">
        <v>0.0</v>
      </c>
      <c r="U111" s="381">
        <v>6990.0</v>
      </c>
      <c r="V111" s="381">
        <v>2304.0</v>
      </c>
      <c r="W111" s="363">
        <f t="shared" si="13"/>
        <v>3.033854167</v>
      </c>
      <c r="X111" s="328">
        <f t="shared" si="10"/>
        <v>59904</v>
      </c>
      <c r="Y111" s="329">
        <f t="shared" si="11"/>
        <v>181740</v>
      </c>
      <c r="Z111" s="95"/>
      <c r="AA111" s="95"/>
      <c r="AB111" s="95"/>
      <c r="AC111" s="95"/>
      <c r="AD111" s="95"/>
    </row>
    <row r="112" ht="33.75" customHeight="1" outlineLevel="1">
      <c r="A112" s="78"/>
      <c r="B112" s="78"/>
      <c r="C112" s="78"/>
      <c r="D112" s="78"/>
      <c r="E112" s="78"/>
      <c r="F112" s="78"/>
      <c r="G112" s="1107"/>
      <c r="H112" s="1109">
        <v>5.0</v>
      </c>
      <c r="I112" s="904" t="s">
        <v>122</v>
      </c>
      <c r="J112" s="80"/>
      <c r="K112" s="379">
        <v>1.116321997E9</v>
      </c>
      <c r="L112" s="1091" t="s">
        <v>132</v>
      </c>
      <c r="M112" s="318">
        <f t="shared" si="5"/>
        <v>9</v>
      </c>
      <c r="N112" s="451">
        <v>7.0</v>
      </c>
      <c r="O112" s="387">
        <v>2.0</v>
      </c>
      <c r="P112" s="387">
        <v>0.0</v>
      </c>
      <c r="Q112" s="387">
        <v>0.0</v>
      </c>
      <c r="R112" s="387">
        <v>0.0</v>
      </c>
      <c r="S112" s="387">
        <v>0.0</v>
      </c>
      <c r="T112" s="388">
        <v>0.0</v>
      </c>
      <c r="U112" s="381">
        <v>6990.0</v>
      </c>
      <c r="V112" s="381">
        <v>2304.0</v>
      </c>
      <c r="W112" s="363">
        <f t="shared" si="13"/>
        <v>3.033854167</v>
      </c>
      <c r="X112" s="328">
        <f t="shared" si="10"/>
        <v>20736</v>
      </c>
      <c r="Y112" s="329">
        <f t="shared" si="11"/>
        <v>62910</v>
      </c>
      <c r="Z112" s="95"/>
      <c r="AA112" s="95"/>
      <c r="AB112" s="95"/>
      <c r="AC112" s="95"/>
      <c r="AD112" s="95"/>
    </row>
    <row r="113" ht="33.75" customHeight="1" outlineLevel="1">
      <c r="A113" s="300"/>
      <c r="B113" s="300"/>
      <c r="C113" s="300"/>
      <c r="D113" s="300"/>
      <c r="E113" s="300"/>
      <c r="F113" s="300"/>
      <c r="G113" s="300"/>
      <c r="H113" s="300"/>
      <c r="I113" s="904" t="s">
        <v>122</v>
      </c>
      <c r="J113" s="80"/>
      <c r="K113" s="379">
        <v>1.116321998E9</v>
      </c>
      <c r="L113" s="1091" t="s">
        <v>133</v>
      </c>
      <c r="M113" s="318">
        <f t="shared" si="5"/>
        <v>4</v>
      </c>
      <c r="N113" s="451">
        <v>3.0</v>
      </c>
      <c r="O113" s="387">
        <v>1.0</v>
      </c>
      <c r="P113" s="387">
        <v>0.0</v>
      </c>
      <c r="Q113" s="387">
        <v>0.0</v>
      </c>
      <c r="R113" s="387">
        <v>0.0</v>
      </c>
      <c r="S113" s="387">
        <v>0.0</v>
      </c>
      <c r="T113" s="388">
        <v>0.0</v>
      </c>
      <c r="U113" s="381">
        <v>6990.0</v>
      </c>
      <c r="V113" s="381">
        <v>2304.0</v>
      </c>
      <c r="W113" s="363">
        <f t="shared" si="13"/>
        <v>3.033854167</v>
      </c>
      <c r="X113" s="328">
        <f t="shared" si="10"/>
        <v>9216</v>
      </c>
      <c r="Y113" s="329">
        <f t="shared" si="11"/>
        <v>27960</v>
      </c>
      <c r="Z113" s="95"/>
      <c r="AA113" s="95"/>
      <c r="AB113" s="95"/>
      <c r="AC113" s="95"/>
      <c r="AD113" s="95"/>
    </row>
    <row r="114" ht="33.75" customHeight="1" outlineLevel="1">
      <c r="A114" s="300"/>
      <c r="B114" s="300"/>
      <c r="C114" s="300"/>
      <c r="D114" s="300"/>
      <c r="E114" s="300"/>
      <c r="F114" s="300"/>
      <c r="G114" s="300"/>
      <c r="H114" s="300"/>
      <c r="I114" s="883" t="s">
        <v>122</v>
      </c>
      <c r="J114" s="98"/>
      <c r="K114" s="367">
        <v>1.116321999E9</v>
      </c>
      <c r="L114" s="1098" t="s">
        <v>242</v>
      </c>
      <c r="M114" s="332">
        <f t="shared" si="5"/>
        <v>1</v>
      </c>
      <c r="N114" s="454">
        <v>1.0</v>
      </c>
      <c r="O114" s="455">
        <v>0.0</v>
      </c>
      <c r="P114" s="455">
        <v>0.0</v>
      </c>
      <c r="Q114" s="455">
        <v>0.0</v>
      </c>
      <c r="R114" s="455">
        <v>0.0</v>
      </c>
      <c r="S114" s="455">
        <v>0.0</v>
      </c>
      <c r="T114" s="456">
        <v>0.0</v>
      </c>
      <c r="U114" s="340">
        <v>6990.0</v>
      </c>
      <c r="V114" s="340">
        <v>2304.0</v>
      </c>
      <c r="W114" s="341">
        <f t="shared" si="13"/>
        <v>3.033854167</v>
      </c>
      <c r="X114" s="342">
        <f t="shared" si="10"/>
        <v>2304</v>
      </c>
      <c r="Y114" s="343">
        <f t="shared" si="11"/>
        <v>6990</v>
      </c>
      <c r="Z114" s="95"/>
      <c r="AA114" s="95"/>
      <c r="AB114" s="95"/>
      <c r="AC114" s="95"/>
      <c r="AD114" s="95"/>
    </row>
    <row r="115" ht="33.75" customHeight="1" outlineLevel="1">
      <c r="A115" s="59"/>
      <c r="B115" s="59"/>
      <c r="C115" s="59"/>
      <c r="D115" s="59"/>
      <c r="E115" s="174" t="s">
        <v>268</v>
      </c>
      <c r="F115" s="1083">
        <f>G115*V115</f>
        <v>359600</v>
      </c>
      <c r="G115" s="1101">
        <v>40.0</v>
      </c>
      <c r="H115" s="1109">
        <v>5.0</v>
      </c>
      <c r="I115" s="948" t="s">
        <v>247</v>
      </c>
      <c r="J115" s="458"/>
      <c r="K115" s="459"/>
      <c r="L115" s="72" t="s">
        <v>34</v>
      </c>
      <c r="M115" s="460">
        <f t="shared" si="5"/>
        <v>2</v>
      </c>
      <c r="N115" s="444">
        <v>1.0</v>
      </c>
      <c r="O115" s="445">
        <v>1.0</v>
      </c>
      <c r="P115" s="445">
        <v>0.0</v>
      </c>
      <c r="Q115" s="445">
        <v>0.0</v>
      </c>
      <c r="R115" s="445">
        <v>0.0</v>
      </c>
      <c r="S115" s="445">
        <v>0.0</v>
      </c>
      <c r="T115" s="446">
        <v>0.0</v>
      </c>
      <c r="U115" s="462">
        <v>4150.0</v>
      </c>
      <c r="V115" s="462">
        <v>8990.0</v>
      </c>
      <c r="W115" s="416">
        <f t="shared" si="13"/>
        <v>0.4616240267</v>
      </c>
      <c r="X115" s="463">
        <f t="shared" si="10"/>
        <v>17980</v>
      </c>
      <c r="Y115" s="315">
        <f t="shared" si="11"/>
        <v>8300</v>
      </c>
      <c r="Z115" s="95"/>
      <c r="AA115" s="95"/>
      <c r="AB115" s="95"/>
      <c r="AC115" s="95"/>
      <c r="AD115" s="95"/>
    </row>
    <row r="116" ht="33.75" customHeight="1" outlineLevel="1">
      <c r="A116" s="60"/>
      <c r="B116" s="60"/>
      <c r="C116" s="60"/>
      <c r="D116" s="60"/>
      <c r="E116" s="60"/>
      <c r="F116" s="60"/>
      <c r="G116" s="1105"/>
      <c r="H116" s="1109">
        <v>10.0</v>
      </c>
      <c r="I116" s="955" t="s">
        <v>247</v>
      </c>
      <c r="J116" s="464"/>
      <c r="K116" s="465"/>
      <c r="L116" s="1091" t="s">
        <v>35</v>
      </c>
      <c r="M116" s="466">
        <f t="shared" si="5"/>
        <v>3</v>
      </c>
      <c r="N116" s="448">
        <v>1.0</v>
      </c>
      <c r="O116" s="449">
        <v>2.0</v>
      </c>
      <c r="P116" s="449">
        <v>0.0</v>
      </c>
      <c r="Q116" s="449">
        <v>0.0</v>
      </c>
      <c r="R116" s="449">
        <v>0.0</v>
      </c>
      <c r="S116" s="449">
        <v>0.0</v>
      </c>
      <c r="T116" s="450">
        <v>0.0</v>
      </c>
      <c r="U116" s="468">
        <v>4150.0</v>
      </c>
      <c r="V116" s="468">
        <v>8990.0</v>
      </c>
      <c r="W116" s="425">
        <f t="shared" si="13"/>
        <v>0.4616240267</v>
      </c>
      <c r="X116" s="469">
        <f t="shared" si="10"/>
        <v>26970</v>
      </c>
      <c r="Y116" s="329">
        <f t="shared" si="11"/>
        <v>12450</v>
      </c>
      <c r="Z116" s="95"/>
      <c r="AA116" s="95"/>
      <c r="AB116" s="95"/>
      <c r="AC116" s="95"/>
      <c r="AD116" s="95"/>
    </row>
    <row r="117" ht="33.75" customHeight="1" outlineLevel="1">
      <c r="A117" s="78"/>
      <c r="B117" s="78"/>
      <c r="C117" s="78"/>
      <c r="D117" s="78"/>
      <c r="E117" s="78"/>
      <c r="F117" s="78"/>
      <c r="G117" s="1107"/>
      <c r="H117" s="1109">
        <v>10.0</v>
      </c>
      <c r="I117" s="955" t="s">
        <v>247</v>
      </c>
      <c r="J117" s="464"/>
      <c r="K117" s="465"/>
      <c r="L117" s="90" t="s">
        <v>36</v>
      </c>
      <c r="M117" s="466">
        <f t="shared" si="5"/>
        <v>2</v>
      </c>
      <c r="N117" s="448">
        <v>2.0</v>
      </c>
      <c r="O117" s="449">
        <v>0.0</v>
      </c>
      <c r="P117" s="449">
        <v>0.0</v>
      </c>
      <c r="Q117" s="449">
        <v>0.0</v>
      </c>
      <c r="R117" s="449">
        <v>0.0</v>
      </c>
      <c r="S117" s="449">
        <v>0.0</v>
      </c>
      <c r="T117" s="450">
        <v>0.0</v>
      </c>
      <c r="U117" s="468">
        <v>4150.0</v>
      </c>
      <c r="V117" s="468">
        <v>8990.0</v>
      </c>
      <c r="W117" s="425">
        <f t="shared" si="13"/>
        <v>0.4616240267</v>
      </c>
      <c r="X117" s="469">
        <f t="shared" si="10"/>
        <v>17980</v>
      </c>
      <c r="Y117" s="329">
        <f t="shared" si="11"/>
        <v>8300</v>
      </c>
      <c r="Z117" s="95"/>
      <c r="AA117" s="95"/>
      <c r="AB117" s="95"/>
      <c r="AC117" s="95"/>
      <c r="AD117" s="95"/>
    </row>
    <row r="118" ht="33.75" customHeight="1" outlineLevel="1">
      <c r="A118" s="78"/>
      <c r="B118" s="78"/>
      <c r="C118" s="78"/>
      <c r="D118" s="78"/>
      <c r="E118" s="78"/>
      <c r="F118" s="78"/>
      <c r="G118" s="1107"/>
      <c r="H118" s="1109">
        <v>10.0</v>
      </c>
      <c r="I118" s="955" t="s">
        <v>247</v>
      </c>
      <c r="J118" s="464"/>
      <c r="K118" s="465"/>
      <c r="L118" s="1110" t="s">
        <v>37</v>
      </c>
      <c r="M118" s="466">
        <f t="shared" si="5"/>
        <v>2</v>
      </c>
      <c r="N118" s="448">
        <v>0.0</v>
      </c>
      <c r="O118" s="449">
        <v>2.0</v>
      </c>
      <c r="P118" s="449">
        <v>0.0</v>
      </c>
      <c r="Q118" s="449">
        <v>0.0</v>
      </c>
      <c r="R118" s="449">
        <v>0.0</v>
      </c>
      <c r="S118" s="449">
        <v>0.0</v>
      </c>
      <c r="T118" s="450">
        <v>0.0</v>
      </c>
      <c r="U118" s="468">
        <v>4150.0</v>
      </c>
      <c r="V118" s="468">
        <v>8990.0</v>
      </c>
      <c r="W118" s="425">
        <f t="shared" si="13"/>
        <v>0.4616240267</v>
      </c>
      <c r="X118" s="469">
        <f t="shared" si="10"/>
        <v>17980</v>
      </c>
      <c r="Y118" s="329">
        <f t="shared" si="11"/>
        <v>8300</v>
      </c>
      <c r="Z118" s="95"/>
      <c r="AA118" s="95"/>
      <c r="AB118" s="95"/>
      <c r="AC118" s="95"/>
      <c r="AD118" s="95"/>
    </row>
    <row r="119" ht="33.75" customHeight="1" outlineLevel="1">
      <c r="A119" s="78"/>
      <c r="B119" s="78"/>
      <c r="C119" s="78"/>
      <c r="D119" s="78"/>
      <c r="E119" s="78"/>
      <c r="F119" s="78"/>
      <c r="G119" s="1107"/>
      <c r="H119" s="1109">
        <v>5.0</v>
      </c>
      <c r="I119" s="955" t="s">
        <v>247</v>
      </c>
      <c r="J119" s="464"/>
      <c r="K119" s="465"/>
      <c r="L119" s="1110" t="s">
        <v>132</v>
      </c>
      <c r="M119" s="466">
        <f t="shared" si="5"/>
        <v>0</v>
      </c>
      <c r="N119" s="451">
        <v>0.0</v>
      </c>
      <c r="O119" s="387">
        <v>0.0</v>
      </c>
      <c r="P119" s="387">
        <v>0.0</v>
      </c>
      <c r="Q119" s="387">
        <v>0.0</v>
      </c>
      <c r="R119" s="387">
        <v>0.0</v>
      </c>
      <c r="S119" s="387">
        <v>0.0</v>
      </c>
      <c r="T119" s="388">
        <v>0.0</v>
      </c>
      <c r="U119" s="468">
        <v>4150.0</v>
      </c>
      <c r="V119" s="468">
        <v>8990.0</v>
      </c>
      <c r="W119" s="425">
        <f t="shared" si="13"/>
        <v>0.4616240267</v>
      </c>
      <c r="X119" s="469">
        <f t="shared" si="10"/>
        <v>0</v>
      </c>
      <c r="Y119" s="329">
        <f t="shared" si="11"/>
        <v>0</v>
      </c>
      <c r="Z119" s="95"/>
      <c r="AA119" s="95"/>
      <c r="AB119" s="95"/>
      <c r="AC119" s="95"/>
      <c r="AD119" s="95"/>
    </row>
    <row r="120" ht="33.75" customHeight="1" outlineLevel="1">
      <c r="A120" s="78"/>
      <c r="B120" s="78"/>
      <c r="C120" s="78"/>
      <c r="D120" s="78"/>
      <c r="E120" s="78"/>
      <c r="F120" s="78"/>
      <c r="G120" s="1107"/>
      <c r="H120" s="1102"/>
      <c r="I120" s="962" t="s">
        <v>247</v>
      </c>
      <c r="J120" s="470"/>
      <c r="K120" s="471"/>
      <c r="L120" s="1111" t="s">
        <v>133</v>
      </c>
      <c r="M120" s="472">
        <f t="shared" si="5"/>
        <v>6</v>
      </c>
      <c r="N120" s="453">
        <v>2.0</v>
      </c>
      <c r="O120" s="335">
        <v>4.0</v>
      </c>
      <c r="P120" s="335">
        <v>0.0</v>
      </c>
      <c r="Q120" s="335">
        <v>0.0</v>
      </c>
      <c r="R120" s="335">
        <v>0.0</v>
      </c>
      <c r="S120" s="335">
        <v>0.0</v>
      </c>
      <c r="T120" s="336">
        <v>0.0</v>
      </c>
      <c r="U120" s="473">
        <v>4150.0</v>
      </c>
      <c r="V120" s="473">
        <v>8990.0</v>
      </c>
      <c r="W120" s="435">
        <f t="shared" si="13"/>
        <v>0.4616240267</v>
      </c>
      <c r="X120" s="474">
        <f t="shared" si="10"/>
        <v>53940</v>
      </c>
      <c r="Y120" s="343">
        <f t="shared" si="11"/>
        <v>24900</v>
      </c>
      <c r="Z120" s="95"/>
      <c r="AA120" s="95"/>
      <c r="AB120" s="95"/>
      <c r="AC120" s="95"/>
      <c r="AD120" s="95"/>
    </row>
    <row r="121" outlineLevel="1">
      <c r="A121" s="59"/>
      <c r="B121" s="59"/>
      <c r="C121" s="59"/>
      <c r="D121" s="59"/>
      <c r="E121" s="174" t="s">
        <v>268</v>
      </c>
      <c r="F121" s="1083">
        <f>G121*V121</f>
        <v>179190</v>
      </c>
      <c r="G121" s="1101">
        <v>55.0</v>
      </c>
      <c r="H121" s="1109">
        <v>5.0</v>
      </c>
      <c r="I121" s="915" t="s">
        <v>131</v>
      </c>
      <c r="J121" s="497"/>
      <c r="K121" s="498">
        <v>1.3351219913E10</v>
      </c>
      <c r="L121" s="1112" t="s">
        <v>34</v>
      </c>
      <c r="M121" s="500">
        <f t="shared" si="5"/>
        <v>1</v>
      </c>
      <c r="N121" s="409">
        <v>0.0</v>
      </c>
      <c r="O121" s="410">
        <v>1.0</v>
      </c>
      <c r="P121" s="410">
        <v>0.0</v>
      </c>
      <c r="Q121" s="410">
        <v>0.0</v>
      </c>
      <c r="R121" s="410">
        <v>0.0</v>
      </c>
      <c r="S121" s="410">
        <v>0.0</v>
      </c>
      <c r="T121" s="501">
        <v>0.0</v>
      </c>
      <c r="U121" s="415">
        <v>8490.0</v>
      </c>
      <c r="V121" s="415">
        <v>3258.0</v>
      </c>
      <c r="W121" s="416">
        <f t="shared" si="13"/>
        <v>2.605893186</v>
      </c>
      <c r="X121" s="417">
        <f t="shared" si="10"/>
        <v>3258</v>
      </c>
      <c r="Y121" s="315">
        <f t="shared" si="11"/>
        <v>8490</v>
      </c>
      <c r="Z121" s="95"/>
      <c r="AA121" s="95"/>
      <c r="AB121" s="95"/>
      <c r="AC121" s="95"/>
      <c r="AD121" s="95"/>
    </row>
    <row r="122" outlineLevel="1">
      <c r="A122" s="60"/>
      <c r="B122" s="60"/>
      <c r="C122" s="60"/>
      <c r="D122" s="60"/>
      <c r="E122" s="60"/>
      <c r="F122" s="60"/>
      <c r="G122" s="1105"/>
      <c r="H122" s="1109">
        <v>10.0</v>
      </c>
      <c r="I122" s="923" t="s">
        <v>131</v>
      </c>
      <c r="K122" s="419"/>
      <c r="L122" s="1113" t="s">
        <v>35</v>
      </c>
      <c r="M122" s="507">
        <f t="shared" si="5"/>
        <v>3</v>
      </c>
      <c r="N122" s="420">
        <v>0.0</v>
      </c>
      <c r="O122" s="421">
        <v>3.0</v>
      </c>
      <c r="P122" s="421">
        <v>0.0</v>
      </c>
      <c r="Q122" s="421">
        <v>0.0</v>
      </c>
      <c r="R122" s="421">
        <v>0.0</v>
      </c>
      <c r="S122" s="421">
        <v>0.0</v>
      </c>
      <c r="T122" s="422">
        <v>0.0</v>
      </c>
      <c r="U122" s="424">
        <v>8490.0</v>
      </c>
      <c r="V122" s="424">
        <v>3258.0</v>
      </c>
      <c r="W122" s="425">
        <f t="shared" si="13"/>
        <v>2.605893186</v>
      </c>
      <c r="X122" s="426">
        <f t="shared" si="10"/>
        <v>9774</v>
      </c>
      <c r="Y122" s="329">
        <f t="shared" si="11"/>
        <v>25470</v>
      </c>
      <c r="Z122" s="95"/>
      <c r="AA122" s="95"/>
      <c r="AB122" s="95"/>
      <c r="AC122" s="95"/>
      <c r="AD122" s="95"/>
    </row>
    <row r="123" outlineLevel="1">
      <c r="A123" s="78"/>
      <c r="B123" s="78"/>
      <c r="C123" s="78"/>
      <c r="D123" s="78"/>
      <c r="E123" s="78"/>
      <c r="F123" s="78"/>
      <c r="G123" s="1107"/>
      <c r="H123" s="1109">
        <v>15.0</v>
      </c>
      <c r="I123" s="923" t="s">
        <v>131</v>
      </c>
      <c r="K123" s="419"/>
      <c r="L123" s="1114" t="s">
        <v>36</v>
      </c>
      <c r="M123" s="507">
        <f t="shared" si="5"/>
        <v>2</v>
      </c>
      <c r="N123" s="420">
        <v>0.0</v>
      </c>
      <c r="O123" s="421">
        <v>2.0</v>
      </c>
      <c r="P123" s="421">
        <v>0.0</v>
      </c>
      <c r="Q123" s="421">
        <v>0.0</v>
      </c>
      <c r="R123" s="421">
        <v>0.0</v>
      </c>
      <c r="S123" s="421">
        <v>0.0</v>
      </c>
      <c r="T123" s="422">
        <v>0.0</v>
      </c>
      <c r="U123" s="424">
        <v>8490.0</v>
      </c>
      <c r="V123" s="424">
        <v>3258.0</v>
      </c>
      <c r="W123" s="425">
        <f t="shared" si="13"/>
        <v>2.605893186</v>
      </c>
      <c r="X123" s="426">
        <f t="shared" si="10"/>
        <v>6516</v>
      </c>
      <c r="Y123" s="329">
        <f t="shared" si="11"/>
        <v>16980</v>
      </c>
      <c r="Z123" s="95"/>
      <c r="AA123" s="95"/>
      <c r="AB123" s="95"/>
      <c r="AC123" s="95"/>
      <c r="AD123" s="95"/>
    </row>
    <row r="124" outlineLevel="1">
      <c r="A124" s="78"/>
      <c r="B124" s="78"/>
      <c r="C124" s="78"/>
      <c r="D124" s="78"/>
      <c r="E124" s="78"/>
      <c r="F124" s="78"/>
      <c r="G124" s="1107"/>
      <c r="H124" s="1109">
        <v>15.0</v>
      </c>
      <c r="I124" s="923" t="s">
        <v>131</v>
      </c>
      <c r="K124" s="419"/>
      <c r="L124" s="1113" t="s">
        <v>37</v>
      </c>
      <c r="M124" s="507">
        <f t="shared" si="5"/>
        <v>0</v>
      </c>
      <c r="N124" s="420">
        <v>0.0</v>
      </c>
      <c r="O124" s="421">
        <v>0.0</v>
      </c>
      <c r="P124" s="421">
        <v>0.0</v>
      </c>
      <c r="Q124" s="421">
        <v>0.0</v>
      </c>
      <c r="R124" s="421">
        <v>0.0</v>
      </c>
      <c r="S124" s="421">
        <v>0.0</v>
      </c>
      <c r="T124" s="422">
        <v>0.0</v>
      </c>
      <c r="U124" s="424">
        <v>8490.0</v>
      </c>
      <c r="V124" s="424">
        <v>3258.0</v>
      </c>
      <c r="W124" s="425">
        <f t="shared" si="13"/>
        <v>2.605893186</v>
      </c>
      <c r="X124" s="426">
        <f t="shared" si="10"/>
        <v>0</v>
      </c>
      <c r="Y124" s="329">
        <f t="shared" si="11"/>
        <v>0</v>
      </c>
      <c r="Z124" s="95"/>
      <c r="AA124" s="95"/>
      <c r="AB124" s="95"/>
      <c r="AC124" s="95"/>
      <c r="AD124" s="95"/>
    </row>
    <row r="125" outlineLevel="1">
      <c r="A125" s="78"/>
      <c r="B125" s="78"/>
      <c r="C125" s="78"/>
      <c r="D125" s="78"/>
      <c r="E125" s="78"/>
      <c r="F125" s="78"/>
      <c r="G125" s="1107"/>
      <c r="H125" s="1109">
        <v>5.0</v>
      </c>
      <c r="I125" s="923" t="s">
        <v>131</v>
      </c>
      <c r="K125" s="419"/>
      <c r="L125" s="1113" t="s">
        <v>132</v>
      </c>
      <c r="M125" s="507">
        <f t="shared" si="5"/>
        <v>0</v>
      </c>
      <c r="N125" s="420">
        <v>0.0</v>
      </c>
      <c r="O125" s="421">
        <v>0.0</v>
      </c>
      <c r="P125" s="421">
        <v>0.0</v>
      </c>
      <c r="Q125" s="421">
        <v>0.0</v>
      </c>
      <c r="R125" s="421">
        <v>0.0</v>
      </c>
      <c r="S125" s="421">
        <v>0.0</v>
      </c>
      <c r="T125" s="427">
        <v>0.0</v>
      </c>
      <c r="U125" s="424">
        <v>8490.0</v>
      </c>
      <c r="V125" s="424">
        <v>3258.0</v>
      </c>
      <c r="W125" s="425">
        <f t="shared" si="13"/>
        <v>2.605893186</v>
      </c>
      <c r="X125" s="426">
        <f t="shared" si="10"/>
        <v>0</v>
      </c>
      <c r="Y125" s="329">
        <f t="shared" si="11"/>
        <v>0</v>
      </c>
      <c r="Z125" s="95"/>
      <c r="AA125" s="95"/>
      <c r="AB125" s="95"/>
      <c r="AC125" s="95"/>
      <c r="AD125" s="95"/>
    </row>
    <row r="126" outlineLevel="1">
      <c r="A126" s="78"/>
      <c r="B126" s="78"/>
      <c r="C126" s="78"/>
      <c r="D126" s="78"/>
      <c r="E126" s="78"/>
      <c r="F126" s="78"/>
      <c r="G126" s="1107"/>
      <c r="H126" s="1109">
        <v>5.0</v>
      </c>
      <c r="I126" s="931" t="s">
        <v>131</v>
      </c>
      <c r="J126" s="429"/>
      <c r="K126" s="430"/>
      <c r="L126" s="1115" t="s">
        <v>133</v>
      </c>
      <c r="M126" s="519">
        <f t="shared" si="5"/>
        <v>1</v>
      </c>
      <c r="N126" s="431">
        <v>0.0</v>
      </c>
      <c r="O126" s="432">
        <v>1.0</v>
      </c>
      <c r="P126" s="432">
        <v>0.0</v>
      </c>
      <c r="Q126" s="432">
        <v>0.0</v>
      </c>
      <c r="R126" s="432">
        <v>0.0</v>
      </c>
      <c r="S126" s="432">
        <v>0.0</v>
      </c>
      <c r="T126" s="520">
        <v>0.0</v>
      </c>
      <c r="U126" s="434">
        <v>8490.0</v>
      </c>
      <c r="V126" s="434">
        <v>3258.0</v>
      </c>
      <c r="W126" s="435">
        <f t="shared" si="13"/>
        <v>2.605893186</v>
      </c>
      <c r="X126" s="436">
        <f t="shared" si="10"/>
        <v>3258</v>
      </c>
      <c r="Y126" s="343">
        <f t="shared" si="11"/>
        <v>8490</v>
      </c>
      <c r="Z126" s="95"/>
      <c r="AA126" s="95"/>
      <c r="AB126" s="95"/>
      <c r="AC126" s="95"/>
      <c r="AD126" s="95"/>
    </row>
    <row r="127" outlineLevel="1">
      <c r="A127" s="59"/>
      <c r="B127" s="59"/>
      <c r="C127" s="59"/>
      <c r="D127" s="59"/>
      <c r="E127" s="174" t="s">
        <v>274</v>
      </c>
      <c r="F127" s="1083">
        <f>G127*V127</f>
        <v>284310</v>
      </c>
      <c r="G127" s="1101">
        <v>130.0</v>
      </c>
      <c r="H127" s="1109">
        <v>5.0</v>
      </c>
      <c r="I127" s="898" t="s">
        <v>136</v>
      </c>
      <c r="J127" s="62"/>
      <c r="K127" s="371">
        <v>1.214131993E9</v>
      </c>
      <c r="L127" s="72" t="s">
        <v>34</v>
      </c>
      <c r="M127" s="304">
        <f t="shared" si="5"/>
        <v>9</v>
      </c>
      <c r="N127" s="384">
        <v>6.0</v>
      </c>
      <c r="O127" s="374">
        <v>3.0</v>
      </c>
      <c r="P127" s="374">
        <v>0.0</v>
      </c>
      <c r="Q127" s="374">
        <v>0.0</v>
      </c>
      <c r="R127" s="374">
        <v>0.0</v>
      </c>
      <c r="S127" s="374">
        <v>0.0</v>
      </c>
      <c r="T127" s="372">
        <v>0.0</v>
      </c>
      <c r="U127" s="377">
        <v>6990.0</v>
      </c>
      <c r="V127" s="377">
        <v>2187.0</v>
      </c>
      <c r="W127" s="359">
        <f t="shared" si="13"/>
        <v>3.196159122</v>
      </c>
      <c r="X127" s="314">
        <f t="shared" si="10"/>
        <v>19683</v>
      </c>
      <c r="Y127" s="315">
        <f t="shared" si="11"/>
        <v>62910</v>
      </c>
      <c r="Z127" s="95"/>
      <c r="AA127" s="95"/>
      <c r="AB127" s="95"/>
      <c r="AC127" s="95"/>
      <c r="AD127" s="95"/>
    </row>
    <row r="128" outlineLevel="1">
      <c r="A128" s="60"/>
      <c r="B128" s="60"/>
      <c r="C128" s="60"/>
      <c r="D128" s="60"/>
      <c r="E128" s="60"/>
      <c r="F128" s="60"/>
      <c r="G128" s="1105"/>
      <c r="H128" s="1109">
        <v>30.0</v>
      </c>
      <c r="I128" s="904" t="s">
        <v>136</v>
      </c>
      <c r="J128" s="80"/>
      <c r="K128" s="379">
        <v>1.214131993E9</v>
      </c>
      <c r="L128" s="1091" t="s">
        <v>35</v>
      </c>
      <c r="M128" s="318">
        <f t="shared" si="5"/>
        <v>7</v>
      </c>
      <c r="N128" s="386">
        <v>5.0</v>
      </c>
      <c r="O128" s="387">
        <v>2.0</v>
      </c>
      <c r="P128" s="387">
        <v>0.0</v>
      </c>
      <c r="Q128" s="387">
        <v>0.0</v>
      </c>
      <c r="R128" s="387">
        <v>0.0</v>
      </c>
      <c r="S128" s="387">
        <v>0.0</v>
      </c>
      <c r="T128" s="388">
        <v>0.0</v>
      </c>
      <c r="U128" s="381">
        <v>6990.0</v>
      </c>
      <c r="V128" s="381">
        <v>2187.0</v>
      </c>
      <c r="W128" s="363">
        <f t="shared" si="13"/>
        <v>3.196159122</v>
      </c>
      <c r="X128" s="328">
        <f t="shared" si="10"/>
        <v>15309</v>
      </c>
      <c r="Y128" s="329">
        <f t="shared" si="11"/>
        <v>48930</v>
      </c>
      <c r="Z128" s="95"/>
      <c r="AA128" s="95"/>
      <c r="AB128" s="95"/>
      <c r="AC128" s="95"/>
      <c r="AD128" s="95"/>
    </row>
    <row r="129" outlineLevel="1">
      <c r="A129" s="78"/>
      <c r="B129" s="78"/>
      <c r="C129" s="78"/>
      <c r="D129" s="78"/>
      <c r="E129" s="78"/>
      <c r="F129" s="78"/>
      <c r="G129" s="1107"/>
      <c r="H129" s="1109">
        <v>40.0</v>
      </c>
      <c r="I129" s="904" t="s">
        <v>136</v>
      </c>
      <c r="J129" s="80"/>
      <c r="K129" s="379">
        <v>1.214131993E9</v>
      </c>
      <c r="L129" s="90" t="s">
        <v>36</v>
      </c>
      <c r="M129" s="318">
        <f t="shared" si="5"/>
        <v>0</v>
      </c>
      <c r="N129" s="386">
        <v>0.0</v>
      </c>
      <c r="O129" s="387">
        <v>0.0</v>
      </c>
      <c r="P129" s="387">
        <v>0.0</v>
      </c>
      <c r="Q129" s="387">
        <v>0.0</v>
      </c>
      <c r="R129" s="387">
        <v>0.0</v>
      </c>
      <c r="S129" s="387">
        <v>0.0</v>
      </c>
      <c r="T129" s="388">
        <v>0.0</v>
      </c>
      <c r="U129" s="381">
        <v>6990.0</v>
      </c>
      <c r="V129" s="381">
        <v>2187.0</v>
      </c>
      <c r="W129" s="363">
        <f t="shared" si="13"/>
        <v>3.196159122</v>
      </c>
      <c r="X129" s="328">
        <f t="shared" si="10"/>
        <v>0</v>
      </c>
      <c r="Y129" s="329">
        <f t="shared" si="11"/>
        <v>0</v>
      </c>
      <c r="Z129" s="95"/>
      <c r="AA129" s="95"/>
      <c r="AB129" s="95"/>
      <c r="AC129" s="95"/>
      <c r="AD129" s="95"/>
    </row>
    <row r="130" outlineLevel="1">
      <c r="A130" s="78"/>
      <c r="B130" s="78"/>
      <c r="C130" s="78"/>
      <c r="D130" s="78"/>
      <c r="E130" s="78"/>
      <c r="F130" s="78"/>
      <c r="G130" s="1107"/>
      <c r="H130" s="1109">
        <v>40.0</v>
      </c>
      <c r="I130" s="904" t="s">
        <v>136</v>
      </c>
      <c r="J130" s="80"/>
      <c r="K130" s="379">
        <v>1.214131993E9</v>
      </c>
      <c r="L130" s="1091" t="s">
        <v>37</v>
      </c>
      <c r="M130" s="318">
        <f t="shared" si="5"/>
        <v>0</v>
      </c>
      <c r="N130" s="386">
        <v>0.0</v>
      </c>
      <c r="O130" s="387">
        <v>0.0</v>
      </c>
      <c r="P130" s="387">
        <v>0.0</v>
      </c>
      <c r="Q130" s="387">
        <v>0.0</v>
      </c>
      <c r="R130" s="387">
        <v>0.0</v>
      </c>
      <c r="S130" s="387">
        <v>0.0</v>
      </c>
      <c r="T130" s="388">
        <v>0.0</v>
      </c>
      <c r="U130" s="381">
        <v>6990.0</v>
      </c>
      <c r="V130" s="381">
        <v>2187.0</v>
      </c>
      <c r="W130" s="363">
        <f t="shared" si="13"/>
        <v>3.196159122</v>
      </c>
      <c r="X130" s="328">
        <f t="shared" si="10"/>
        <v>0</v>
      </c>
      <c r="Y130" s="329">
        <f t="shared" si="11"/>
        <v>0</v>
      </c>
      <c r="Z130" s="95"/>
      <c r="AA130" s="95"/>
      <c r="AB130" s="95"/>
      <c r="AC130" s="95"/>
      <c r="AD130" s="95"/>
    </row>
    <row r="131" outlineLevel="1">
      <c r="A131" s="78"/>
      <c r="B131" s="78"/>
      <c r="C131" s="78"/>
      <c r="D131" s="78"/>
      <c r="E131" s="78"/>
      <c r="F131" s="78"/>
      <c r="G131" s="1107"/>
      <c r="H131" s="1109">
        <v>10.0</v>
      </c>
      <c r="I131" s="904" t="s">
        <v>136</v>
      </c>
      <c r="J131" s="80"/>
      <c r="K131" s="379">
        <v>1.214131993E9</v>
      </c>
      <c r="L131" s="1091" t="s">
        <v>132</v>
      </c>
      <c r="M131" s="318">
        <f t="shared" si="5"/>
        <v>5</v>
      </c>
      <c r="N131" s="386">
        <v>3.0</v>
      </c>
      <c r="O131" s="387">
        <v>2.0</v>
      </c>
      <c r="P131" s="387">
        <v>0.0</v>
      </c>
      <c r="Q131" s="387">
        <v>0.0</v>
      </c>
      <c r="R131" s="387">
        <v>0.0</v>
      </c>
      <c r="S131" s="387">
        <v>0.0</v>
      </c>
      <c r="T131" s="388">
        <v>0.0</v>
      </c>
      <c r="U131" s="381">
        <v>6990.0</v>
      </c>
      <c r="V131" s="381">
        <v>2187.0</v>
      </c>
      <c r="W131" s="363">
        <f t="shared" si="13"/>
        <v>3.196159122</v>
      </c>
      <c r="X131" s="328">
        <f t="shared" si="10"/>
        <v>10935</v>
      </c>
      <c r="Y131" s="329">
        <f t="shared" si="11"/>
        <v>34950</v>
      </c>
      <c r="Z131" s="216"/>
      <c r="AA131" s="216"/>
      <c r="AB131" s="216"/>
      <c r="AC131" s="216"/>
      <c r="AD131" s="216"/>
    </row>
    <row r="132" outlineLevel="1">
      <c r="A132" s="78"/>
      <c r="B132" s="78"/>
      <c r="C132" s="78"/>
      <c r="D132" s="78"/>
      <c r="E132" s="78"/>
      <c r="F132" s="78"/>
      <c r="G132" s="1107"/>
      <c r="H132" s="1109">
        <v>5.0</v>
      </c>
      <c r="I132" s="904" t="s">
        <v>136</v>
      </c>
      <c r="J132" s="80"/>
      <c r="K132" s="379">
        <v>1.214131993E9</v>
      </c>
      <c r="L132" s="1091" t="s">
        <v>133</v>
      </c>
      <c r="M132" s="318">
        <f t="shared" si="5"/>
        <v>4</v>
      </c>
      <c r="N132" s="386">
        <v>2.0</v>
      </c>
      <c r="O132" s="387">
        <v>2.0</v>
      </c>
      <c r="P132" s="387">
        <v>0.0</v>
      </c>
      <c r="Q132" s="387">
        <v>0.0</v>
      </c>
      <c r="R132" s="387">
        <v>0.0</v>
      </c>
      <c r="S132" s="387">
        <v>0.0</v>
      </c>
      <c r="T132" s="388">
        <v>0.0</v>
      </c>
      <c r="U132" s="381">
        <v>6990.0</v>
      </c>
      <c r="V132" s="381">
        <v>2187.0</v>
      </c>
      <c r="W132" s="363">
        <f t="shared" si="13"/>
        <v>3.196159122</v>
      </c>
      <c r="X132" s="328">
        <f t="shared" si="10"/>
        <v>8748</v>
      </c>
      <c r="Y132" s="329">
        <f t="shared" si="11"/>
        <v>27960</v>
      </c>
      <c r="Z132" s="95"/>
      <c r="AA132" s="95"/>
      <c r="AB132" s="95"/>
      <c r="AC132" s="95"/>
      <c r="AD132" s="95"/>
    </row>
    <row r="133" outlineLevel="1">
      <c r="A133" s="300"/>
      <c r="B133" s="300"/>
      <c r="C133" s="300"/>
      <c r="D133" s="300"/>
      <c r="E133" s="300"/>
      <c r="F133" s="300"/>
      <c r="G133" s="300"/>
      <c r="H133" s="299"/>
      <c r="I133" s="883" t="s">
        <v>136</v>
      </c>
      <c r="J133" s="98"/>
      <c r="K133" s="367">
        <v>1.214131993E9</v>
      </c>
      <c r="L133" s="1098" t="s">
        <v>242</v>
      </c>
      <c r="M133" s="332">
        <f t="shared" si="5"/>
        <v>0</v>
      </c>
      <c r="N133" s="334">
        <v>0.0</v>
      </c>
      <c r="O133" s="335">
        <v>0.0</v>
      </c>
      <c r="P133" s="335">
        <v>0.0</v>
      </c>
      <c r="Q133" s="335">
        <v>0.0</v>
      </c>
      <c r="R133" s="335">
        <v>0.0</v>
      </c>
      <c r="S133" s="335">
        <v>0.0</v>
      </c>
      <c r="T133" s="336">
        <v>0.0</v>
      </c>
      <c r="U133" s="340">
        <v>6990.0</v>
      </c>
      <c r="V133" s="340">
        <v>2187.0</v>
      </c>
      <c r="W133" s="341">
        <f t="shared" si="13"/>
        <v>3.196159122</v>
      </c>
      <c r="X133" s="342">
        <f t="shared" si="10"/>
        <v>0</v>
      </c>
      <c r="Y133" s="343">
        <f t="shared" si="11"/>
        <v>0</v>
      </c>
      <c r="Z133" s="95"/>
      <c r="AA133" s="95"/>
      <c r="AB133" s="95"/>
      <c r="AC133" s="95"/>
      <c r="AD133" s="95"/>
    </row>
    <row r="134" outlineLevel="1">
      <c r="A134" s="59"/>
      <c r="B134" s="59"/>
      <c r="C134" s="59"/>
      <c r="D134" s="59"/>
      <c r="E134" s="174" t="s">
        <v>274</v>
      </c>
      <c r="F134" s="1083">
        <f>G134*V134</f>
        <v>75900</v>
      </c>
      <c r="G134" s="1101">
        <v>110.0</v>
      </c>
      <c r="H134" s="1102"/>
      <c r="I134" s="989" t="s">
        <v>140</v>
      </c>
      <c r="J134" s="497"/>
      <c r="K134" s="540">
        <v>1.3351219913E10</v>
      </c>
      <c r="L134" s="72" t="s">
        <v>34</v>
      </c>
      <c r="M134" s="500">
        <f t="shared" si="5"/>
        <v>8</v>
      </c>
      <c r="N134" s="384">
        <v>6.0</v>
      </c>
      <c r="O134" s="374">
        <v>2.0</v>
      </c>
      <c r="P134" s="374">
        <v>0.0</v>
      </c>
      <c r="Q134" s="374">
        <v>0.0</v>
      </c>
      <c r="R134" s="374">
        <v>0.0</v>
      </c>
      <c r="S134" s="374">
        <v>0.0</v>
      </c>
      <c r="T134" s="372">
        <v>0.0</v>
      </c>
      <c r="U134" s="415">
        <v>3990.0</v>
      </c>
      <c r="V134" s="415">
        <v>690.0</v>
      </c>
      <c r="W134" s="359">
        <f t="shared" si="13"/>
        <v>5.782608696</v>
      </c>
      <c r="X134" s="417">
        <f t="shared" si="10"/>
        <v>5520</v>
      </c>
      <c r="Y134" s="315">
        <f t="shared" si="11"/>
        <v>31920</v>
      </c>
      <c r="Z134" s="95"/>
      <c r="AA134" s="95"/>
      <c r="AB134" s="95"/>
      <c r="AC134" s="95"/>
      <c r="AD134" s="95"/>
    </row>
    <row r="135" outlineLevel="1">
      <c r="A135" s="60"/>
      <c r="B135" s="60"/>
      <c r="C135" s="60"/>
      <c r="D135" s="60"/>
      <c r="E135" s="60"/>
      <c r="F135" s="60"/>
      <c r="G135" s="1105"/>
      <c r="H135" s="1102"/>
      <c r="I135" s="990" t="s">
        <v>140</v>
      </c>
      <c r="K135" s="543">
        <v>1.3351219913E10</v>
      </c>
      <c r="L135" s="1091" t="s">
        <v>35</v>
      </c>
      <c r="M135" s="507">
        <f t="shared" si="5"/>
        <v>15</v>
      </c>
      <c r="N135" s="386">
        <v>12.0</v>
      </c>
      <c r="O135" s="387">
        <v>2.0</v>
      </c>
      <c r="P135" s="387">
        <v>0.0</v>
      </c>
      <c r="Q135" s="387">
        <v>0.0</v>
      </c>
      <c r="R135" s="387">
        <v>0.0</v>
      </c>
      <c r="S135" s="387">
        <v>1.0</v>
      </c>
      <c r="T135" s="388">
        <v>0.0</v>
      </c>
      <c r="U135" s="424">
        <v>3990.0</v>
      </c>
      <c r="V135" s="424">
        <v>690.0</v>
      </c>
      <c r="W135" s="363">
        <f t="shared" si="13"/>
        <v>5.782608696</v>
      </c>
      <c r="X135" s="426">
        <f t="shared" si="10"/>
        <v>10350</v>
      </c>
      <c r="Y135" s="329">
        <f t="shared" si="11"/>
        <v>59850</v>
      </c>
      <c r="Z135" s="95"/>
      <c r="AA135" s="95"/>
      <c r="AB135" s="95"/>
      <c r="AC135" s="95"/>
      <c r="AD135" s="95"/>
    </row>
    <row r="136" outlineLevel="1">
      <c r="A136" s="78"/>
      <c r="B136" s="78"/>
      <c r="C136" s="78"/>
      <c r="D136" s="78"/>
      <c r="E136" s="78"/>
      <c r="F136" s="78"/>
      <c r="G136" s="1107"/>
      <c r="H136" s="1109">
        <v>30.0</v>
      </c>
      <c r="I136" s="990" t="s">
        <v>140</v>
      </c>
      <c r="K136" s="543">
        <v>1.3351219913E10</v>
      </c>
      <c r="L136" s="90" t="s">
        <v>36</v>
      </c>
      <c r="M136" s="507">
        <f t="shared" si="5"/>
        <v>10</v>
      </c>
      <c r="N136" s="386">
        <v>7.0</v>
      </c>
      <c r="O136" s="387">
        <v>2.0</v>
      </c>
      <c r="P136" s="387">
        <v>0.0</v>
      </c>
      <c r="Q136" s="387">
        <v>0.0</v>
      </c>
      <c r="R136" s="387">
        <v>0.0</v>
      </c>
      <c r="S136" s="387">
        <v>1.0</v>
      </c>
      <c r="T136" s="388">
        <v>0.0</v>
      </c>
      <c r="U136" s="424">
        <v>3990.0</v>
      </c>
      <c r="V136" s="424">
        <v>690.0</v>
      </c>
      <c r="W136" s="363">
        <f t="shared" si="13"/>
        <v>5.782608696</v>
      </c>
      <c r="X136" s="426">
        <f t="shared" si="10"/>
        <v>6900</v>
      </c>
      <c r="Y136" s="329">
        <f t="shared" si="11"/>
        <v>39900</v>
      </c>
      <c r="Z136" s="95"/>
      <c r="AA136" s="95"/>
      <c r="AB136" s="95"/>
      <c r="AC136" s="95"/>
      <c r="AD136" s="95"/>
    </row>
    <row r="137" outlineLevel="1">
      <c r="A137" s="78"/>
      <c r="B137" s="78"/>
      <c r="C137" s="78"/>
      <c r="D137" s="78"/>
      <c r="E137" s="78"/>
      <c r="F137" s="78"/>
      <c r="G137" s="1107"/>
      <c r="H137" s="1109">
        <v>40.0</v>
      </c>
      <c r="I137" s="990" t="s">
        <v>140</v>
      </c>
      <c r="K137" s="543">
        <v>1.3351219913E10</v>
      </c>
      <c r="L137" s="1091" t="s">
        <v>37</v>
      </c>
      <c r="M137" s="507">
        <f t="shared" si="5"/>
        <v>3</v>
      </c>
      <c r="N137" s="386">
        <v>1.0</v>
      </c>
      <c r="O137" s="387">
        <v>2.0</v>
      </c>
      <c r="P137" s="387">
        <v>0.0</v>
      </c>
      <c r="Q137" s="387">
        <v>0.0</v>
      </c>
      <c r="R137" s="387">
        <v>0.0</v>
      </c>
      <c r="S137" s="387">
        <v>0.0</v>
      </c>
      <c r="T137" s="388">
        <v>0.0</v>
      </c>
      <c r="U137" s="424">
        <v>3990.0</v>
      </c>
      <c r="V137" s="424">
        <v>690.0</v>
      </c>
      <c r="W137" s="363">
        <f t="shared" si="13"/>
        <v>5.782608696</v>
      </c>
      <c r="X137" s="426">
        <f t="shared" si="10"/>
        <v>2070</v>
      </c>
      <c r="Y137" s="329">
        <f t="shared" si="11"/>
        <v>11970</v>
      </c>
      <c r="Z137" s="95"/>
      <c r="AA137" s="95"/>
      <c r="AB137" s="95"/>
      <c r="AC137" s="95"/>
      <c r="AD137" s="95"/>
    </row>
    <row r="138" outlineLevel="1">
      <c r="A138" s="78"/>
      <c r="B138" s="78"/>
      <c r="C138" s="78"/>
      <c r="D138" s="78"/>
      <c r="E138" s="78"/>
      <c r="F138" s="78"/>
      <c r="G138" s="1107"/>
      <c r="H138" s="1109">
        <v>30.0</v>
      </c>
      <c r="I138" s="990" t="s">
        <v>140</v>
      </c>
      <c r="K138" s="543">
        <v>1.3351219913E10</v>
      </c>
      <c r="L138" s="1091" t="s">
        <v>132</v>
      </c>
      <c r="M138" s="545">
        <f t="shared" si="5"/>
        <v>0</v>
      </c>
      <c r="N138" s="386">
        <v>0.0</v>
      </c>
      <c r="O138" s="387">
        <v>0.0</v>
      </c>
      <c r="P138" s="387">
        <v>0.0</v>
      </c>
      <c r="Q138" s="387">
        <v>0.0</v>
      </c>
      <c r="R138" s="387">
        <v>0.0</v>
      </c>
      <c r="S138" s="387">
        <v>0.0</v>
      </c>
      <c r="T138" s="388">
        <v>0.0</v>
      </c>
      <c r="U138" s="546">
        <v>3990.0</v>
      </c>
      <c r="V138" s="546">
        <v>690.0</v>
      </c>
      <c r="W138" s="363">
        <f t="shared" si="13"/>
        <v>5.782608696</v>
      </c>
      <c r="X138" s="547">
        <f t="shared" si="10"/>
        <v>0</v>
      </c>
      <c r="Y138" s="329">
        <f t="shared" si="11"/>
        <v>0</v>
      </c>
      <c r="Z138" s="95"/>
      <c r="AA138" s="95"/>
      <c r="AB138" s="95"/>
      <c r="AC138" s="95"/>
      <c r="AD138" s="95"/>
    </row>
    <row r="139" outlineLevel="1">
      <c r="A139" s="78"/>
      <c r="B139" s="78"/>
      <c r="C139" s="78"/>
      <c r="D139" s="78"/>
      <c r="E139" s="78"/>
      <c r="F139" s="78"/>
      <c r="G139" s="1107"/>
      <c r="H139" s="1109">
        <v>10.0</v>
      </c>
      <c r="I139" s="991" t="s">
        <v>140</v>
      </c>
      <c r="J139" s="429"/>
      <c r="K139" s="548">
        <v>1.3351219913E10</v>
      </c>
      <c r="L139" s="1098" t="s">
        <v>133</v>
      </c>
      <c r="M139" s="549">
        <f t="shared" si="5"/>
        <v>2</v>
      </c>
      <c r="N139" s="334">
        <v>0.0</v>
      </c>
      <c r="O139" s="335">
        <v>2.0</v>
      </c>
      <c r="P139" s="335">
        <v>0.0</v>
      </c>
      <c r="Q139" s="335">
        <v>0.0</v>
      </c>
      <c r="R139" s="335">
        <v>0.0</v>
      </c>
      <c r="S139" s="335">
        <v>0.0</v>
      </c>
      <c r="T139" s="336">
        <v>0.0</v>
      </c>
      <c r="U139" s="552">
        <v>3990.0</v>
      </c>
      <c r="V139" s="552">
        <v>690.0</v>
      </c>
      <c r="W139" s="341">
        <f t="shared" si="13"/>
        <v>5.782608696</v>
      </c>
      <c r="X139" s="553">
        <f t="shared" si="10"/>
        <v>1380</v>
      </c>
      <c r="Y139" s="343">
        <f t="shared" si="11"/>
        <v>7980</v>
      </c>
      <c r="Z139" s="95"/>
      <c r="AA139" s="95"/>
      <c r="AB139" s="95"/>
      <c r="AC139" s="95"/>
      <c r="AD139" s="95"/>
    </row>
    <row r="140" outlineLevel="1">
      <c r="A140" s="59"/>
      <c r="B140" s="59"/>
      <c r="C140" s="59"/>
      <c r="D140" s="59"/>
      <c r="E140" s="174" t="s">
        <v>274</v>
      </c>
      <c r="F140" s="1083">
        <f>G140*V140</f>
        <v>50720</v>
      </c>
      <c r="G140" s="1101">
        <v>80.0</v>
      </c>
      <c r="H140" s="1102"/>
      <c r="I140" s="898" t="s">
        <v>144</v>
      </c>
      <c r="J140" s="62"/>
      <c r="K140" s="371">
        <v>1.25111993E8</v>
      </c>
      <c r="L140" s="72" t="s">
        <v>34</v>
      </c>
      <c r="M140" s="304">
        <f t="shared" si="5"/>
        <v>15</v>
      </c>
      <c r="N140" s="384">
        <v>13.0</v>
      </c>
      <c r="O140" s="374">
        <v>0.0</v>
      </c>
      <c r="P140" s="374">
        <v>0.0</v>
      </c>
      <c r="Q140" s="374">
        <v>0.0</v>
      </c>
      <c r="R140" s="374">
        <v>0.0</v>
      </c>
      <c r="S140" s="374">
        <v>2.0</v>
      </c>
      <c r="T140" s="372">
        <v>0.0</v>
      </c>
      <c r="U140" s="377">
        <v>2590.0</v>
      </c>
      <c r="V140" s="377">
        <v>634.0</v>
      </c>
      <c r="W140" s="359">
        <f t="shared" si="13"/>
        <v>4.085173502</v>
      </c>
      <c r="X140" s="314">
        <f t="shared" si="10"/>
        <v>9510</v>
      </c>
      <c r="Y140" s="315">
        <f t="shared" si="11"/>
        <v>38850</v>
      </c>
    </row>
    <row r="141" outlineLevel="1">
      <c r="A141" s="60"/>
      <c r="B141" s="60"/>
      <c r="C141" s="60"/>
      <c r="D141" s="60"/>
      <c r="E141" s="60"/>
      <c r="F141" s="60"/>
      <c r="G141" s="1105"/>
      <c r="H141" s="1102"/>
      <c r="I141" s="904" t="s">
        <v>144</v>
      </c>
      <c r="J141" s="80"/>
      <c r="K141" s="379">
        <v>1.25111994E8</v>
      </c>
      <c r="L141" s="1091" t="s">
        <v>35</v>
      </c>
      <c r="M141" s="318">
        <f t="shared" si="5"/>
        <v>28</v>
      </c>
      <c r="N141" s="386">
        <v>25.0</v>
      </c>
      <c r="O141" s="387">
        <v>0.0</v>
      </c>
      <c r="P141" s="387">
        <v>0.0</v>
      </c>
      <c r="Q141" s="387">
        <v>0.0</v>
      </c>
      <c r="R141" s="387">
        <v>0.0</v>
      </c>
      <c r="S141" s="387">
        <v>3.0</v>
      </c>
      <c r="T141" s="388">
        <v>0.0</v>
      </c>
      <c r="U141" s="381">
        <v>2590.0</v>
      </c>
      <c r="V141" s="381">
        <v>634.0</v>
      </c>
      <c r="W141" s="363">
        <f t="shared" si="13"/>
        <v>4.085173502</v>
      </c>
      <c r="X141" s="328">
        <f t="shared" si="10"/>
        <v>17752</v>
      </c>
      <c r="Y141" s="329">
        <f t="shared" si="11"/>
        <v>72520</v>
      </c>
    </row>
    <row r="142" outlineLevel="1">
      <c r="A142" s="78"/>
      <c r="B142" s="78"/>
      <c r="C142" s="78"/>
      <c r="D142" s="78"/>
      <c r="E142" s="78"/>
      <c r="F142" s="78"/>
      <c r="G142" s="1107"/>
      <c r="H142" s="1109">
        <v>40.0</v>
      </c>
      <c r="I142" s="904" t="s">
        <v>144</v>
      </c>
      <c r="J142" s="80"/>
      <c r="K142" s="379">
        <v>1.25111995E8</v>
      </c>
      <c r="L142" s="90" t="s">
        <v>36</v>
      </c>
      <c r="M142" s="318">
        <f t="shared" si="5"/>
        <v>15</v>
      </c>
      <c r="N142" s="386">
        <v>14.0</v>
      </c>
      <c r="O142" s="387">
        <v>0.0</v>
      </c>
      <c r="P142" s="387">
        <v>0.0</v>
      </c>
      <c r="Q142" s="387">
        <v>0.0</v>
      </c>
      <c r="R142" s="387">
        <v>0.0</v>
      </c>
      <c r="S142" s="387">
        <v>1.0</v>
      </c>
      <c r="T142" s="388">
        <v>0.0</v>
      </c>
      <c r="U142" s="381">
        <v>2590.0</v>
      </c>
      <c r="V142" s="381">
        <v>634.0</v>
      </c>
      <c r="W142" s="363">
        <f t="shared" si="13"/>
        <v>4.085173502</v>
      </c>
      <c r="X142" s="328">
        <f t="shared" si="10"/>
        <v>9510</v>
      </c>
      <c r="Y142" s="329">
        <f t="shared" si="11"/>
        <v>38850</v>
      </c>
    </row>
    <row r="143" outlineLevel="1">
      <c r="A143" s="78"/>
      <c r="B143" s="78"/>
      <c r="C143" s="78"/>
      <c r="D143" s="78"/>
      <c r="E143" s="78"/>
      <c r="F143" s="78"/>
      <c r="G143" s="1107"/>
      <c r="H143" s="1109">
        <v>40.0</v>
      </c>
      <c r="I143" s="904" t="s">
        <v>144</v>
      </c>
      <c r="J143" s="80"/>
      <c r="K143" s="379">
        <v>1.25111996E8</v>
      </c>
      <c r="L143" s="1091" t="s">
        <v>37</v>
      </c>
      <c r="M143" s="318">
        <f t="shared" si="5"/>
        <v>3</v>
      </c>
      <c r="N143" s="386">
        <v>1.0</v>
      </c>
      <c r="O143" s="387">
        <v>0.0</v>
      </c>
      <c r="P143" s="387">
        <v>0.0</v>
      </c>
      <c r="Q143" s="387">
        <v>0.0</v>
      </c>
      <c r="R143" s="387">
        <v>0.0</v>
      </c>
      <c r="S143" s="387">
        <v>2.0</v>
      </c>
      <c r="T143" s="388">
        <v>0.0</v>
      </c>
      <c r="U143" s="381">
        <v>2590.0</v>
      </c>
      <c r="V143" s="381">
        <v>634.0</v>
      </c>
      <c r="W143" s="363">
        <f t="shared" si="13"/>
        <v>4.085173502</v>
      </c>
      <c r="X143" s="328">
        <f t="shared" si="10"/>
        <v>1902</v>
      </c>
      <c r="Y143" s="329">
        <f t="shared" si="11"/>
        <v>7770</v>
      </c>
    </row>
    <row r="144" outlineLevel="1">
      <c r="A144" s="78"/>
      <c r="B144" s="78"/>
      <c r="C144" s="78"/>
      <c r="D144" s="78"/>
      <c r="E144" s="78"/>
      <c r="F144" s="78"/>
      <c r="G144" s="1107"/>
      <c r="H144" s="1102"/>
      <c r="I144" s="904" t="s">
        <v>144</v>
      </c>
      <c r="J144" s="80"/>
      <c r="K144" s="379">
        <v>1.25111997E8</v>
      </c>
      <c r="L144" s="1091" t="s">
        <v>132</v>
      </c>
      <c r="M144" s="318">
        <f t="shared" si="5"/>
        <v>21</v>
      </c>
      <c r="N144" s="386">
        <v>21.0</v>
      </c>
      <c r="O144" s="387">
        <v>0.0</v>
      </c>
      <c r="P144" s="387">
        <v>0.0</v>
      </c>
      <c r="Q144" s="387">
        <v>0.0</v>
      </c>
      <c r="R144" s="387">
        <v>0.0</v>
      </c>
      <c r="S144" s="387">
        <v>0.0</v>
      </c>
      <c r="T144" s="388">
        <v>0.0</v>
      </c>
      <c r="U144" s="381">
        <v>2590.0</v>
      </c>
      <c r="V144" s="381">
        <v>634.0</v>
      </c>
      <c r="W144" s="363">
        <f t="shared" si="13"/>
        <v>4.085173502</v>
      </c>
      <c r="X144" s="328">
        <f t="shared" si="10"/>
        <v>13314</v>
      </c>
      <c r="Y144" s="329">
        <f t="shared" si="11"/>
        <v>54390</v>
      </c>
    </row>
    <row r="145" outlineLevel="1">
      <c r="A145" s="78"/>
      <c r="B145" s="78"/>
      <c r="C145" s="78"/>
      <c r="D145" s="78"/>
      <c r="E145" s="78"/>
      <c r="F145" s="78"/>
      <c r="G145" s="1107"/>
      <c r="H145" s="1102"/>
      <c r="I145" s="904" t="s">
        <v>144</v>
      </c>
      <c r="J145" s="80"/>
      <c r="K145" s="379">
        <v>1.25111998E8</v>
      </c>
      <c r="L145" s="1091" t="s">
        <v>133</v>
      </c>
      <c r="M145" s="318">
        <f t="shared" si="5"/>
        <v>16</v>
      </c>
      <c r="N145" s="386">
        <v>16.0</v>
      </c>
      <c r="O145" s="387">
        <v>0.0</v>
      </c>
      <c r="P145" s="387">
        <v>0.0</v>
      </c>
      <c r="Q145" s="387">
        <v>0.0</v>
      </c>
      <c r="R145" s="387">
        <v>0.0</v>
      </c>
      <c r="S145" s="387">
        <v>0.0</v>
      </c>
      <c r="T145" s="388">
        <v>0.0</v>
      </c>
      <c r="U145" s="381">
        <v>2590.0</v>
      </c>
      <c r="V145" s="381">
        <v>634.0</v>
      </c>
      <c r="W145" s="363">
        <f t="shared" si="13"/>
        <v>4.085173502</v>
      </c>
      <c r="X145" s="328">
        <f t="shared" si="10"/>
        <v>10144</v>
      </c>
      <c r="Y145" s="329">
        <f t="shared" si="11"/>
        <v>41440</v>
      </c>
    </row>
    <row r="146" outlineLevel="1">
      <c r="A146" s="300"/>
      <c r="B146" s="300"/>
      <c r="C146" s="300"/>
      <c r="D146" s="300"/>
      <c r="E146" s="300"/>
      <c r="F146" s="300"/>
      <c r="G146" s="300"/>
      <c r="H146" s="300"/>
      <c r="I146" s="883" t="s">
        <v>144</v>
      </c>
      <c r="J146" s="98"/>
      <c r="K146" s="367">
        <v>1.25111999E8</v>
      </c>
      <c r="L146" s="1098" t="s">
        <v>242</v>
      </c>
      <c r="M146" s="332">
        <f t="shared" si="5"/>
        <v>10</v>
      </c>
      <c r="N146" s="334">
        <v>10.0</v>
      </c>
      <c r="O146" s="335">
        <v>0.0</v>
      </c>
      <c r="P146" s="335">
        <v>0.0</v>
      </c>
      <c r="Q146" s="335">
        <v>0.0</v>
      </c>
      <c r="R146" s="335">
        <v>0.0</v>
      </c>
      <c r="S146" s="335">
        <v>0.0</v>
      </c>
      <c r="T146" s="336">
        <v>0.0</v>
      </c>
      <c r="U146" s="340">
        <v>2590.0</v>
      </c>
      <c r="V146" s="340">
        <v>634.0</v>
      </c>
      <c r="W146" s="341">
        <f t="shared" si="13"/>
        <v>4.085173502</v>
      </c>
      <c r="X146" s="342">
        <f t="shared" si="10"/>
        <v>6340</v>
      </c>
      <c r="Y146" s="343">
        <f t="shared" si="11"/>
        <v>25900</v>
      </c>
    </row>
    <row r="147" ht="33.75" customHeight="1" outlineLevel="1">
      <c r="A147" s="59"/>
      <c r="B147" s="59"/>
      <c r="C147" s="59"/>
      <c r="D147" s="59"/>
      <c r="E147" s="174" t="s">
        <v>274</v>
      </c>
      <c r="F147" s="1083">
        <f>G147*V147</f>
        <v>210000</v>
      </c>
      <c r="G147" s="1101">
        <v>75.0</v>
      </c>
      <c r="H147" s="1109">
        <v>5.0</v>
      </c>
      <c r="I147" s="948" t="s">
        <v>275</v>
      </c>
      <c r="J147" s="458"/>
      <c r="K147" s="480"/>
      <c r="L147" s="72" t="s">
        <v>34</v>
      </c>
      <c r="M147" s="460">
        <f t="shared" si="5"/>
        <v>1</v>
      </c>
      <c r="N147" s="384">
        <v>0.0</v>
      </c>
      <c r="O147" s="374">
        <v>1.0</v>
      </c>
      <c r="P147" s="374">
        <v>0.0</v>
      </c>
      <c r="Q147" s="374">
        <v>0.0</v>
      </c>
      <c r="R147" s="374">
        <v>0.0</v>
      </c>
      <c r="S147" s="374">
        <v>0.0</v>
      </c>
      <c r="T147" s="372">
        <v>0.0</v>
      </c>
      <c r="U147" s="462">
        <v>8990.0</v>
      </c>
      <c r="V147" s="462">
        <v>2800.0</v>
      </c>
      <c r="W147" s="416">
        <f t="shared" si="13"/>
        <v>3.210714286</v>
      </c>
      <c r="X147" s="463">
        <f t="shared" si="10"/>
        <v>2800</v>
      </c>
      <c r="Y147" s="315">
        <f t="shared" si="11"/>
        <v>8990</v>
      </c>
      <c r="Z147" s="217"/>
      <c r="AA147" s="95"/>
      <c r="AB147" s="95"/>
      <c r="AC147" s="95"/>
      <c r="AD147" s="95"/>
    </row>
    <row r="148" ht="33.75" customHeight="1" outlineLevel="1">
      <c r="A148" s="60"/>
      <c r="B148" s="60"/>
      <c r="C148" s="60"/>
      <c r="D148" s="60"/>
      <c r="E148" s="60"/>
      <c r="F148" s="60" t="s">
        <v>276</v>
      </c>
      <c r="G148" s="1105"/>
      <c r="H148" s="1109">
        <v>10.0</v>
      </c>
      <c r="I148" s="971" t="s">
        <v>252</v>
      </c>
      <c r="J148" s="464"/>
      <c r="K148" s="482"/>
      <c r="L148" s="1091" t="s">
        <v>35</v>
      </c>
      <c r="M148" s="466">
        <f t="shared" si="5"/>
        <v>5</v>
      </c>
      <c r="N148" s="386">
        <v>0.0</v>
      </c>
      <c r="O148" s="387">
        <v>5.0</v>
      </c>
      <c r="P148" s="387">
        <v>0.0</v>
      </c>
      <c r="Q148" s="387">
        <v>0.0</v>
      </c>
      <c r="R148" s="387">
        <v>0.0</v>
      </c>
      <c r="S148" s="387">
        <v>0.0</v>
      </c>
      <c r="T148" s="388">
        <v>0.0</v>
      </c>
      <c r="U148" s="468">
        <v>8990.0</v>
      </c>
      <c r="V148" s="468">
        <v>2800.0</v>
      </c>
      <c r="W148" s="425">
        <f t="shared" si="13"/>
        <v>3.210714286</v>
      </c>
      <c r="X148" s="469">
        <f t="shared" si="10"/>
        <v>14000</v>
      </c>
      <c r="Y148" s="329">
        <f t="shared" si="11"/>
        <v>44950</v>
      </c>
      <c r="Z148" s="95"/>
      <c r="AA148" s="95"/>
      <c r="AB148" s="95"/>
      <c r="AC148" s="95"/>
      <c r="AD148" s="95"/>
    </row>
    <row r="149" ht="33.75" customHeight="1" outlineLevel="1">
      <c r="A149" s="78"/>
      <c r="B149" s="78"/>
      <c r="C149" s="78"/>
      <c r="D149" s="78"/>
      <c r="E149" s="78"/>
      <c r="F149" s="78"/>
      <c r="G149" s="1107"/>
      <c r="H149" s="1109">
        <v>15.0</v>
      </c>
      <c r="I149" s="971" t="s">
        <v>252</v>
      </c>
      <c r="J149" s="464"/>
      <c r="K149" s="482"/>
      <c r="L149" s="90" t="s">
        <v>36</v>
      </c>
      <c r="M149" s="466">
        <f t="shared" si="5"/>
        <v>1</v>
      </c>
      <c r="N149" s="386">
        <v>0.0</v>
      </c>
      <c r="O149" s="387">
        <v>1.0</v>
      </c>
      <c r="P149" s="387">
        <v>0.0</v>
      </c>
      <c r="Q149" s="387">
        <v>0.0</v>
      </c>
      <c r="R149" s="387">
        <v>0.0</v>
      </c>
      <c r="S149" s="387">
        <v>0.0</v>
      </c>
      <c r="T149" s="388">
        <v>0.0</v>
      </c>
      <c r="U149" s="468">
        <v>8990.0</v>
      </c>
      <c r="V149" s="468">
        <v>2800.0</v>
      </c>
      <c r="W149" s="425">
        <f t="shared" si="13"/>
        <v>3.210714286</v>
      </c>
      <c r="X149" s="469">
        <f t="shared" si="10"/>
        <v>2800</v>
      </c>
      <c r="Y149" s="329">
        <f t="shared" si="11"/>
        <v>8990</v>
      </c>
      <c r="Z149" s="95"/>
      <c r="AA149" s="95"/>
      <c r="AB149" s="95"/>
      <c r="AC149" s="95"/>
      <c r="AD149" s="95"/>
    </row>
    <row r="150" ht="33.75" customHeight="1" outlineLevel="1">
      <c r="A150" s="78"/>
      <c r="B150" s="78"/>
      <c r="C150" s="78"/>
      <c r="D150" s="78"/>
      <c r="E150" s="78"/>
      <c r="F150" s="78"/>
      <c r="G150" s="1107"/>
      <c r="H150" s="1109">
        <v>10.0</v>
      </c>
      <c r="I150" s="971" t="s">
        <v>252</v>
      </c>
      <c r="J150" s="464"/>
      <c r="K150" s="482"/>
      <c r="L150" s="1091" t="s">
        <v>37</v>
      </c>
      <c r="M150" s="466">
        <f t="shared" si="5"/>
        <v>4</v>
      </c>
      <c r="N150" s="386">
        <v>0.0</v>
      </c>
      <c r="O150" s="387">
        <v>4.0</v>
      </c>
      <c r="P150" s="387">
        <v>0.0</v>
      </c>
      <c r="Q150" s="387">
        <v>0.0</v>
      </c>
      <c r="R150" s="387">
        <v>0.0</v>
      </c>
      <c r="S150" s="387">
        <v>0.0</v>
      </c>
      <c r="T150" s="388">
        <v>0.0</v>
      </c>
      <c r="U150" s="468">
        <v>8990.0</v>
      </c>
      <c r="V150" s="468">
        <v>2800.0</v>
      </c>
      <c r="W150" s="425">
        <f t="shared" si="13"/>
        <v>3.210714286</v>
      </c>
      <c r="X150" s="469">
        <f t="shared" si="10"/>
        <v>11200</v>
      </c>
      <c r="Y150" s="329">
        <f t="shared" si="11"/>
        <v>35960</v>
      </c>
      <c r="Z150" s="95"/>
      <c r="AA150" s="95"/>
      <c r="AB150" s="95"/>
      <c r="AC150" s="95"/>
      <c r="AD150" s="95"/>
    </row>
    <row r="151" ht="33.75" customHeight="1" outlineLevel="1">
      <c r="A151" s="78"/>
      <c r="B151" s="78"/>
      <c r="C151" s="78"/>
      <c r="D151" s="78"/>
      <c r="E151" s="78"/>
      <c r="F151" s="78"/>
      <c r="G151" s="1107"/>
      <c r="H151" s="1109">
        <v>5.0</v>
      </c>
      <c r="I151" s="971" t="s">
        <v>252</v>
      </c>
      <c r="J151" s="464"/>
      <c r="K151" s="482"/>
      <c r="L151" s="1091" t="s">
        <v>132</v>
      </c>
      <c r="M151" s="466">
        <f t="shared" si="5"/>
        <v>1</v>
      </c>
      <c r="N151" s="386">
        <v>0.0</v>
      </c>
      <c r="O151" s="387">
        <v>1.0</v>
      </c>
      <c r="P151" s="387">
        <v>0.0</v>
      </c>
      <c r="Q151" s="387">
        <v>0.0</v>
      </c>
      <c r="R151" s="387">
        <v>0.0</v>
      </c>
      <c r="S151" s="387">
        <v>0.0</v>
      </c>
      <c r="T151" s="388">
        <v>0.0</v>
      </c>
      <c r="U151" s="468">
        <v>8990.0</v>
      </c>
      <c r="V151" s="468">
        <v>2800.0</v>
      </c>
      <c r="W151" s="425">
        <f t="shared" si="13"/>
        <v>3.210714286</v>
      </c>
      <c r="X151" s="469">
        <f t="shared" si="10"/>
        <v>2800</v>
      </c>
      <c r="Y151" s="329">
        <f t="shared" si="11"/>
        <v>8990</v>
      </c>
      <c r="Z151" s="95"/>
      <c r="AA151" s="95"/>
      <c r="AB151" s="95"/>
      <c r="AC151" s="95"/>
      <c r="AD151" s="95"/>
    </row>
    <row r="152" ht="33.75" customHeight="1" outlineLevel="1">
      <c r="A152" s="300"/>
      <c r="B152" s="300"/>
      <c r="C152" s="300"/>
      <c r="D152" s="300"/>
      <c r="E152" s="300"/>
      <c r="F152" s="300"/>
      <c r="G152" s="300"/>
      <c r="H152" s="299">
        <v>0.0</v>
      </c>
      <c r="I152" s="973" t="s">
        <v>252</v>
      </c>
      <c r="J152" s="470"/>
      <c r="K152" s="484"/>
      <c r="L152" s="1098" t="s">
        <v>133</v>
      </c>
      <c r="M152" s="472">
        <f t="shared" si="5"/>
        <v>3</v>
      </c>
      <c r="N152" s="334">
        <v>0.0</v>
      </c>
      <c r="O152" s="335">
        <v>3.0</v>
      </c>
      <c r="P152" s="335">
        <v>0.0</v>
      </c>
      <c r="Q152" s="335">
        <v>0.0</v>
      </c>
      <c r="R152" s="335">
        <v>0.0</v>
      </c>
      <c r="S152" s="335">
        <v>0.0</v>
      </c>
      <c r="T152" s="336">
        <v>0.0</v>
      </c>
      <c r="U152" s="473">
        <v>8990.0</v>
      </c>
      <c r="V152" s="473">
        <v>2800.0</v>
      </c>
      <c r="W152" s="435">
        <f t="shared" si="13"/>
        <v>3.210714286</v>
      </c>
      <c r="X152" s="474">
        <f t="shared" si="10"/>
        <v>8400</v>
      </c>
      <c r="Y152" s="343">
        <f t="shared" si="11"/>
        <v>26970</v>
      </c>
      <c r="Z152" s="95"/>
      <c r="AA152" s="95"/>
      <c r="AB152" s="95"/>
      <c r="AC152" s="95"/>
      <c r="AD152" s="95"/>
    </row>
    <row r="153" ht="33.75" customHeight="1" outlineLevel="1">
      <c r="A153" s="59"/>
      <c r="B153" s="59"/>
      <c r="C153" s="59"/>
      <c r="D153" s="59"/>
      <c r="E153" s="174" t="s">
        <v>274</v>
      </c>
      <c r="F153" s="1083">
        <f>G153*V153</f>
        <v>127500</v>
      </c>
      <c r="G153" s="1101">
        <v>51.0</v>
      </c>
      <c r="H153" s="1109">
        <v>5.0</v>
      </c>
      <c r="I153" s="969" t="s">
        <v>253</v>
      </c>
      <c r="J153" s="458"/>
      <c r="K153" s="480"/>
      <c r="L153" s="72" t="s">
        <v>34</v>
      </c>
      <c r="M153" s="460">
        <f t="shared" si="5"/>
        <v>5</v>
      </c>
      <c r="N153" s="384">
        <v>2.0</v>
      </c>
      <c r="O153" s="374">
        <v>3.0</v>
      </c>
      <c r="P153" s="374">
        <v>0.0</v>
      </c>
      <c r="Q153" s="374">
        <v>0.0</v>
      </c>
      <c r="R153" s="374">
        <v>0.0</v>
      </c>
      <c r="S153" s="374">
        <v>0.0</v>
      </c>
      <c r="T153" s="372">
        <v>0.0</v>
      </c>
      <c r="U153" s="462">
        <v>8590.0</v>
      </c>
      <c r="V153" s="462">
        <v>2500.0</v>
      </c>
      <c r="W153" s="416">
        <f t="shared" si="13"/>
        <v>3.436</v>
      </c>
      <c r="X153" s="463">
        <f t="shared" si="10"/>
        <v>12500</v>
      </c>
      <c r="Y153" s="315">
        <f t="shared" si="11"/>
        <v>42950</v>
      </c>
      <c r="Z153" s="95"/>
      <c r="AA153" s="95"/>
      <c r="AB153" s="95"/>
      <c r="AC153" s="95"/>
      <c r="AD153" s="95"/>
    </row>
    <row r="154" ht="33.75" customHeight="1" outlineLevel="1">
      <c r="A154" s="60"/>
      <c r="B154" s="60"/>
      <c r="C154" s="60"/>
      <c r="D154" s="60"/>
      <c r="E154" s="60"/>
      <c r="F154" s="60"/>
      <c r="G154" s="1105"/>
      <c r="H154" s="1102">
        <f>G153*0.16</f>
        <v>8.16</v>
      </c>
      <c r="I154" s="971" t="s">
        <v>253</v>
      </c>
      <c r="J154" s="464"/>
      <c r="K154" s="482"/>
      <c r="L154" s="1091" t="s">
        <v>35</v>
      </c>
      <c r="M154" s="466">
        <f t="shared" si="5"/>
        <v>5</v>
      </c>
      <c r="N154" s="386">
        <v>2.0</v>
      </c>
      <c r="O154" s="387">
        <v>3.0</v>
      </c>
      <c r="P154" s="387">
        <v>0.0</v>
      </c>
      <c r="Q154" s="387">
        <v>0.0</v>
      </c>
      <c r="R154" s="387">
        <v>0.0</v>
      </c>
      <c r="S154" s="387">
        <v>0.0</v>
      </c>
      <c r="T154" s="388">
        <v>0.0</v>
      </c>
      <c r="U154" s="468">
        <v>8590.0</v>
      </c>
      <c r="V154" s="468">
        <v>2500.0</v>
      </c>
      <c r="W154" s="425">
        <f t="shared" si="13"/>
        <v>3.436</v>
      </c>
      <c r="X154" s="469">
        <f t="shared" si="10"/>
        <v>12500</v>
      </c>
      <c r="Y154" s="329">
        <f t="shared" si="11"/>
        <v>42950</v>
      </c>
      <c r="Z154" s="95"/>
      <c r="AA154" s="95"/>
      <c r="AB154" s="95"/>
      <c r="AC154" s="95"/>
      <c r="AD154" s="95"/>
    </row>
    <row r="155" ht="33.75" customHeight="1" outlineLevel="1">
      <c r="A155" s="78"/>
      <c r="B155" s="78"/>
      <c r="C155" s="78"/>
      <c r="D155" s="78"/>
      <c r="E155" s="78"/>
      <c r="F155" s="78"/>
      <c r="G155" s="1107"/>
      <c r="H155" s="1102">
        <f>G153*0.3</f>
        <v>15.3</v>
      </c>
      <c r="I155" s="971" t="s">
        <v>253</v>
      </c>
      <c r="J155" s="464"/>
      <c r="K155" s="482"/>
      <c r="L155" s="90" t="s">
        <v>36</v>
      </c>
      <c r="M155" s="466">
        <f t="shared" si="5"/>
        <v>5</v>
      </c>
      <c r="N155" s="386">
        <v>0.0</v>
      </c>
      <c r="O155" s="387">
        <v>5.0</v>
      </c>
      <c r="P155" s="387">
        <v>0.0</v>
      </c>
      <c r="Q155" s="387">
        <v>0.0</v>
      </c>
      <c r="R155" s="387">
        <v>0.0</v>
      </c>
      <c r="S155" s="387">
        <v>0.0</v>
      </c>
      <c r="T155" s="388">
        <v>0.0</v>
      </c>
      <c r="U155" s="468">
        <v>8590.0</v>
      </c>
      <c r="V155" s="468">
        <v>2500.0</v>
      </c>
      <c r="W155" s="425">
        <f t="shared" si="13"/>
        <v>3.436</v>
      </c>
      <c r="X155" s="469">
        <f t="shared" si="10"/>
        <v>12500</v>
      </c>
      <c r="Y155" s="329">
        <f t="shared" si="11"/>
        <v>42950</v>
      </c>
      <c r="Z155" s="95"/>
      <c r="AA155" s="95"/>
      <c r="AB155" s="95"/>
      <c r="AC155" s="95"/>
      <c r="AD155" s="95"/>
    </row>
    <row r="156" ht="33.75" customHeight="1" outlineLevel="1">
      <c r="A156" s="78"/>
      <c r="B156" s="78"/>
      <c r="C156" s="78"/>
      <c r="D156" s="78"/>
      <c r="E156" s="78"/>
      <c r="F156" s="78"/>
      <c r="G156" s="1107"/>
      <c r="H156" s="1102">
        <f>G153*0.3</f>
        <v>15.3</v>
      </c>
      <c r="I156" s="971" t="s">
        <v>253</v>
      </c>
      <c r="J156" s="464"/>
      <c r="K156" s="482"/>
      <c r="L156" s="1091" t="s">
        <v>37</v>
      </c>
      <c r="M156" s="466">
        <f t="shared" si="5"/>
        <v>7</v>
      </c>
      <c r="N156" s="386">
        <v>2.0</v>
      </c>
      <c r="O156" s="387">
        <v>5.0</v>
      </c>
      <c r="P156" s="387">
        <v>0.0</v>
      </c>
      <c r="Q156" s="387">
        <v>0.0</v>
      </c>
      <c r="R156" s="387">
        <v>0.0</v>
      </c>
      <c r="S156" s="387">
        <v>0.0</v>
      </c>
      <c r="T156" s="388">
        <v>0.0</v>
      </c>
      <c r="U156" s="468">
        <v>8590.0</v>
      </c>
      <c r="V156" s="468">
        <v>2500.0</v>
      </c>
      <c r="W156" s="425">
        <f t="shared" si="13"/>
        <v>3.436</v>
      </c>
      <c r="X156" s="469">
        <f t="shared" si="10"/>
        <v>17500</v>
      </c>
      <c r="Y156" s="329">
        <f t="shared" si="11"/>
        <v>60130</v>
      </c>
      <c r="Z156" s="95"/>
      <c r="AA156" s="95"/>
      <c r="AB156" s="95"/>
      <c r="AC156" s="95"/>
      <c r="AD156" s="95"/>
    </row>
    <row r="157" ht="33.75" customHeight="1" outlineLevel="1">
      <c r="A157" s="78"/>
      <c r="B157" s="78"/>
      <c r="C157" s="78"/>
      <c r="D157" s="78"/>
      <c r="E157" s="78"/>
      <c r="F157" s="78"/>
      <c r="G157" s="1107"/>
      <c r="H157" s="1102">
        <f>G153*0.16</f>
        <v>8.16</v>
      </c>
      <c r="I157" s="971" t="s">
        <v>253</v>
      </c>
      <c r="J157" s="464"/>
      <c r="K157" s="482"/>
      <c r="L157" s="1091" t="s">
        <v>132</v>
      </c>
      <c r="M157" s="466">
        <f t="shared" si="5"/>
        <v>3</v>
      </c>
      <c r="N157" s="386">
        <v>1.0</v>
      </c>
      <c r="O157" s="387">
        <v>2.0</v>
      </c>
      <c r="P157" s="387">
        <v>0.0</v>
      </c>
      <c r="Q157" s="387">
        <v>0.0</v>
      </c>
      <c r="R157" s="387">
        <v>0.0</v>
      </c>
      <c r="S157" s="387">
        <v>0.0</v>
      </c>
      <c r="T157" s="388">
        <v>0.0</v>
      </c>
      <c r="U157" s="468">
        <v>8590.0</v>
      </c>
      <c r="V157" s="468">
        <v>2500.0</v>
      </c>
      <c r="W157" s="425">
        <f t="shared" si="13"/>
        <v>3.436</v>
      </c>
      <c r="X157" s="469">
        <f t="shared" si="10"/>
        <v>7500</v>
      </c>
      <c r="Y157" s="329">
        <f t="shared" si="11"/>
        <v>25770</v>
      </c>
      <c r="Z157" s="95"/>
      <c r="AA157" s="95"/>
      <c r="AB157" s="95"/>
      <c r="AC157" s="95"/>
      <c r="AD157" s="95"/>
    </row>
    <row r="158" ht="33.75" customHeight="1" outlineLevel="1">
      <c r="A158" s="300"/>
      <c r="B158" s="300"/>
      <c r="C158" s="300"/>
      <c r="D158" s="300"/>
      <c r="E158" s="300"/>
      <c r="F158" s="300"/>
      <c r="G158" s="300"/>
      <c r="H158" s="300"/>
      <c r="I158" s="973" t="s">
        <v>253</v>
      </c>
      <c r="J158" s="470"/>
      <c r="K158" s="484"/>
      <c r="L158" s="1098" t="s">
        <v>133</v>
      </c>
      <c r="M158" s="472">
        <f t="shared" si="5"/>
        <v>4</v>
      </c>
      <c r="N158" s="334">
        <v>1.0</v>
      </c>
      <c r="O158" s="335">
        <v>3.0</v>
      </c>
      <c r="P158" s="335">
        <v>0.0</v>
      </c>
      <c r="Q158" s="335">
        <v>0.0</v>
      </c>
      <c r="R158" s="335">
        <v>0.0</v>
      </c>
      <c r="S158" s="335">
        <v>0.0</v>
      </c>
      <c r="T158" s="336">
        <v>0.0</v>
      </c>
      <c r="U158" s="473">
        <v>8590.0</v>
      </c>
      <c r="V158" s="473">
        <v>2500.0</v>
      </c>
      <c r="W158" s="435">
        <f t="shared" si="13"/>
        <v>3.436</v>
      </c>
      <c r="X158" s="474">
        <f t="shared" si="10"/>
        <v>10000</v>
      </c>
      <c r="Y158" s="343">
        <f t="shared" si="11"/>
        <v>34360</v>
      </c>
      <c r="Z158" s="95"/>
      <c r="AA158" s="95"/>
      <c r="AB158" s="95"/>
      <c r="AC158" s="95"/>
      <c r="AD158" s="95"/>
    </row>
    <row r="159" ht="33.75" customHeight="1" outlineLevel="1">
      <c r="A159" s="59"/>
      <c r="B159" s="59"/>
      <c r="C159" s="59"/>
      <c r="D159" s="59"/>
      <c r="E159" s="174" t="s">
        <v>274</v>
      </c>
      <c r="F159" s="1083">
        <f>G159*V159</f>
        <v>248600</v>
      </c>
      <c r="G159" s="1101">
        <v>113.0</v>
      </c>
      <c r="H159" s="1102">
        <f>G159*0.04</f>
        <v>4.52</v>
      </c>
      <c r="I159" s="969" t="s">
        <v>167</v>
      </c>
      <c r="J159" s="458"/>
      <c r="K159" s="480"/>
      <c r="L159" s="72" t="s">
        <v>34</v>
      </c>
      <c r="M159" s="460">
        <f t="shared" si="5"/>
        <v>0</v>
      </c>
      <c r="N159" s="384">
        <v>0.0</v>
      </c>
      <c r="O159" s="374">
        <v>0.0</v>
      </c>
      <c r="P159" s="374">
        <v>0.0</v>
      </c>
      <c r="Q159" s="374">
        <v>0.0</v>
      </c>
      <c r="R159" s="374">
        <v>0.0</v>
      </c>
      <c r="S159" s="374">
        <v>0.0</v>
      </c>
      <c r="T159" s="372">
        <v>0.0</v>
      </c>
      <c r="U159" s="462">
        <v>7990.0</v>
      </c>
      <c r="V159" s="1116">
        <v>2200.0</v>
      </c>
      <c r="W159" s="416">
        <f t="shared" si="13"/>
        <v>3.631818182</v>
      </c>
      <c r="X159" s="463">
        <f t="shared" si="10"/>
        <v>0</v>
      </c>
      <c r="Y159" s="315">
        <f t="shared" si="11"/>
        <v>0</v>
      </c>
      <c r="Z159" s="95"/>
      <c r="AA159" s="95"/>
      <c r="AB159" s="95"/>
      <c r="AC159" s="95"/>
      <c r="AD159" s="95"/>
    </row>
    <row r="160" ht="33.75" customHeight="1" outlineLevel="1">
      <c r="A160" s="60"/>
      <c r="B160" s="60"/>
      <c r="C160" s="60"/>
      <c r="D160" s="60"/>
      <c r="E160" s="60"/>
      <c r="F160" s="60"/>
      <c r="G160" s="1105"/>
      <c r="H160" s="1109">
        <v>25.0</v>
      </c>
      <c r="I160" s="971" t="s">
        <v>167</v>
      </c>
      <c r="J160" s="464"/>
      <c r="K160" s="482"/>
      <c r="L160" s="1091" t="s">
        <v>35</v>
      </c>
      <c r="M160" s="466">
        <f t="shared" si="5"/>
        <v>0</v>
      </c>
      <c r="N160" s="386">
        <v>0.0</v>
      </c>
      <c r="O160" s="387">
        <v>0.0</v>
      </c>
      <c r="P160" s="387">
        <v>0.0</v>
      </c>
      <c r="Q160" s="387">
        <v>0.0</v>
      </c>
      <c r="R160" s="387">
        <v>0.0</v>
      </c>
      <c r="S160" s="387">
        <v>0.0</v>
      </c>
      <c r="T160" s="388">
        <v>0.0</v>
      </c>
      <c r="U160" s="468">
        <v>7990.0</v>
      </c>
      <c r="V160" s="1116">
        <v>2200.0</v>
      </c>
      <c r="W160" s="425">
        <f t="shared" si="13"/>
        <v>3.631818182</v>
      </c>
      <c r="X160" s="469">
        <f t="shared" si="10"/>
        <v>0</v>
      </c>
      <c r="Y160" s="329">
        <f t="shared" si="11"/>
        <v>0</v>
      </c>
      <c r="Z160" s="95"/>
      <c r="AA160" s="95"/>
      <c r="AB160" s="95"/>
      <c r="AC160" s="95"/>
      <c r="AD160" s="95"/>
    </row>
    <row r="161" ht="33.75" customHeight="1" outlineLevel="1">
      <c r="A161" s="78"/>
      <c r="B161" s="78"/>
      <c r="C161" s="78"/>
      <c r="D161" s="78"/>
      <c r="E161" s="78"/>
      <c r="F161" s="78"/>
      <c r="G161" s="1107"/>
      <c r="H161" s="1109">
        <v>35.0</v>
      </c>
      <c r="I161" s="971" t="s">
        <v>167</v>
      </c>
      <c r="J161" s="464"/>
      <c r="K161" s="482"/>
      <c r="L161" s="90" t="s">
        <v>36</v>
      </c>
      <c r="M161" s="466">
        <f t="shared" si="5"/>
        <v>1</v>
      </c>
      <c r="N161" s="386">
        <v>1.0</v>
      </c>
      <c r="O161" s="387">
        <v>0.0</v>
      </c>
      <c r="P161" s="387">
        <v>0.0</v>
      </c>
      <c r="Q161" s="387">
        <v>0.0</v>
      </c>
      <c r="R161" s="387">
        <v>0.0</v>
      </c>
      <c r="S161" s="387">
        <v>0.0</v>
      </c>
      <c r="T161" s="388">
        <v>0.0</v>
      </c>
      <c r="U161" s="468">
        <v>7990.0</v>
      </c>
      <c r="V161" s="1116">
        <v>2200.0</v>
      </c>
      <c r="W161" s="425">
        <f t="shared" si="13"/>
        <v>3.631818182</v>
      </c>
      <c r="X161" s="469">
        <f t="shared" si="10"/>
        <v>2200</v>
      </c>
      <c r="Y161" s="329">
        <f t="shared" si="11"/>
        <v>7990</v>
      </c>
      <c r="Z161" s="95"/>
      <c r="AA161" s="95"/>
      <c r="AB161" s="95"/>
      <c r="AC161" s="95"/>
      <c r="AD161" s="95"/>
    </row>
    <row r="162" ht="33.75" customHeight="1" outlineLevel="1">
      <c r="A162" s="78"/>
      <c r="B162" s="78"/>
      <c r="C162" s="78"/>
      <c r="D162" s="78"/>
      <c r="E162" s="78"/>
      <c r="F162" s="78"/>
      <c r="G162" s="1107"/>
      <c r="H162" s="1109">
        <v>35.0</v>
      </c>
      <c r="I162" s="971" t="s">
        <v>167</v>
      </c>
      <c r="J162" s="464"/>
      <c r="K162" s="482"/>
      <c r="L162" s="1091" t="s">
        <v>37</v>
      </c>
      <c r="M162" s="466">
        <f t="shared" si="5"/>
        <v>0</v>
      </c>
      <c r="N162" s="386">
        <v>0.0</v>
      </c>
      <c r="O162" s="387">
        <v>0.0</v>
      </c>
      <c r="P162" s="387">
        <v>0.0</v>
      </c>
      <c r="Q162" s="387">
        <v>0.0</v>
      </c>
      <c r="R162" s="387">
        <v>0.0</v>
      </c>
      <c r="S162" s="387">
        <v>0.0</v>
      </c>
      <c r="T162" s="388">
        <v>0.0</v>
      </c>
      <c r="U162" s="468">
        <v>7990.0</v>
      </c>
      <c r="V162" s="1116">
        <v>2200.0</v>
      </c>
      <c r="W162" s="425">
        <f t="shared" si="13"/>
        <v>3.631818182</v>
      </c>
      <c r="X162" s="469">
        <f t="shared" si="10"/>
        <v>0</v>
      </c>
      <c r="Y162" s="329">
        <f t="shared" si="11"/>
        <v>0</v>
      </c>
      <c r="Z162" s="95"/>
      <c r="AA162" s="95"/>
      <c r="AB162" s="95"/>
      <c r="AC162" s="95"/>
      <c r="AD162" s="95"/>
    </row>
    <row r="163" ht="33.75" customHeight="1" outlineLevel="1">
      <c r="A163" s="78"/>
      <c r="B163" s="78"/>
      <c r="C163" s="78"/>
      <c r="D163" s="78"/>
      <c r="E163" s="78"/>
      <c r="F163" s="78"/>
      <c r="G163" s="1107"/>
      <c r="H163" s="1109">
        <v>10.0</v>
      </c>
      <c r="I163" s="971" t="s">
        <v>167</v>
      </c>
      <c r="J163" s="470"/>
      <c r="K163" s="482"/>
      <c r="L163" s="1091" t="s">
        <v>132</v>
      </c>
      <c r="M163" s="466">
        <f t="shared" si="5"/>
        <v>0</v>
      </c>
      <c r="N163" s="386">
        <v>0.0</v>
      </c>
      <c r="O163" s="387">
        <v>0.0</v>
      </c>
      <c r="P163" s="387">
        <v>0.0</v>
      </c>
      <c r="Q163" s="387">
        <v>0.0</v>
      </c>
      <c r="R163" s="387">
        <v>0.0</v>
      </c>
      <c r="S163" s="387">
        <v>0.0</v>
      </c>
      <c r="T163" s="388">
        <v>0.0</v>
      </c>
      <c r="U163" s="468">
        <v>7990.0</v>
      </c>
      <c r="V163" s="1116">
        <v>2200.0</v>
      </c>
      <c r="W163" s="425">
        <f t="shared" si="13"/>
        <v>3.631818182</v>
      </c>
      <c r="X163" s="469">
        <f t="shared" si="10"/>
        <v>0</v>
      </c>
      <c r="Y163" s="329">
        <f t="shared" si="11"/>
        <v>0</v>
      </c>
      <c r="Z163" s="95"/>
      <c r="AA163" s="95"/>
      <c r="AB163" s="95"/>
      <c r="AC163" s="95"/>
      <c r="AD163" s="95"/>
    </row>
    <row r="164" ht="127.5" customHeight="1" outlineLevel="1">
      <c r="A164" s="299"/>
      <c r="B164" s="299"/>
      <c r="C164" s="299"/>
      <c r="D164" s="299"/>
      <c r="E164" s="299"/>
      <c r="F164" s="299"/>
      <c r="G164" s="299" t="s">
        <v>102</v>
      </c>
      <c r="H164" s="300"/>
      <c r="I164" s="1058" t="s">
        <v>185</v>
      </c>
      <c r="J164" s="622"/>
      <c r="K164" s="568">
        <v>1.3391119913E10</v>
      </c>
      <c r="L164" s="1117" t="s">
        <v>176</v>
      </c>
      <c r="M164" s="624">
        <f t="shared" si="5"/>
        <v>101</v>
      </c>
      <c r="N164" s="625">
        <v>91.0</v>
      </c>
      <c r="O164" s="626">
        <v>8.0</v>
      </c>
      <c r="P164" s="626">
        <v>2.0</v>
      </c>
      <c r="Q164" s="626">
        <v>0.0</v>
      </c>
      <c r="R164" s="626">
        <v>0.0</v>
      </c>
      <c r="S164" s="626">
        <v>0.0</v>
      </c>
      <c r="T164" s="627">
        <v>0.0</v>
      </c>
      <c r="U164" s="631">
        <v>1990.0</v>
      </c>
      <c r="V164" s="631">
        <v>364.0</v>
      </c>
      <c r="W164" s="632">
        <f t="shared" si="13"/>
        <v>5.467032967</v>
      </c>
      <c r="X164" s="633">
        <f t="shared" si="10"/>
        <v>36764</v>
      </c>
      <c r="Y164" s="620">
        <f t="shared" si="11"/>
        <v>200990</v>
      </c>
      <c r="Z164" s="95"/>
      <c r="AA164" s="95"/>
      <c r="AB164" s="95"/>
      <c r="AC164" s="95"/>
      <c r="AD164" s="95"/>
    </row>
    <row r="165" ht="127.5" customHeight="1" outlineLevel="1">
      <c r="A165" s="299"/>
      <c r="B165" s="299"/>
      <c r="C165" s="299"/>
      <c r="D165" s="299"/>
      <c r="E165" s="299"/>
      <c r="F165" s="299"/>
      <c r="G165" s="299" t="s">
        <v>102</v>
      </c>
      <c r="H165" s="300"/>
      <c r="I165" s="1058" t="s">
        <v>188</v>
      </c>
      <c r="J165" s="622"/>
      <c r="K165" s="568">
        <v>1.3391229913E10</v>
      </c>
      <c r="L165" s="1117" t="s">
        <v>176</v>
      </c>
      <c r="M165" s="624">
        <f t="shared" si="5"/>
        <v>49</v>
      </c>
      <c r="N165" s="625">
        <v>37.0</v>
      </c>
      <c r="O165" s="626">
        <v>4.0</v>
      </c>
      <c r="P165" s="626">
        <v>4.0</v>
      </c>
      <c r="Q165" s="626">
        <v>0.0</v>
      </c>
      <c r="R165" s="626">
        <v>1.0</v>
      </c>
      <c r="S165" s="626">
        <v>3.0</v>
      </c>
      <c r="T165" s="627">
        <v>0.0</v>
      </c>
      <c r="U165" s="631">
        <v>2590.0</v>
      </c>
      <c r="V165" s="631">
        <v>439.0</v>
      </c>
      <c r="W165" s="632">
        <f t="shared" si="13"/>
        <v>5.89977221</v>
      </c>
      <c r="X165" s="633">
        <f t="shared" si="10"/>
        <v>21511</v>
      </c>
      <c r="Y165" s="620">
        <f t="shared" si="11"/>
        <v>126910</v>
      </c>
      <c r="Z165" s="95"/>
      <c r="AA165" s="95"/>
      <c r="AB165" s="95"/>
      <c r="AC165" s="95"/>
      <c r="AD165" s="95"/>
    </row>
    <row r="166" outlineLevel="1">
      <c r="A166" s="299"/>
      <c r="B166" s="299"/>
      <c r="C166" s="299"/>
      <c r="D166" s="299"/>
      <c r="E166" s="299"/>
      <c r="F166" s="299"/>
      <c r="G166" s="299" t="s">
        <v>102</v>
      </c>
      <c r="H166" s="299" t="s">
        <v>192</v>
      </c>
      <c r="I166" s="1042" t="s">
        <v>193</v>
      </c>
      <c r="J166" s="638"/>
      <c r="K166" s="639" t="s">
        <v>194</v>
      </c>
      <c r="L166" s="1091" t="s">
        <v>195</v>
      </c>
      <c r="M166" s="318">
        <f t="shared" si="5"/>
        <v>50</v>
      </c>
      <c r="N166" s="386">
        <v>25.0</v>
      </c>
      <c r="O166" s="387">
        <v>9.0</v>
      </c>
      <c r="P166" s="387">
        <v>2.0</v>
      </c>
      <c r="Q166" s="640"/>
      <c r="R166" s="640"/>
      <c r="S166" s="387"/>
      <c r="T166" s="641">
        <v>14.0</v>
      </c>
      <c r="U166" s="381">
        <v>990.0</v>
      </c>
      <c r="V166" s="381">
        <v>260.0</v>
      </c>
      <c r="W166" s="363">
        <f t="shared" si="13"/>
        <v>3.807692308</v>
      </c>
      <c r="X166" s="328">
        <f t="shared" si="10"/>
        <v>13000</v>
      </c>
      <c r="Y166" s="329">
        <f t="shared" si="11"/>
        <v>49500</v>
      </c>
      <c r="AA166" s="95"/>
      <c r="AB166" s="95"/>
      <c r="AC166" s="95"/>
      <c r="AD166" s="95"/>
    </row>
    <row r="167" outlineLevel="1">
      <c r="A167" s="299"/>
      <c r="B167" s="299"/>
      <c r="C167" s="299"/>
      <c r="D167" s="299"/>
      <c r="E167" s="299"/>
      <c r="F167" s="299"/>
      <c r="G167" s="299" t="s">
        <v>102</v>
      </c>
      <c r="H167" s="299" t="s">
        <v>192</v>
      </c>
      <c r="I167" s="1042" t="s">
        <v>193</v>
      </c>
      <c r="J167" s="638"/>
      <c r="K167" s="639" t="s">
        <v>194</v>
      </c>
      <c r="L167" s="1091" t="s">
        <v>196</v>
      </c>
      <c r="M167" s="318">
        <f t="shared" si="5"/>
        <v>5</v>
      </c>
      <c r="N167" s="386">
        <v>0.0</v>
      </c>
      <c r="O167" s="387">
        <v>1.0</v>
      </c>
      <c r="P167" s="387">
        <v>2.0</v>
      </c>
      <c r="Q167" s="640"/>
      <c r="R167" s="640"/>
      <c r="S167" s="387"/>
      <c r="T167" s="641">
        <v>2.0</v>
      </c>
      <c r="U167" s="381">
        <v>990.0</v>
      </c>
      <c r="V167" s="381">
        <v>260.0</v>
      </c>
      <c r="W167" s="363">
        <f t="shared" si="13"/>
        <v>3.807692308</v>
      </c>
      <c r="X167" s="328">
        <f t="shared" si="10"/>
        <v>1300</v>
      </c>
      <c r="Y167" s="329">
        <f t="shared" si="11"/>
        <v>4950</v>
      </c>
      <c r="AA167" s="95"/>
      <c r="AB167" s="95"/>
      <c r="AC167" s="95"/>
      <c r="AD167" s="95"/>
    </row>
    <row r="168" outlineLevel="1">
      <c r="A168" s="299"/>
      <c r="B168" s="299"/>
      <c r="C168" s="299"/>
      <c r="D168" s="299"/>
      <c r="E168" s="299"/>
      <c r="F168" s="299"/>
      <c r="G168" s="299" t="s">
        <v>102</v>
      </c>
      <c r="H168" s="299" t="s">
        <v>192</v>
      </c>
      <c r="I168" s="1042" t="s">
        <v>197</v>
      </c>
      <c r="J168" s="638"/>
      <c r="K168" s="639" t="s">
        <v>198</v>
      </c>
      <c r="L168" s="1091" t="s">
        <v>195</v>
      </c>
      <c r="M168" s="318">
        <f t="shared" si="5"/>
        <v>34</v>
      </c>
      <c r="N168" s="386">
        <v>5.0</v>
      </c>
      <c r="O168" s="387">
        <v>12.0</v>
      </c>
      <c r="P168" s="387">
        <v>2.0</v>
      </c>
      <c r="Q168" s="640"/>
      <c r="R168" s="640"/>
      <c r="S168" s="387"/>
      <c r="T168" s="641">
        <v>15.0</v>
      </c>
      <c r="U168" s="381">
        <v>690.0</v>
      </c>
      <c r="V168" s="381">
        <v>216.0</v>
      </c>
      <c r="W168" s="363">
        <f t="shared" si="13"/>
        <v>3.194444444</v>
      </c>
      <c r="X168" s="328">
        <f t="shared" si="10"/>
        <v>7344</v>
      </c>
      <c r="Y168" s="329">
        <f t="shared" si="11"/>
        <v>23460</v>
      </c>
      <c r="AA168" s="95"/>
      <c r="AB168" s="95"/>
      <c r="AC168" s="95"/>
      <c r="AD168" s="95"/>
    </row>
    <row r="169" outlineLevel="1">
      <c r="A169" s="299"/>
      <c r="B169" s="299"/>
      <c r="C169" s="299"/>
      <c r="D169" s="299"/>
      <c r="E169" s="299"/>
      <c r="F169" s="299"/>
      <c r="G169" s="299" t="s">
        <v>102</v>
      </c>
      <c r="H169" s="299" t="s">
        <v>192</v>
      </c>
      <c r="I169" s="1042" t="s">
        <v>197</v>
      </c>
      <c r="J169" s="638"/>
      <c r="K169" s="639" t="s">
        <v>198</v>
      </c>
      <c r="L169" s="1091" t="s">
        <v>196</v>
      </c>
      <c r="M169" s="318">
        <f t="shared" si="5"/>
        <v>53</v>
      </c>
      <c r="N169" s="386">
        <v>27.0</v>
      </c>
      <c r="O169" s="387">
        <v>10.0</v>
      </c>
      <c r="P169" s="387">
        <v>2.0</v>
      </c>
      <c r="Q169" s="640"/>
      <c r="R169" s="640"/>
      <c r="S169" s="387"/>
      <c r="T169" s="641">
        <v>14.0</v>
      </c>
      <c r="U169" s="381">
        <v>690.0</v>
      </c>
      <c r="V169" s="381">
        <v>216.0</v>
      </c>
      <c r="W169" s="363">
        <f t="shared" si="13"/>
        <v>3.194444444</v>
      </c>
      <c r="X169" s="328">
        <f t="shared" si="10"/>
        <v>11448</v>
      </c>
      <c r="Y169" s="329">
        <f t="shared" si="11"/>
        <v>36570</v>
      </c>
      <c r="AA169" s="95"/>
      <c r="AB169" s="95"/>
      <c r="AC169" s="95"/>
      <c r="AD169" s="95"/>
    </row>
    <row r="170" outlineLevel="1">
      <c r="A170" s="299"/>
      <c r="B170" s="299"/>
      <c r="C170" s="299"/>
      <c r="D170" s="299"/>
      <c r="E170" s="299"/>
      <c r="F170" s="299"/>
      <c r="G170" s="299" t="s">
        <v>102</v>
      </c>
      <c r="H170" s="299"/>
      <c r="I170" s="1069" t="s">
        <v>201</v>
      </c>
      <c r="J170" s="638"/>
      <c r="K170" s="639" t="s">
        <v>200</v>
      </c>
      <c r="L170" s="1091" t="s">
        <v>195</v>
      </c>
      <c r="M170" s="318">
        <f t="shared" si="5"/>
        <v>58</v>
      </c>
      <c r="N170" s="386">
        <v>47.0</v>
      </c>
      <c r="O170" s="387">
        <v>9.0</v>
      </c>
      <c r="P170" s="387">
        <v>0.0</v>
      </c>
      <c r="Q170" s="640"/>
      <c r="R170" s="640"/>
      <c r="S170" s="387"/>
      <c r="T170" s="641">
        <v>2.0</v>
      </c>
      <c r="U170" s="381">
        <v>690.0</v>
      </c>
      <c r="V170" s="381">
        <v>216.0</v>
      </c>
      <c r="W170" s="363">
        <f t="shared" si="13"/>
        <v>3.194444444</v>
      </c>
      <c r="X170" s="328">
        <f t="shared" si="10"/>
        <v>12528</v>
      </c>
      <c r="Y170" s="329">
        <f t="shared" si="11"/>
        <v>40020</v>
      </c>
      <c r="AA170" s="95"/>
      <c r="AB170" s="95"/>
      <c r="AC170" s="95"/>
      <c r="AD170" s="95"/>
    </row>
    <row r="171" outlineLevel="1">
      <c r="A171" s="299"/>
      <c r="B171" s="299"/>
      <c r="C171" s="299"/>
      <c r="D171" s="299"/>
      <c r="E171" s="299"/>
      <c r="F171" s="299"/>
      <c r="G171" s="299" t="s">
        <v>102</v>
      </c>
      <c r="H171" s="299"/>
      <c r="I171" s="1069" t="s">
        <v>201</v>
      </c>
      <c r="J171" s="638"/>
      <c r="K171" s="639" t="s">
        <v>200</v>
      </c>
      <c r="L171" s="1091" t="s">
        <v>196</v>
      </c>
      <c r="M171" s="318">
        <f t="shared" si="5"/>
        <v>46</v>
      </c>
      <c r="N171" s="386">
        <v>32.0</v>
      </c>
      <c r="O171" s="387">
        <v>6.0</v>
      </c>
      <c r="P171" s="387">
        <v>7.0</v>
      </c>
      <c r="Q171" s="640"/>
      <c r="R171" s="640"/>
      <c r="S171" s="387"/>
      <c r="T171" s="641">
        <v>1.0</v>
      </c>
      <c r="U171" s="381">
        <v>690.0</v>
      </c>
      <c r="V171" s="381">
        <v>216.0</v>
      </c>
      <c r="W171" s="363">
        <f t="shared" si="13"/>
        <v>3.194444444</v>
      </c>
      <c r="X171" s="328">
        <f t="shared" si="10"/>
        <v>9936</v>
      </c>
      <c r="Y171" s="329">
        <f t="shared" si="11"/>
        <v>31740</v>
      </c>
      <c r="AA171" s="95"/>
      <c r="AB171" s="95"/>
      <c r="AC171" s="95"/>
      <c r="AD171" s="95"/>
    </row>
    <row r="172" outlineLevel="1">
      <c r="A172" s="299"/>
      <c r="B172" s="299"/>
      <c r="C172" s="299"/>
      <c r="D172" s="299"/>
      <c r="E172" s="299"/>
      <c r="F172" s="299"/>
      <c r="G172" s="299" t="s">
        <v>102</v>
      </c>
      <c r="H172" s="300"/>
      <c r="I172" s="1042" t="s">
        <v>202</v>
      </c>
      <c r="J172" s="638"/>
      <c r="K172" s="639" t="s">
        <v>203</v>
      </c>
      <c r="L172" s="1091" t="s">
        <v>195</v>
      </c>
      <c r="M172" s="318">
        <f t="shared" si="5"/>
        <v>21</v>
      </c>
      <c r="N172" s="386">
        <v>4.0</v>
      </c>
      <c r="O172" s="387">
        <v>4.0</v>
      </c>
      <c r="P172" s="387">
        <v>1.0</v>
      </c>
      <c r="Q172" s="640"/>
      <c r="R172" s="640"/>
      <c r="S172" s="640"/>
      <c r="T172" s="641">
        <v>12.0</v>
      </c>
      <c r="U172" s="381">
        <v>690.0</v>
      </c>
      <c r="V172" s="381">
        <v>170.0</v>
      </c>
      <c r="W172" s="363">
        <f t="shared" si="13"/>
        <v>4.058823529</v>
      </c>
      <c r="X172" s="328">
        <f t="shared" si="10"/>
        <v>3570</v>
      </c>
      <c r="Y172" s="329">
        <f t="shared" si="11"/>
        <v>14490</v>
      </c>
      <c r="Z172" s="95"/>
      <c r="AA172" s="95"/>
      <c r="AB172" s="95"/>
      <c r="AC172" s="95"/>
      <c r="AD172" s="95"/>
    </row>
    <row r="173" outlineLevel="1">
      <c r="A173" s="299"/>
      <c r="B173" s="299"/>
      <c r="C173" s="299"/>
      <c r="D173" s="299"/>
      <c r="E173" s="299"/>
      <c r="F173" s="299"/>
      <c r="G173" s="299" t="s">
        <v>102</v>
      </c>
      <c r="H173" s="300"/>
      <c r="I173" s="1042" t="s">
        <v>202</v>
      </c>
      <c r="J173" s="638"/>
      <c r="K173" s="639" t="s">
        <v>203</v>
      </c>
      <c r="L173" s="1091" t="s">
        <v>196</v>
      </c>
      <c r="M173" s="318">
        <f t="shared" si="5"/>
        <v>26</v>
      </c>
      <c r="N173" s="386">
        <v>7.0</v>
      </c>
      <c r="O173" s="387">
        <v>1.0</v>
      </c>
      <c r="P173" s="387">
        <v>2.0</v>
      </c>
      <c r="Q173" s="640"/>
      <c r="R173" s="640"/>
      <c r="S173" s="640"/>
      <c r="T173" s="641">
        <v>16.0</v>
      </c>
      <c r="U173" s="381">
        <v>690.0</v>
      </c>
      <c r="V173" s="381">
        <v>170.0</v>
      </c>
      <c r="W173" s="363">
        <f t="shared" si="13"/>
        <v>4.058823529</v>
      </c>
      <c r="X173" s="328">
        <f t="shared" si="10"/>
        <v>4420</v>
      </c>
      <c r="Y173" s="329">
        <f t="shared" si="11"/>
        <v>17940</v>
      </c>
      <c r="Z173" s="95"/>
      <c r="AA173" s="95"/>
      <c r="AB173" s="95"/>
      <c r="AC173" s="95"/>
      <c r="AD173" s="95"/>
    </row>
    <row r="174" outlineLevel="1">
      <c r="A174" s="299"/>
      <c r="B174" s="299"/>
      <c r="C174" s="299"/>
      <c r="D174" s="299"/>
      <c r="E174" s="299"/>
      <c r="F174" s="299"/>
      <c r="G174" s="299" t="s">
        <v>102</v>
      </c>
      <c r="H174" s="300"/>
      <c r="I174" s="1042" t="s">
        <v>204</v>
      </c>
      <c r="J174" s="638"/>
      <c r="K174" s="639" t="s">
        <v>205</v>
      </c>
      <c r="L174" s="1091" t="s">
        <v>195</v>
      </c>
      <c r="M174" s="318">
        <f t="shared" si="5"/>
        <v>2</v>
      </c>
      <c r="N174" s="601">
        <v>0.0</v>
      </c>
      <c r="O174" s="387">
        <v>0.0</v>
      </c>
      <c r="P174" s="640"/>
      <c r="Q174" s="640"/>
      <c r="R174" s="640"/>
      <c r="S174" s="640"/>
      <c r="T174" s="641">
        <v>2.0</v>
      </c>
      <c r="U174" s="381">
        <v>690.0</v>
      </c>
      <c r="V174" s="381">
        <v>170.0</v>
      </c>
      <c r="W174" s="363">
        <f t="shared" si="13"/>
        <v>4.058823529</v>
      </c>
      <c r="X174" s="328">
        <f t="shared" si="10"/>
        <v>340</v>
      </c>
      <c r="Y174" s="329">
        <f t="shared" si="11"/>
        <v>1380</v>
      </c>
      <c r="Z174" s="95"/>
      <c r="AA174" s="95"/>
      <c r="AB174" s="95"/>
      <c r="AC174" s="95"/>
      <c r="AD174" s="95"/>
    </row>
    <row r="175" outlineLevel="1">
      <c r="A175" s="299"/>
      <c r="B175" s="299"/>
      <c r="C175" s="299"/>
      <c r="D175" s="299"/>
      <c r="E175" s="299"/>
      <c r="F175" s="299"/>
      <c r="G175" s="299" t="s">
        <v>102</v>
      </c>
      <c r="H175" s="300"/>
      <c r="I175" s="1070" t="s">
        <v>204</v>
      </c>
      <c r="J175" s="646"/>
      <c r="K175" s="647" t="s">
        <v>205</v>
      </c>
      <c r="L175" s="1098" t="s">
        <v>196</v>
      </c>
      <c r="M175" s="332">
        <f t="shared" si="5"/>
        <v>31</v>
      </c>
      <c r="N175" s="334">
        <v>3.0</v>
      </c>
      <c r="O175" s="321">
        <v>7.0</v>
      </c>
      <c r="P175" s="321">
        <v>6.0</v>
      </c>
      <c r="Q175" s="437"/>
      <c r="R175" s="437"/>
      <c r="S175" s="437"/>
      <c r="T175" s="641">
        <v>15.0</v>
      </c>
      <c r="U175" s="340">
        <v>690.0</v>
      </c>
      <c r="V175" s="340">
        <v>170.0</v>
      </c>
      <c r="W175" s="363">
        <f t="shared" si="13"/>
        <v>4.058823529</v>
      </c>
      <c r="X175" s="342">
        <f t="shared" si="10"/>
        <v>5270</v>
      </c>
      <c r="Y175" s="329">
        <f t="shared" si="11"/>
        <v>21390</v>
      </c>
      <c r="Z175" s="95"/>
      <c r="AA175" s="95"/>
      <c r="AB175" s="95"/>
      <c r="AC175" s="95"/>
      <c r="AD175" s="95"/>
    </row>
    <row r="176" ht="61.5" customHeight="1" outlineLevel="1">
      <c r="A176" s="299"/>
      <c r="B176" s="299"/>
      <c r="C176" s="299"/>
      <c r="D176" s="299"/>
      <c r="E176" s="299"/>
      <c r="F176" s="299"/>
      <c r="G176" s="299" t="s">
        <v>102</v>
      </c>
      <c r="H176" s="300"/>
      <c r="I176" s="1073" t="s">
        <v>209</v>
      </c>
      <c r="J176" s="622"/>
      <c r="K176" s="568">
        <v>1.3351219913E10</v>
      </c>
      <c r="L176" s="1118" t="s">
        <v>208</v>
      </c>
      <c r="M176" s="652">
        <f t="shared" si="5"/>
        <v>101</v>
      </c>
      <c r="N176" s="653">
        <v>84.0</v>
      </c>
      <c r="O176" s="654">
        <v>7.0</v>
      </c>
      <c r="P176" s="654">
        <v>1.0</v>
      </c>
      <c r="Q176" s="654">
        <v>2.0</v>
      </c>
      <c r="R176" s="654">
        <v>1.0</v>
      </c>
      <c r="S176" s="654">
        <v>5.0</v>
      </c>
      <c r="T176" s="654">
        <v>1.0</v>
      </c>
      <c r="U176" s="657">
        <v>3990.0</v>
      </c>
      <c r="V176" s="657">
        <v>1077.0</v>
      </c>
      <c r="W176" s="632">
        <f t="shared" si="13"/>
        <v>3.704735376</v>
      </c>
      <c r="X176" s="657">
        <f t="shared" si="10"/>
        <v>108777</v>
      </c>
      <c r="Y176" s="620">
        <f t="shared" si="11"/>
        <v>402990</v>
      </c>
      <c r="Z176" s="95"/>
      <c r="AA176" s="95"/>
      <c r="AB176" s="95"/>
      <c r="AC176" s="95"/>
      <c r="AD176" s="95"/>
    </row>
    <row r="177" ht="64.5" customHeight="1" outlineLevel="1">
      <c r="A177" s="299"/>
      <c r="B177" s="299"/>
      <c r="C177" s="299"/>
      <c r="D177" s="299"/>
      <c r="E177" s="299"/>
      <c r="F177" s="299"/>
      <c r="G177" s="299" t="s">
        <v>102</v>
      </c>
      <c r="H177" s="300"/>
      <c r="I177" s="1073" t="s">
        <v>210</v>
      </c>
      <c r="J177" s="622"/>
      <c r="K177" s="568">
        <v>1.3351219913E10</v>
      </c>
      <c r="L177" s="1118" t="s">
        <v>208</v>
      </c>
      <c r="M177" s="652">
        <f t="shared" si="5"/>
        <v>8</v>
      </c>
      <c r="N177" s="653">
        <v>1.0</v>
      </c>
      <c r="O177" s="654">
        <v>3.0</v>
      </c>
      <c r="P177" s="654">
        <v>1.0</v>
      </c>
      <c r="Q177" s="654">
        <v>2.0</v>
      </c>
      <c r="R177" s="654">
        <v>0.0</v>
      </c>
      <c r="S177" s="654">
        <v>0.0</v>
      </c>
      <c r="T177" s="654">
        <v>1.0</v>
      </c>
      <c r="U177" s="657">
        <v>8990.0</v>
      </c>
      <c r="V177" s="658">
        <v>1750.0</v>
      </c>
      <c r="W177" s="632">
        <f t="shared" si="13"/>
        <v>5.137142857</v>
      </c>
      <c r="X177" s="657">
        <f t="shared" si="10"/>
        <v>14000</v>
      </c>
      <c r="Y177" s="620">
        <f t="shared" si="11"/>
        <v>71920</v>
      </c>
      <c r="Z177" s="95"/>
      <c r="AA177" s="95"/>
      <c r="AB177" s="95"/>
      <c r="AC177" s="95"/>
      <c r="AD177" s="95"/>
    </row>
    <row r="178" outlineLevel="1">
      <c r="A178" s="674"/>
      <c r="B178" s="674"/>
      <c r="C178" s="674"/>
      <c r="D178" s="674"/>
      <c r="E178" s="674"/>
      <c r="F178" s="674"/>
      <c r="G178" s="674"/>
      <c r="H178" s="674"/>
      <c r="I178" s="674" t="s">
        <v>213</v>
      </c>
      <c r="J178" s="676"/>
      <c r="K178" s="42"/>
      <c r="L178" s="677"/>
      <c r="M178" s="678"/>
      <c r="N178" s="679"/>
      <c r="O178" s="678"/>
      <c r="P178" s="678"/>
      <c r="Q178" s="678"/>
      <c r="R178" s="678"/>
      <c r="S178" s="678"/>
      <c r="T178" s="678"/>
      <c r="U178" s="678"/>
      <c r="V178" s="678"/>
      <c r="W178" s="678"/>
      <c r="X178" s="678"/>
      <c r="Y178" s="678"/>
      <c r="AA178" s="95"/>
      <c r="AB178" s="95"/>
      <c r="AC178" s="95"/>
      <c r="AD178" s="95"/>
    </row>
    <row r="179" outlineLevel="1">
      <c r="A179" s="674"/>
      <c r="B179" s="674"/>
      <c r="C179" s="674"/>
      <c r="D179" s="674"/>
      <c r="E179" s="674"/>
      <c r="F179" s="674"/>
      <c r="G179" s="674"/>
      <c r="H179" s="674"/>
      <c r="I179" s="674" t="s">
        <v>214</v>
      </c>
      <c r="J179" s="676"/>
      <c r="K179" s="42"/>
      <c r="L179" s="677"/>
      <c r="M179" s="678"/>
      <c r="N179" s="679"/>
      <c r="O179" s="678"/>
      <c r="P179" s="678"/>
      <c r="Q179" s="678"/>
      <c r="R179" s="678"/>
      <c r="S179" s="678"/>
      <c r="T179" s="678"/>
      <c r="U179" s="678"/>
      <c r="V179" s="678"/>
      <c r="W179" s="678"/>
      <c r="X179" s="678"/>
      <c r="Y179" s="678"/>
      <c r="AA179" s="95"/>
      <c r="AB179" s="95"/>
      <c r="AC179" s="95"/>
      <c r="AD179" s="95"/>
    </row>
    <row r="180" outlineLevel="1">
      <c r="A180" s="300"/>
      <c r="B180" s="300"/>
      <c r="C180" s="300"/>
      <c r="D180" s="300"/>
      <c r="E180" s="300"/>
      <c r="F180" s="300"/>
      <c r="G180" s="300"/>
      <c r="H180" s="300"/>
      <c r="I180" s="1073" t="s">
        <v>215</v>
      </c>
      <c r="J180" s="659"/>
      <c r="K180" s="660">
        <v>1.3351219913E10</v>
      </c>
      <c r="L180" s="651" t="s">
        <v>208</v>
      </c>
      <c r="M180" s="683">
        <f>SUM(N180:T180)</f>
        <v>192</v>
      </c>
      <c r="N180" s="684">
        <v>192.0</v>
      </c>
      <c r="O180" s="685">
        <v>0.0</v>
      </c>
      <c r="P180" s="686"/>
      <c r="Q180" s="686"/>
      <c r="R180" s="686"/>
      <c r="S180" s="686"/>
      <c r="T180" s="686"/>
      <c r="U180" s="689">
        <v>10990.0</v>
      </c>
      <c r="V180" s="689">
        <v>4085.0</v>
      </c>
      <c r="W180" s="671">
        <f>U180/V180</f>
        <v>2.690330477</v>
      </c>
      <c r="X180" s="689">
        <f>M180*V180</f>
        <v>784320</v>
      </c>
      <c r="Y180" s="673">
        <f>U180*M180</f>
        <v>2110080</v>
      </c>
      <c r="AA180" s="95"/>
      <c r="AB180" s="95"/>
      <c r="AC180" s="95"/>
      <c r="AD180" s="95"/>
    </row>
    <row r="181">
      <c r="A181" s="690"/>
      <c r="B181" s="690"/>
      <c r="C181" s="690"/>
      <c r="D181" s="690"/>
      <c r="E181" s="690"/>
      <c r="F181" s="690"/>
      <c r="G181" s="690"/>
      <c r="H181" s="690"/>
      <c r="I181" s="690"/>
      <c r="J181" s="676"/>
      <c r="K181" s="42"/>
      <c r="L181" s="677"/>
      <c r="M181" s="678"/>
      <c r="N181" s="679"/>
      <c r="O181" s="678"/>
      <c r="P181" s="678"/>
      <c r="Q181" s="678"/>
      <c r="R181" s="678"/>
      <c r="S181" s="678"/>
      <c r="T181" s="678"/>
      <c r="U181" s="678"/>
      <c r="V181" s="678"/>
      <c r="W181" s="678"/>
      <c r="X181" s="678"/>
      <c r="Y181" s="678"/>
      <c r="Z181" s="95"/>
      <c r="AA181" s="95"/>
      <c r="AB181" s="95"/>
      <c r="AC181" s="95"/>
      <c r="AD181" s="95"/>
    </row>
    <row r="182">
      <c r="A182" s="690"/>
      <c r="B182" s="690"/>
      <c r="C182" s="690"/>
      <c r="D182" s="690"/>
      <c r="E182" s="690"/>
      <c r="F182" s="690"/>
      <c r="G182" s="690"/>
      <c r="H182" s="690"/>
      <c r="I182" s="690"/>
      <c r="J182" s="676"/>
      <c r="K182" s="42"/>
      <c r="L182" s="677"/>
      <c r="M182" s="678"/>
      <c r="N182" s="679"/>
      <c r="O182" s="678"/>
      <c r="P182" s="678"/>
      <c r="Q182" s="678"/>
      <c r="R182" s="678"/>
      <c r="S182" s="678"/>
      <c r="T182" s="678"/>
      <c r="U182" s="678"/>
      <c r="V182" s="678"/>
      <c r="W182" s="678"/>
      <c r="X182" s="678"/>
      <c r="Y182" s="678"/>
      <c r="Z182" s="95"/>
      <c r="AA182" s="95"/>
      <c r="AB182" s="95"/>
      <c r="AC182" s="95"/>
      <c r="AD182" s="95"/>
    </row>
    <row r="183">
      <c r="A183" s="690"/>
      <c r="B183" s="690"/>
      <c r="C183" s="690"/>
      <c r="D183" s="690"/>
      <c r="E183" s="690"/>
      <c r="F183" s="690"/>
      <c r="G183" s="690"/>
      <c r="H183" s="690"/>
      <c r="I183" s="690"/>
      <c r="J183" s="676"/>
      <c r="K183" s="42"/>
      <c r="L183" s="677"/>
      <c r="M183" s="678"/>
      <c r="N183" s="679"/>
      <c r="O183" s="678"/>
      <c r="P183" s="678"/>
      <c r="Q183" s="678"/>
      <c r="R183" s="678"/>
      <c r="S183" s="678"/>
      <c r="T183" s="678"/>
      <c r="U183" s="678"/>
      <c r="V183" s="678"/>
      <c r="W183" s="678"/>
      <c r="X183" s="678"/>
      <c r="Y183" s="678"/>
      <c r="Z183" s="95"/>
      <c r="AA183" s="95"/>
      <c r="AB183" s="95"/>
      <c r="AC183" s="95"/>
      <c r="AD183" s="95"/>
    </row>
    <row r="184">
      <c r="A184" s="690"/>
      <c r="B184" s="690"/>
      <c r="C184" s="690"/>
      <c r="D184" s="690"/>
      <c r="E184" s="690"/>
      <c r="F184" s="690"/>
      <c r="G184" s="690"/>
      <c r="H184" s="690"/>
      <c r="I184" s="690"/>
      <c r="J184" s="676"/>
      <c r="K184" s="42"/>
      <c r="L184" s="677"/>
      <c r="M184" s="678"/>
      <c r="N184" s="679"/>
      <c r="O184" s="678"/>
      <c r="P184" s="678"/>
      <c r="Q184" s="678"/>
      <c r="R184" s="678"/>
      <c r="S184" s="678"/>
      <c r="T184" s="678"/>
      <c r="U184" s="678"/>
      <c r="V184" s="678"/>
      <c r="W184" s="678"/>
      <c r="X184" s="678"/>
      <c r="Y184" s="678"/>
      <c r="Z184" s="95"/>
      <c r="AA184" s="95"/>
      <c r="AB184" s="95"/>
      <c r="AC184" s="95"/>
      <c r="AD184" s="95"/>
    </row>
    <row r="185">
      <c r="A185" s="690"/>
      <c r="B185" s="690"/>
      <c r="C185" s="690"/>
      <c r="D185" s="690"/>
      <c r="E185" s="690"/>
      <c r="F185" s="690"/>
      <c r="G185" s="690"/>
      <c r="H185" s="690"/>
      <c r="I185" s="690"/>
      <c r="J185" s="676"/>
      <c r="K185" s="42"/>
      <c r="L185" s="677"/>
      <c r="M185" s="678"/>
      <c r="N185" s="679"/>
      <c r="O185" s="678"/>
      <c r="P185" s="678"/>
      <c r="Q185" s="678"/>
      <c r="R185" s="678"/>
      <c r="S185" s="678"/>
      <c r="T185" s="678"/>
      <c r="U185" s="678"/>
      <c r="V185" s="678"/>
      <c r="W185" s="678"/>
      <c r="X185" s="678"/>
      <c r="Y185" s="678"/>
      <c r="Z185" s="95"/>
      <c r="AA185" s="95"/>
      <c r="AB185" s="95"/>
      <c r="AC185" s="95"/>
      <c r="AD185" s="95"/>
    </row>
    <row r="186">
      <c r="A186" s="690"/>
      <c r="B186" s="690"/>
      <c r="C186" s="690"/>
      <c r="D186" s="690"/>
      <c r="E186" s="690"/>
      <c r="F186" s="690"/>
      <c r="G186" s="690"/>
      <c r="H186" s="690"/>
      <c r="I186" s="690"/>
      <c r="J186" s="676"/>
      <c r="K186" s="42"/>
      <c r="L186" s="677"/>
      <c r="M186" s="678"/>
      <c r="N186" s="679"/>
      <c r="O186" s="678"/>
      <c r="P186" s="678"/>
      <c r="Q186" s="678"/>
      <c r="R186" s="678"/>
      <c r="S186" s="678"/>
      <c r="T186" s="678"/>
      <c r="U186" s="678"/>
      <c r="V186" s="678"/>
      <c r="W186" s="678"/>
      <c r="X186" s="678"/>
      <c r="Y186" s="678"/>
      <c r="Z186" s="95"/>
      <c r="AA186" s="95"/>
      <c r="AB186" s="95"/>
      <c r="AC186" s="95"/>
      <c r="AD186" s="95"/>
    </row>
    <row r="187">
      <c r="A187" s="690"/>
      <c r="B187" s="690"/>
      <c r="C187" s="690"/>
      <c r="D187" s="690"/>
      <c r="E187" s="690"/>
      <c r="F187" s="690"/>
      <c r="G187" s="690"/>
      <c r="H187" s="690"/>
      <c r="I187" s="690"/>
      <c r="J187" s="676"/>
      <c r="K187" s="42"/>
      <c r="L187" s="677"/>
      <c r="M187" s="678"/>
      <c r="N187" s="679"/>
      <c r="O187" s="678"/>
      <c r="P187" s="678"/>
      <c r="Q187" s="678"/>
      <c r="R187" s="678"/>
      <c r="S187" s="678"/>
      <c r="T187" s="678"/>
      <c r="U187" s="678"/>
      <c r="V187" s="678"/>
      <c r="W187" s="678"/>
      <c r="X187" s="678"/>
      <c r="Y187" s="678"/>
      <c r="Z187" s="95"/>
      <c r="AA187" s="95"/>
      <c r="AB187" s="95"/>
      <c r="AC187" s="95"/>
      <c r="AD187" s="95"/>
    </row>
    <row r="188">
      <c r="A188" s="690"/>
      <c r="B188" s="690"/>
      <c r="C188" s="690"/>
      <c r="D188" s="690"/>
      <c r="E188" s="690"/>
      <c r="F188" s="690"/>
      <c r="G188" s="690"/>
      <c r="H188" s="690"/>
      <c r="I188" s="690"/>
      <c r="J188" s="676"/>
      <c r="K188" s="42"/>
      <c r="L188" s="677"/>
      <c r="M188" s="678"/>
      <c r="N188" s="679"/>
      <c r="O188" s="678"/>
      <c r="P188" s="678"/>
      <c r="Q188" s="678"/>
      <c r="R188" s="678"/>
      <c r="S188" s="678"/>
      <c r="T188" s="678"/>
      <c r="U188" s="678"/>
      <c r="V188" s="678"/>
      <c r="W188" s="678"/>
      <c r="X188" s="678"/>
      <c r="Y188" s="678"/>
      <c r="Z188" s="95"/>
      <c r="AA188" s="95"/>
      <c r="AB188" s="95"/>
      <c r="AC188" s="95"/>
      <c r="AD188" s="95"/>
    </row>
    <row r="189">
      <c r="A189" s="690"/>
      <c r="B189" s="690"/>
      <c r="C189" s="690"/>
      <c r="D189" s="690"/>
      <c r="E189" s="690"/>
      <c r="F189" s="690"/>
      <c r="G189" s="690"/>
      <c r="H189" s="690"/>
      <c r="I189" s="690"/>
      <c r="J189" s="676"/>
      <c r="K189" s="42"/>
      <c r="L189" s="677"/>
      <c r="M189" s="678"/>
      <c r="N189" s="679"/>
      <c r="O189" s="678"/>
      <c r="P189" s="678"/>
      <c r="Q189" s="678"/>
      <c r="R189" s="678"/>
      <c r="S189" s="678"/>
      <c r="T189" s="678"/>
      <c r="U189" s="678"/>
      <c r="V189" s="678"/>
      <c r="W189" s="678"/>
      <c r="X189" s="678"/>
      <c r="Y189" s="678"/>
      <c r="Z189" s="95"/>
      <c r="AA189" s="95"/>
      <c r="AB189" s="95"/>
      <c r="AC189" s="95"/>
      <c r="AD189" s="95"/>
    </row>
    <row r="190">
      <c r="A190" s="690"/>
      <c r="B190" s="690"/>
      <c r="C190" s="690"/>
      <c r="D190" s="690"/>
      <c r="E190" s="690"/>
      <c r="F190" s="690"/>
      <c r="G190" s="690"/>
      <c r="H190" s="690"/>
      <c r="I190" s="690"/>
      <c r="J190" s="676"/>
      <c r="K190" s="42"/>
      <c r="L190" s="677"/>
      <c r="M190" s="678"/>
      <c r="N190" s="679"/>
      <c r="O190" s="678"/>
      <c r="P190" s="678"/>
      <c r="Q190" s="678"/>
      <c r="R190" s="678"/>
      <c r="S190" s="678"/>
      <c r="T190" s="678"/>
      <c r="U190" s="678"/>
      <c r="V190" s="678"/>
      <c r="W190" s="678"/>
      <c r="X190" s="678"/>
      <c r="Y190" s="678"/>
      <c r="Z190" s="95"/>
      <c r="AA190" s="95"/>
      <c r="AB190" s="95"/>
      <c r="AC190" s="95"/>
      <c r="AD190" s="95"/>
    </row>
    <row r="191">
      <c r="A191" s="690"/>
      <c r="B191" s="690"/>
      <c r="C191" s="690"/>
      <c r="D191" s="690"/>
      <c r="E191" s="690"/>
      <c r="F191" s="690"/>
      <c r="G191" s="690"/>
      <c r="H191" s="690"/>
      <c r="I191" s="690"/>
      <c r="J191" s="676"/>
      <c r="K191" s="42"/>
      <c r="L191" s="677"/>
      <c r="M191" s="678"/>
      <c r="N191" s="679"/>
      <c r="O191" s="678"/>
      <c r="P191" s="678"/>
      <c r="Q191" s="678"/>
      <c r="R191" s="678"/>
      <c r="S191" s="678"/>
      <c r="T191" s="678"/>
      <c r="U191" s="678"/>
      <c r="V191" s="678"/>
      <c r="W191" s="678"/>
      <c r="X191" s="678"/>
      <c r="Y191" s="678"/>
      <c r="Z191" s="95"/>
      <c r="AA191" s="95"/>
      <c r="AB191" s="95"/>
      <c r="AC191" s="95"/>
      <c r="AD191" s="95"/>
    </row>
    <row r="192">
      <c r="A192" s="690"/>
      <c r="B192" s="690"/>
      <c r="C192" s="690"/>
      <c r="D192" s="690"/>
      <c r="E192" s="690"/>
      <c r="F192" s="690"/>
      <c r="G192" s="690"/>
      <c r="H192" s="690"/>
      <c r="I192" s="690"/>
      <c r="J192" s="676"/>
      <c r="K192" s="42"/>
      <c r="L192" s="677"/>
      <c r="M192" s="678"/>
      <c r="N192" s="679"/>
      <c r="O192" s="678"/>
      <c r="P192" s="678"/>
      <c r="Q192" s="678"/>
      <c r="R192" s="678"/>
      <c r="S192" s="678"/>
      <c r="T192" s="678"/>
      <c r="U192" s="678"/>
      <c r="V192" s="678"/>
      <c r="W192" s="678"/>
      <c r="X192" s="678"/>
      <c r="Y192" s="678"/>
      <c r="Z192" s="95"/>
      <c r="AA192" s="95"/>
      <c r="AB192" s="95"/>
      <c r="AC192" s="95"/>
      <c r="AD192" s="95"/>
    </row>
    <row r="193">
      <c r="A193" s="729"/>
      <c r="B193" s="729"/>
      <c r="C193" s="729"/>
      <c r="D193" s="729"/>
      <c r="E193" s="729"/>
      <c r="F193" s="729"/>
      <c r="G193" s="729"/>
      <c r="H193" s="729"/>
      <c r="I193" s="729"/>
      <c r="J193" s="676"/>
      <c r="K193" s="42"/>
      <c r="L193" s="677"/>
      <c r="M193" s="678"/>
      <c r="N193" s="679"/>
      <c r="O193" s="678"/>
      <c r="P193" s="678"/>
      <c r="Q193" s="678"/>
      <c r="R193" s="678"/>
      <c r="S193" s="678"/>
      <c r="T193" s="678"/>
      <c r="U193" s="678"/>
      <c r="V193" s="678"/>
      <c r="W193" s="678"/>
      <c r="X193" s="678"/>
      <c r="Y193" s="678"/>
      <c r="Z193" s="95"/>
      <c r="AA193" s="95"/>
      <c r="AB193" s="95"/>
      <c r="AC193" s="95"/>
      <c r="AD193" s="95"/>
    </row>
    <row r="194">
      <c r="A194" s="729"/>
      <c r="B194" s="729"/>
      <c r="C194" s="729"/>
      <c r="D194" s="729"/>
      <c r="E194" s="729"/>
      <c r="F194" s="729"/>
      <c r="G194" s="729"/>
      <c r="H194" s="729"/>
      <c r="I194" s="729"/>
      <c r="J194" s="676"/>
      <c r="K194" s="42"/>
      <c r="L194" s="677"/>
      <c r="M194" s="678"/>
      <c r="N194" s="679"/>
      <c r="O194" s="678"/>
      <c r="P194" s="678"/>
      <c r="Q194" s="678"/>
      <c r="R194" s="678"/>
      <c r="S194" s="678"/>
      <c r="T194" s="678"/>
      <c r="U194" s="678"/>
      <c r="V194" s="678"/>
      <c r="W194" s="678"/>
      <c r="X194" s="678"/>
      <c r="Y194" s="678"/>
      <c r="Z194" s="95"/>
      <c r="AA194" s="95"/>
      <c r="AB194" s="95"/>
      <c r="AC194" s="95"/>
      <c r="AD194" s="95"/>
    </row>
    <row r="195">
      <c r="A195" s="729"/>
      <c r="B195" s="729"/>
      <c r="C195" s="729"/>
      <c r="D195" s="729"/>
      <c r="E195" s="729"/>
      <c r="F195" s="729"/>
      <c r="G195" s="729"/>
      <c r="H195" s="729"/>
      <c r="I195" s="729"/>
      <c r="J195" s="676"/>
      <c r="K195" s="42"/>
      <c r="L195" s="677"/>
      <c r="M195" s="678"/>
      <c r="N195" s="679"/>
      <c r="O195" s="678"/>
      <c r="P195" s="678"/>
      <c r="Q195" s="678"/>
      <c r="R195" s="678"/>
      <c r="S195" s="678"/>
      <c r="T195" s="678"/>
      <c r="U195" s="678"/>
      <c r="V195" s="678"/>
      <c r="W195" s="678"/>
      <c r="X195" s="678"/>
      <c r="Y195" s="678"/>
      <c r="Z195" s="95"/>
      <c r="AA195" s="95"/>
      <c r="AB195" s="95"/>
      <c r="AC195" s="95"/>
      <c r="AD195" s="95"/>
    </row>
    <row r="196">
      <c r="A196" s="729"/>
      <c r="B196" s="729"/>
      <c r="C196" s="729"/>
      <c r="D196" s="729"/>
      <c r="E196" s="729"/>
      <c r="F196" s="729"/>
      <c r="G196" s="729"/>
      <c r="H196" s="729"/>
      <c r="I196" s="729"/>
      <c r="J196" s="676"/>
      <c r="K196" s="42"/>
      <c r="L196" s="677"/>
      <c r="M196" s="678"/>
      <c r="N196" s="679"/>
      <c r="O196" s="678"/>
      <c r="P196" s="678"/>
      <c r="Q196" s="678"/>
      <c r="R196" s="678"/>
      <c r="S196" s="678"/>
      <c r="T196" s="678"/>
      <c r="U196" s="678"/>
      <c r="V196" s="678"/>
      <c r="W196" s="678"/>
      <c r="X196" s="678"/>
      <c r="Y196" s="678"/>
      <c r="Z196" s="95"/>
      <c r="AA196" s="95"/>
      <c r="AB196" s="95"/>
      <c r="AC196" s="95"/>
      <c r="AD196" s="95"/>
    </row>
    <row r="197">
      <c r="A197" s="729"/>
      <c r="B197" s="729"/>
      <c r="C197" s="729"/>
      <c r="D197" s="729"/>
      <c r="E197" s="729"/>
      <c r="F197" s="729"/>
      <c r="G197" s="729"/>
      <c r="H197" s="729"/>
      <c r="I197" s="729"/>
      <c r="J197" s="676"/>
      <c r="K197" s="42"/>
      <c r="L197" s="677"/>
      <c r="M197" s="678"/>
      <c r="N197" s="679"/>
      <c r="O197" s="678"/>
      <c r="P197" s="678"/>
      <c r="Q197" s="678"/>
      <c r="R197" s="678"/>
      <c r="S197" s="678"/>
      <c r="T197" s="678"/>
      <c r="U197" s="678"/>
      <c r="V197" s="678"/>
      <c r="W197" s="678"/>
      <c r="X197" s="678"/>
      <c r="Y197" s="678"/>
      <c r="Z197" s="95"/>
      <c r="AA197" s="95"/>
      <c r="AB197" s="95"/>
      <c r="AC197" s="95"/>
      <c r="AD197" s="95"/>
    </row>
    <row r="198">
      <c r="A198" s="690"/>
      <c r="B198" s="690"/>
      <c r="C198" s="690"/>
      <c r="D198" s="690"/>
      <c r="E198" s="690"/>
      <c r="F198" s="690"/>
      <c r="G198" s="690"/>
      <c r="H198" s="690"/>
      <c r="I198" s="690"/>
      <c r="J198" s="676"/>
      <c r="K198" s="42"/>
      <c r="L198" s="677"/>
      <c r="M198" s="678"/>
      <c r="N198" s="679"/>
      <c r="O198" s="678"/>
      <c r="P198" s="678"/>
      <c r="Q198" s="678"/>
      <c r="R198" s="678"/>
      <c r="S198" s="678"/>
      <c r="T198" s="678"/>
      <c r="U198" s="678"/>
      <c r="V198" s="678"/>
      <c r="W198" s="678"/>
      <c r="X198" s="678"/>
      <c r="Y198" s="678"/>
      <c r="Z198" s="95"/>
      <c r="AA198" s="95"/>
      <c r="AB198" s="95"/>
      <c r="AC198" s="95"/>
      <c r="AD198" s="95"/>
    </row>
    <row r="199">
      <c r="A199" s="690"/>
      <c r="B199" s="690"/>
      <c r="C199" s="690"/>
      <c r="D199" s="690"/>
      <c r="E199" s="690"/>
      <c r="F199" s="690"/>
      <c r="G199" s="690"/>
      <c r="H199" s="690"/>
      <c r="I199" s="690"/>
      <c r="J199" s="676"/>
      <c r="K199" s="42"/>
      <c r="L199" s="677"/>
      <c r="M199" s="678"/>
      <c r="N199" s="679"/>
      <c r="O199" s="678"/>
      <c r="P199" s="678"/>
      <c r="Q199" s="678"/>
      <c r="R199" s="678"/>
      <c r="S199" s="678"/>
      <c r="T199" s="678"/>
      <c r="U199" s="678"/>
      <c r="V199" s="678"/>
      <c r="W199" s="678"/>
      <c r="X199" s="678"/>
      <c r="Y199" s="678"/>
      <c r="Z199" s="95"/>
      <c r="AA199" s="95"/>
      <c r="AB199" s="95"/>
      <c r="AC199" s="95"/>
      <c r="AD199" s="95"/>
    </row>
    <row r="200">
      <c r="A200" s="690"/>
      <c r="B200" s="690"/>
      <c r="C200" s="690"/>
      <c r="D200" s="690"/>
      <c r="E200" s="690"/>
      <c r="F200" s="690"/>
      <c r="G200" s="690"/>
      <c r="H200" s="690"/>
      <c r="I200" s="690"/>
      <c r="J200" s="676"/>
      <c r="K200" s="42"/>
      <c r="L200" s="677"/>
      <c r="M200" s="678"/>
      <c r="N200" s="679"/>
      <c r="O200" s="678"/>
      <c r="P200" s="678"/>
      <c r="Q200" s="678"/>
      <c r="R200" s="678"/>
      <c r="S200" s="678"/>
      <c r="T200" s="678"/>
      <c r="U200" s="678"/>
      <c r="V200" s="678"/>
      <c r="W200" s="678"/>
      <c r="X200" s="678"/>
      <c r="Y200" s="678"/>
      <c r="Z200" s="95"/>
      <c r="AA200" s="95"/>
      <c r="AB200" s="95"/>
      <c r="AC200" s="95"/>
      <c r="AD200" s="95"/>
    </row>
    <row r="201">
      <c r="A201" s="690"/>
      <c r="B201" s="690"/>
      <c r="C201" s="690"/>
      <c r="D201" s="690"/>
      <c r="E201" s="690"/>
      <c r="F201" s="690"/>
      <c r="G201" s="690"/>
      <c r="H201" s="690"/>
      <c r="I201" s="690"/>
      <c r="J201" s="676"/>
      <c r="K201" s="42"/>
      <c r="L201" s="677"/>
      <c r="M201" s="678"/>
      <c r="N201" s="679"/>
      <c r="O201" s="678"/>
      <c r="P201" s="678"/>
      <c r="Q201" s="678"/>
      <c r="R201" s="678"/>
      <c r="S201" s="678"/>
      <c r="T201" s="678"/>
      <c r="U201" s="678"/>
      <c r="V201" s="678"/>
      <c r="W201" s="678"/>
      <c r="X201" s="678"/>
      <c r="Y201" s="678"/>
      <c r="AC201" s="95"/>
      <c r="AD201" s="95"/>
    </row>
    <row r="202">
      <c r="A202" s="690"/>
      <c r="B202" s="690"/>
      <c r="C202" s="690"/>
      <c r="D202" s="690"/>
      <c r="E202" s="690"/>
      <c r="F202" s="690"/>
      <c r="G202" s="690"/>
      <c r="H202" s="690"/>
      <c r="I202" s="690"/>
      <c r="J202" s="676"/>
      <c r="K202" s="42"/>
      <c r="L202" s="677"/>
      <c r="M202" s="678"/>
      <c r="N202" s="679"/>
      <c r="O202" s="678"/>
      <c r="P202" s="678"/>
      <c r="Q202" s="678"/>
      <c r="R202" s="678"/>
      <c r="S202" s="678"/>
      <c r="T202" s="678"/>
      <c r="U202" s="678"/>
      <c r="V202" s="678"/>
      <c r="W202" s="678"/>
      <c r="X202" s="678"/>
      <c r="Y202" s="678"/>
      <c r="AC202" s="95"/>
      <c r="AD202" s="95"/>
    </row>
    <row r="203">
      <c r="A203" s="690"/>
      <c r="B203" s="690"/>
      <c r="C203" s="690"/>
      <c r="D203" s="690"/>
      <c r="E203" s="690"/>
      <c r="F203" s="690"/>
      <c r="G203" s="690"/>
      <c r="H203" s="690"/>
      <c r="I203" s="690"/>
      <c r="J203" s="676"/>
      <c r="K203" s="42"/>
      <c r="L203" s="677"/>
      <c r="M203" s="678"/>
      <c r="N203" s="679"/>
      <c r="O203" s="678"/>
      <c r="P203" s="678"/>
      <c r="Q203" s="678"/>
      <c r="R203" s="678"/>
      <c r="S203" s="678"/>
      <c r="T203" s="678"/>
      <c r="U203" s="678"/>
      <c r="V203" s="678"/>
      <c r="W203" s="678"/>
      <c r="X203" s="678"/>
      <c r="Y203" s="678"/>
      <c r="AC203" s="95"/>
      <c r="AD203" s="95"/>
    </row>
    <row r="204">
      <c r="A204" s="690"/>
      <c r="B204" s="690"/>
      <c r="C204" s="690"/>
      <c r="D204" s="690"/>
      <c r="E204" s="690"/>
      <c r="F204" s="690"/>
      <c r="G204" s="690"/>
      <c r="H204" s="690"/>
      <c r="I204" s="690"/>
      <c r="J204" s="676"/>
      <c r="K204" s="42"/>
      <c r="L204" s="677"/>
      <c r="M204" s="678"/>
      <c r="N204" s="679"/>
      <c r="O204" s="678"/>
      <c r="P204" s="678"/>
      <c r="Q204" s="678"/>
      <c r="R204" s="678"/>
      <c r="S204" s="678"/>
      <c r="T204" s="678"/>
      <c r="U204" s="678"/>
      <c r="V204" s="678"/>
      <c r="W204" s="678"/>
      <c r="X204" s="678"/>
      <c r="Y204" s="678"/>
      <c r="AC204" s="95"/>
      <c r="AD204" s="95"/>
    </row>
    <row r="205">
      <c r="A205" s="690"/>
      <c r="B205" s="690"/>
      <c r="C205" s="690"/>
      <c r="D205" s="690"/>
      <c r="E205" s="690"/>
      <c r="F205" s="690"/>
      <c r="G205" s="690"/>
      <c r="H205" s="690"/>
      <c r="I205" s="690"/>
      <c r="J205" s="676"/>
      <c r="K205" s="42"/>
      <c r="L205" s="677"/>
      <c r="M205" s="678"/>
      <c r="N205" s="679"/>
      <c r="O205" s="678"/>
      <c r="P205" s="678"/>
      <c r="Q205" s="678"/>
      <c r="R205" s="678"/>
      <c r="S205" s="678"/>
      <c r="T205" s="678"/>
      <c r="U205" s="678"/>
      <c r="V205" s="678"/>
      <c r="W205" s="678"/>
      <c r="X205" s="678"/>
      <c r="Y205" s="678"/>
      <c r="AC205" s="95"/>
      <c r="AD205" s="95"/>
    </row>
    <row r="206">
      <c r="A206" s="690"/>
      <c r="B206" s="690"/>
      <c r="C206" s="690"/>
      <c r="D206" s="690"/>
      <c r="E206" s="690"/>
      <c r="F206" s="690"/>
      <c r="G206" s="690"/>
      <c r="H206" s="690"/>
      <c r="I206" s="690"/>
      <c r="J206" s="676"/>
      <c r="K206" s="42"/>
      <c r="L206" s="677"/>
      <c r="M206" s="678"/>
      <c r="N206" s="679"/>
      <c r="O206" s="678"/>
      <c r="P206" s="678"/>
      <c r="Q206" s="678"/>
      <c r="R206" s="678"/>
      <c r="S206" s="678"/>
      <c r="T206" s="678"/>
      <c r="U206" s="678"/>
      <c r="V206" s="678"/>
      <c r="W206" s="678"/>
      <c r="X206" s="678"/>
      <c r="Y206" s="678"/>
      <c r="AC206" s="95"/>
      <c r="AD206" s="95"/>
    </row>
    <row r="207">
      <c r="A207" s="690"/>
      <c r="B207" s="690"/>
      <c r="C207" s="690"/>
      <c r="D207" s="690"/>
      <c r="E207" s="690"/>
      <c r="F207" s="690"/>
      <c r="G207" s="690"/>
      <c r="H207" s="690"/>
      <c r="I207" s="690"/>
      <c r="J207" s="676"/>
      <c r="K207" s="42"/>
      <c r="L207" s="677"/>
      <c r="M207" s="678"/>
      <c r="N207" s="679"/>
      <c r="O207" s="678"/>
      <c r="P207" s="678"/>
      <c r="Q207" s="678"/>
      <c r="R207" s="678"/>
      <c r="S207" s="678"/>
      <c r="T207" s="678"/>
      <c r="U207" s="678"/>
      <c r="V207" s="678"/>
      <c r="W207" s="678"/>
      <c r="X207" s="678"/>
      <c r="Y207" s="678"/>
      <c r="AC207" s="95"/>
      <c r="AD207" s="95"/>
    </row>
    <row r="208">
      <c r="A208" s="690"/>
      <c r="B208" s="690"/>
      <c r="C208" s="690"/>
      <c r="D208" s="690"/>
      <c r="E208" s="690"/>
      <c r="F208" s="690"/>
      <c r="G208" s="690"/>
      <c r="H208" s="690"/>
      <c r="I208" s="690"/>
      <c r="J208" s="676"/>
      <c r="K208" s="42"/>
      <c r="L208" s="677"/>
      <c r="M208" s="678"/>
      <c r="N208" s="679"/>
      <c r="O208" s="678"/>
      <c r="P208" s="678"/>
      <c r="Q208" s="678"/>
      <c r="R208" s="678"/>
      <c r="S208" s="678"/>
      <c r="T208" s="678"/>
      <c r="U208" s="678"/>
      <c r="V208" s="678"/>
      <c r="W208" s="678"/>
      <c r="X208" s="678"/>
      <c r="Y208" s="678"/>
      <c r="AC208" s="95"/>
      <c r="AD208" s="95"/>
    </row>
    <row r="209">
      <c r="A209" s="690"/>
      <c r="B209" s="690"/>
      <c r="C209" s="690"/>
      <c r="D209" s="690"/>
      <c r="E209" s="690"/>
      <c r="F209" s="690"/>
      <c r="G209" s="690"/>
      <c r="H209" s="690"/>
      <c r="I209" s="690"/>
      <c r="J209" s="676"/>
      <c r="K209" s="42"/>
      <c r="L209" s="677"/>
      <c r="M209" s="678"/>
      <c r="N209" s="679"/>
      <c r="O209" s="678"/>
      <c r="P209" s="678"/>
      <c r="Q209" s="678"/>
      <c r="R209" s="678"/>
      <c r="S209" s="678"/>
      <c r="T209" s="678"/>
      <c r="U209" s="678"/>
      <c r="V209" s="678"/>
      <c r="W209" s="678"/>
      <c r="X209" s="678"/>
      <c r="Y209" s="678"/>
      <c r="AC209" s="95"/>
      <c r="AD209" s="95"/>
    </row>
    <row r="210">
      <c r="A210" s="729"/>
      <c r="B210" s="729"/>
      <c r="C210" s="729"/>
      <c r="D210" s="729"/>
      <c r="E210" s="729"/>
      <c r="F210" s="729"/>
      <c r="G210" s="729"/>
      <c r="H210" s="729"/>
      <c r="I210" s="729"/>
      <c r="J210" s="676"/>
      <c r="K210" s="42"/>
      <c r="L210" s="677"/>
      <c r="M210" s="678"/>
      <c r="N210" s="679"/>
      <c r="O210" s="678"/>
      <c r="P210" s="678"/>
      <c r="Q210" s="678"/>
      <c r="R210" s="678"/>
      <c r="S210" s="678"/>
      <c r="T210" s="678"/>
      <c r="U210" s="678"/>
      <c r="V210" s="678"/>
      <c r="W210" s="678"/>
      <c r="X210" s="678"/>
      <c r="Y210" s="678"/>
      <c r="AC210" s="95"/>
      <c r="AD210" s="95"/>
    </row>
    <row r="211">
      <c r="A211" s="729"/>
      <c r="B211" s="729"/>
      <c r="C211" s="729"/>
      <c r="D211" s="729"/>
      <c r="E211" s="729"/>
      <c r="F211" s="729"/>
      <c r="G211" s="729"/>
      <c r="H211" s="729"/>
      <c r="I211" s="729"/>
      <c r="J211" s="676"/>
      <c r="K211" s="42"/>
      <c r="L211" s="677"/>
      <c r="M211" s="678"/>
      <c r="N211" s="679"/>
      <c r="O211" s="678"/>
      <c r="P211" s="678"/>
      <c r="Q211" s="678"/>
      <c r="R211" s="678"/>
      <c r="S211" s="678"/>
      <c r="T211" s="678"/>
      <c r="U211" s="678"/>
      <c r="V211" s="678"/>
      <c r="W211" s="678"/>
      <c r="X211" s="678"/>
      <c r="Y211" s="678"/>
      <c r="AC211" s="95"/>
      <c r="AD211" s="95"/>
    </row>
    <row r="212">
      <c r="A212" s="729"/>
      <c r="B212" s="729"/>
      <c r="C212" s="729"/>
      <c r="D212" s="729"/>
      <c r="E212" s="729"/>
      <c r="F212" s="729"/>
      <c r="G212" s="729"/>
      <c r="H212" s="729"/>
      <c r="I212" s="729"/>
      <c r="J212" s="676"/>
      <c r="K212" s="42"/>
      <c r="L212" s="677"/>
      <c r="M212" s="678"/>
      <c r="N212" s="679"/>
      <c r="O212" s="678"/>
      <c r="P212" s="678"/>
      <c r="Q212" s="678"/>
      <c r="R212" s="678"/>
      <c r="S212" s="678"/>
      <c r="T212" s="678"/>
      <c r="U212" s="678"/>
      <c r="V212" s="678"/>
      <c r="W212" s="678"/>
      <c r="X212" s="678"/>
      <c r="Y212" s="678"/>
      <c r="AC212" s="95"/>
      <c r="AD212" s="95"/>
    </row>
    <row r="213">
      <c r="A213" s="729"/>
      <c r="B213" s="729"/>
      <c r="C213" s="729"/>
      <c r="D213" s="729"/>
      <c r="E213" s="729"/>
      <c r="F213" s="729"/>
      <c r="G213" s="729"/>
      <c r="H213" s="729"/>
      <c r="I213" s="729"/>
      <c r="J213" s="676"/>
      <c r="K213" s="42"/>
      <c r="L213" s="677"/>
      <c r="M213" s="678"/>
      <c r="N213" s="679"/>
      <c r="O213" s="678"/>
      <c r="P213" s="678"/>
      <c r="Q213" s="678"/>
      <c r="R213" s="678"/>
      <c r="S213" s="678"/>
      <c r="T213" s="678"/>
      <c r="U213" s="678"/>
      <c r="V213" s="678"/>
      <c r="W213" s="678"/>
      <c r="X213" s="678"/>
      <c r="Y213" s="678"/>
      <c r="AC213" s="95"/>
      <c r="AD213" s="95"/>
    </row>
    <row r="214">
      <c r="A214" s="729"/>
      <c r="B214" s="729"/>
      <c r="C214" s="729"/>
      <c r="D214" s="729"/>
      <c r="E214" s="729"/>
      <c r="F214" s="729"/>
      <c r="G214" s="729"/>
      <c r="H214" s="729"/>
      <c r="I214" s="729"/>
      <c r="J214" s="676"/>
      <c r="K214" s="42"/>
      <c r="L214" s="677"/>
      <c r="M214" s="678"/>
      <c r="N214" s="679"/>
      <c r="O214" s="678"/>
      <c r="P214" s="678"/>
      <c r="Q214" s="678"/>
      <c r="R214" s="678"/>
      <c r="S214" s="678"/>
      <c r="T214" s="678"/>
      <c r="U214" s="678"/>
      <c r="V214" s="678"/>
      <c r="W214" s="678"/>
      <c r="X214" s="678"/>
      <c r="Y214" s="678"/>
      <c r="AC214" s="95"/>
      <c r="AD214" s="95"/>
    </row>
    <row r="215">
      <c r="A215" s="729"/>
      <c r="B215" s="729"/>
      <c r="C215" s="729"/>
      <c r="D215" s="729"/>
      <c r="E215" s="729"/>
      <c r="F215" s="729"/>
      <c r="G215" s="729"/>
      <c r="H215" s="729"/>
      <c r="I215" s="729"/>
      <c r="J215" s="676"/>
      <c r="K215" s="42"/>
      <c r="L215" s="677"/>
      <c r="M215" s="678"/>
      <c r="N215" s="679"/>
      <c r="O215" s="678"/>
      <c r="P215" s="678"/>
      <c r="Q215" s="678"/>
      <c r="R215" s="678"/>
      <c r="S215" s="678"/>
      <c r="T215" s="678"/>
      <c r="U215" s="678"/>
      <c r="V215" s="678"/>
      <c r="W215" s="678"/>
      <c r="X215" s="678"/>
      <c r="Y215" s="678"/>
      <c r="AC215" s="95"/>
      <c r="AD215" s="95"/>
    </row>
    <row r="216">
      <c r="A216" s="729"/>
      <c r="B216" s="729"/>
      <c r="C216" s="729"/>
      <c r="D216" s="729"/>
      <c r="E216" s="729"/>
      <c r="F216" s="729"/>
      <c r="G216" s="729"/>
      <c r="H216" s="729"/>
      <c r="I216" s="729"/>
      <c r="J216" s="676"/>
      <c r="K216" s="42"/>
      <c r="L216" s="677"/>
      <c r="M216" s="678"/>
      <c r="N216" s="679"/>
      <c r="O216" s="678"/>
      <c r="P216" s="678"/>
      <c r="Q216" s="678"/>
      <c r="R216" s="678"/>
      <c r="S216" s="678"/>
      <c r="T216" s="678"/>
      <c r="U216" s="678"/>
      <c r="V216" s="678"/>
      <c r="W216" s="678"/>
      <c r="X216" s="678"/>
      <c r="Y216" s="678"/>
      <c r="AC216" s="95"/>
      <c r="AD216" s="95"/>
    </row>
    <row r="217">
      <c r="A217" s="729"/>
      <c r="B217" s="729"/>
      <c r="C217" s="729"/>
      <c r="D217" s="729"/>
      <c r="E217" s="729"/>
      <c r="F217" s="729"/>
      <c r="G217" s="729"/>
      <c r="H217" s="729"/>
      <c r="I217" s="729"/>
      <c r="J217" s="676"/>
      <c r="K217" s="42"/>
      <c r="L217" s="677"/>
      <c r="M217" s="678"/>
      <c r="N217" s="679"/>
      <c r="O217" s="678"/>
      <c r="P217" s="678"/>
      <c r="Q217" s="678"/>
      <c r="R217" s="678"/>
      <c r="S217" s="678"/>
      <c r="T217" s="678"/>
      <c r="U217" s="678"/>
      <c r="V217" s="678"/>
      <c r="W217" s="678"/>
      <c r="X217" s="678"/>
      <c r="Y217" s="678"/>
      <c r="AC217" s="95"/>
      <c r="AD217" s="95"/>
    </row>
    <row r="218">
      <c r="A218" s="729"/>
      <c r="B218" s="729"/>
      <c r="C218" s="729"/>
      <c r="D218" s="729"/>
      <c r="E218" s="729"/>
      <c r="F218" s="729"/>
      <c r="G218" s="729"/>
      <c r="H218" s="729"/>
      <c r="I218" s="729"/>
      <c r="J218" s="676"/>
      <c r="K218" s="42"/>
      <c r="L218" s="677"/>
      <c r="M218" s="678"/>
      <c r="N218" s="679"/>
      <c r="O218" s="678"/>
      <c r="P218" s="678"/>
      <c r="Q218" s="678"/>
      <c r="R218" s="678"/>
      <c r="S218" s="678"/>
      <c r="T218" s="678"/>
      <c r="U218" s="678"/>
      <c r="V218" s="678"/>
      <c r="W218" s="678"/>
      <c r="X218" s="678"/>
      <c r="Y218" s="678"/>
      <c r="AC218" s="95"/>
      <c r="AD218" s="95"/>
    </row>
    <row r="219">
      <c r="A219" s="729"/>
      <c r="B219" s="729"/>
      <c r="C219" s="729"/>
      <c r="D219" s="729"/>
      <c r="E219" s="729"/>
      <c r="F219" s="729"/>
      <c r="G219" s="729"/>
      <c r="H219" s="729"/>
      <c r="I219" s="729"/>
      <c r="J219" s="676"/>
      <c r="K219" s="42"/>
      <c r="L219" s="677"/>
      <c r="M219" s="678"/>
      <c r="N219" s="679"/>
      <c r="O219" s="678"/>
      <c r="P219" s="678"/>
      <c r="Q219" s="678"/>
      <c r="R219" s="678"/>
      <c r="S219" s="678"/>
      <c r="T219" s="678"/>
      <c r="U219" s="678"/>
      <c r="V219" s="678"/>
      <c r="W219" s="678"/>
      <c r="X219" s="678"/>
      <c r="Y219" s="678"/>
      <c r="AC219" s="95"/>
      <c r="AD219" s="95"/>
    </row>
    <row r="220">
      <c r="A220" s="729"/>
      <c r="B220" s="729"/>
      <c r="C220" s="729"/>
      <c r="D220" s="729"/>
      <c r="E220" s="729"/>
      <c r="F220" s="729"/>
      <c r="G220" s="729"/>
      <c r="H220" s="729"/>
      <c r="I220" s="729"/>
      <c r="J220" s="676"/>
      <c r="K220" s="42"/>
      <c r="L220" s="677"/>
      <c r="M220" s="678"/>
      <c r="N220" s="679"/>
      <c r="O220" s="678"/>
      <c r="P220" s="678"/>
      <c r="Q220" s="678"/>
      <c r="R220" s="678"/>
      <c r="S220" s="678"/>
      <c r="T220" s="678"/>
      <c r="U220" s="678"/>
      <c r="V220" s="678"/>
      <c r="W220" s="678"/>
      <c r="X220" s="678"/>
      <c r="Y220" s="678"/>
      <c r="AC220" s="95"/>
      <c r="AD220" s="95"/>
    </row>
    <row r="221">
      <c r="A221" s="729"/>
      <c r="B221" s="729"/>
      <c r="C221" s="729"/>
      <c r="D221" s="729"/>
      <c r="E221" s="729"/>
      <c r="F221" s="729"/>
      <c r="G221" s="729"/>
      <c r="H221" s="729"/>
      <c r="I221" s="729"/>
      <c r="J221" s="676"/>
      <c r="K221" s="42"/>
      <c r="L221" s="677"/>
      <c r="M221" s="678"/>
      <c r="N221" s="679"/>
      <c r="O221" s="678"/>
      <c r="P221" s="678"/>
      <c r="Q221" s="678"/>
      <c r="R221" s="678"/>
      <c r="S221" s="678"/>
      <c r="T221" s="678"/>
      <c r="U221" s="678"/>
      <c r="V221" s="678"/>
      <c r="W221" s="678"/>
      <c r="X221" s="678"/>
      <c r="Y221" s="678"/>
      <c r="AC221" s="95"/>
      <c r="AD221" s="95"/>
    </row>
    <row r="222">
      <c r="A222" s="729"/>
      <c r="B222" s="729"/>
      <c r="C222" s="729"/>
      <c r="D222" s="729"/>
      <c r="E222" s="729"/>
      <c r="F222" s="729"/>
      <c r="G222" s="729"/>
      <c r="H222" s="729"/>
      <c r="I222" s="729"/>
      <c r="J222" s="676"/>
      <c r="K222" s="42"/>
      <c r="L222" s="677"/>
      <c r="M222" s="678"/>
      <c r="N222" s="679"/>
      <c r="O222" s="678"/>
      <c r="P222" s="678"/>
      <c r="Q222" s="678"/>
      <c r="R222" s="678"/>
      <c r="S222" s="678"/>
      <c r="T222" s="678"/>
      <c r="U222" s="678"/>
      <c r="V222" s="678"/>
      <c r="W222" s="678"/>
      <c r="X222" s="678"/>
      <c r="Y222" s="678"/>
      <c r="AC222" s="95"/>
      <c r="AD222" s="95"/>
    </row>
    <row r="223">
      <c r="A223" s="729"/>
      <c r="B223" s="729"/>
      <c r="C223" s="729"/>
      <c r="D223" s="729"/>
      <c r="E223" s="729"/>
      <c r="F223" s="729"/>
      <c r="G223" s="729"/>
      <c r="H223" s="729"/>
      <c r="I223" s="729"/>
      <c r="J223" s="676"/>
      <c r="K223" s="42"/>
      <c r="L223" s="677"/>
      <c r="M223" s="678"/>
      <c r="N223" s="679"/>
      <c r="O223" s="678"/>
      <c r="P223" s="678"/>
      <c r="Q223" s="678"/>
      <c r="R223" s="678"/>
      <c r="S223" s="678"/>
      <c r="T223" s="678"/>
      <c r="U223" s="678"/>
      <c r="V223" s="678"/>
      <c r="W223" s="678"/>
      <c r="X223" s="678"/>
      <c r="Y223" s="678"/>
      <c r="AC223" s="95"/>
      <c r="AD223" s="95"/>
    </row>
    <row r="224">
      <c r="A224" s="729"/>
      <c r="B224" s="729"/>
      <c r="C224" s="729"/>
      <c r="D224" s="729"/>
      <c r="E224" s="729"/>
      <c r="F224" s="729"/>
      <c r="G224" s="729"/>
      <c r="H224" s="729"/>
      <c r="I224" s="729"/>
      <c r="J224" s="676"/>
      <c r="K224" s="42"/>
      <c r="L224" s="677"/>
      <c r="M224" s="678"/>
      <c r="N224" s="679"/>
      <c r="O224" s="678"/>
      <c r="P224" s="678"/>
      <c r="Q224" s="678"/>
      <c r="R224" s="678"/>
      <c r="S224" s="678"/>
      <c r="T224" s="678"/>
      <c r="U224" s="678"/>
      <c r="V224" s="678"/>
      <c r="W224" s="678"/>
      <c r="X224" s="678"/>
      <c r="Y224" s="678"/>
      <c r="AC224" s="95"/>
      <c r="AD224" s="95"/>
    </row>
    <row r="225">
      <c r="A225" s="729"/>
      <c r="B225" s="729"/>
      <c r="C225" s="729"/>
      <c r="D225" s="729"/>
      <c r="E225" s="729"/>
      <c r="F225" s="729"/>
      <c r="G225" s="729"/>
      <c r="H225" s="729"/>
      <c r="I225" s="729"/>
      <c r="J225" s="676"/>
      <c r="K225" s="42"/>
      <c r="L225" s="677"/>
      <c r="M225" s="678"/>
      <c r="N225" s="679"/>
      <c r="O225" s="678"/>
      <c r="P225" s="678"/>
      <c r="Q225" s="678"/>
      <c r="R225" s="678"/>
      <c r="S225" s="678"/>
      <c r="T225" s="678"/>
      <c r="U225" s="678"/>
      <c r="V225" s="678"/>
      <c r="W225" s="678"/>
      <c r="X225" s="678"/>
      <c r="Y225" s="678"/>
      <c r="AC225" s="95"/>
      <c r="AD225" s="95"/>
    </row>
    <row r="226">
      <c r="A226" s="729"/>
      <c r="B226" s="729"/>
      <c r="C226" s="729"/>
      <c r="D226" s="729"/>
      <c r="E226" s="729"/>
      <c r="F226" s="729"/>
      <c r="G226" s="729"/>
      <c r="H226" s="729"/>
      <c r="I226" s="729"/>
      <c r="J226" s="676"/>
      <c r="K226" s="42"/>
      <c r="L226" s="677"/>
      <c r="M226" s="678"/>
      <c r="N226" s="679"/>
      <c r="O226" s="678"/>
      <c r="P226" s="678"/>
      <c r="Q226" s="678"/>
      <c r="R226" s="678"/>
      <c r="S226" s="678"/>
      <c r="T226" s="678"/>
      <c r="U226" s="678"/>
      <c r="V226" s="678"/>
      <c r="W226" s="678"/>
      <c r="X226" s="678"/>
      <c r="Y226" s="678"/>
      <c r="AC226" s="95"/>
      <c r="AD226" s="95"/>
    </row>
    <row r="227">
      <c r="A227" s="729"/>
      <c r="B227" s="729"/>
      <c r="C227" s="729"/>
      <c r="D227" s="729"/>
      <c r="E227" s="729"/>
      <c r="F227" s="729"/>
      <c r="G227" s="729"/>
      <c r="H227" s="729"/>
      <c r="I227" s="729"/>
      <c r="J227" s="676"/>
      <c r="K227" s="42"/>
      <c r="L227" s="677"/>
      <c r="M227" s="678"/>
      <c r="N227" s="679"/>
      <c r="O227" s="678"/>
      <c r="P227" s="678"/>
      <c r="Q227" s="678"/>
      <c r="R227" s="678"/>
      <c r="S227" s="678"/>
      <c r="T227" s="678"/>
      <c r="U227" s="678"/>
      <c r="V227" s="678"/>
      <c r="W227" s="678"/>
      <c r="X227" s="678"/>
      <c r="Y227" s="678"/>
      <c r="AC227" s="95"/>
      <c r="AD227" s="95"/>
    </row>
    <row r="228">
      <c r="A228" s="729"/>
      <c r="B228" s="729"/>
      <c r="C228" s="729"/>
      <c r="D228" s="729"/>
      <c r="E228" s="729"/>
      <c r="F228" s="729"/>
      <c r="G228" s="729"/>
      <c r="H228" s="729"/>
      <c r="I228" s="729"/>
      <c r="J228" s="676"/>
      <c r="K228" s="42"/>
      <c r="L228" s="677"/>
      <c r="M228" s="678"/>
      <c r="N228" s="679"/>
      <c r="O228" s="678"/>
      <c r="P228" s="678"/>
      <c r="Q228" s="678"/>
      <c r="R228" s="678"/>
      <c r="S228" s="678"/>
      <c r="T228" s="678"/>
      <c r="U228" s="678"/>
      <c r="V228" s="678"/>
      <c r="W228" s="678"/>
      <c r="X228" s="678"/>
      <c r="Y228" s="678"/>
      <c r="AC228" s="95"/>
      <c r="AD228" s="95"/>
    </row>
    <row r="229">
      <c r="A229" s="729"/>
      <c r="B229" s="729"/>
      <c r="C229" s="729"/>
      <c r="D229" s="729"/>
      <c r="E229" s="729"/>
      <c r="F229" s="729"/>
      <c r="G229" s="729"/>
      <c r="H229" s="729"/>
      <c r="I229" s="729"/>
      <c r="J229" s="676"/>
      <c r="K229" s="42"/>
      <c r="L229" s="677"/>
      <c r="M229" s="678"/>
      <c r="N229" s="679"/>
      <c r="O229" s="678"/>
      <c r="P229" s="678"/>
      <c r="Q229" s="678"/>
      <c r="R229" s="678"/>
      <c r="S229" s="678"/>
      <c r="T229" s="678"/>
      <c r="U229" s="678"/>
      <c r="V229" s="678"/>
      <c r="W229" s="678"/>
      <c r="X229" s="678"/>
      <c r="Y229" s="678"/>
      <c r="AC229" s="95"/>
      <c r="AD229" s="95"/>
    </row>
    <row r="230">
      <c r="A230" s="729"/>
      <c r="B230" s="729"/>
      <c r="C230" s="729"/>
      <c r="D230" s="729"/>
      <c r="E230" s="729"/>
      <c r="F230" s="729"/>
      <c r="G230" s="729"/>
      <c r="H230" s="729"/>
      <c r="I230" s="729"/>
      <c r="J230" s="676"/>
      <c r="K230" s="42"/>
      <c r="L230" s="677"/>
      <c r="M230" s="678"/>
      <c r="N230" s="679"/>
      <c r="O230" s="678"/>
      <c r="P230" s="678"/>
      <c r="Q230" s="678"/>
      <c r="R230" s="678"/>
      <c r="S230" s="678"/>
      <c r="T230" s="678"/>
      <c r="U230" s="678"/>
      <c r="V230" s="678"/>
      <c r="W230" s="678"/>
      <c r="X230" s="678"/>
      <c r="Y230" s="678"/>
      <c r="AC230" s="95"/>
      <c r="AD230" s="95"/>
    </row>
    <row r="231">
      <c r="A231" s="729"/>
      <c r="B231" s="729"/>
      <c r="C231" s="729"/>
      <c r="D231" s="729"/>
      <c r="E231" s="729"/>
      <c r="F231" s="729"/>
      <c r="G231" s="729"/>
      <c r="H231" s="729"/>
      <c r="I231" s="729"/>
      <c r="J231" s="676"/>
      <c r="K231" s="42"/>
      <c r="L231" s="677"/>
      <c r="M231" s="678"/>
      <c r="N231" s="679"/>
      <c r="O231" s="678"/>
      <c r="P231" s="678"/>
      <c r="Q231" s="678"/>
      <c r="R231" s="678"/>
      <c r="S231" s="678"/>
      <c r="T231" s="678"/>
      <c r="U231" s="678"/>
      <c r="V231" s="678"/>
      <c r="W231" s="678"/>
      <c r="X231" s="678"/>
      <c r="Y231" s="678"/>
      <c r="AC231" s="95"/>
      <c r="AD231" s="95"/>
    </row>
    <row r="232">
      <c r="A232" s="729"/>
      <c r="B232" s="729"/>
      <c r="C232" s="729"/>
      <c r="D232" s="729"/>
      <c r="E232" s="729"/>
      <c r="F232" s="729"/>
      <c r="G232" s="729"/>
      <c r="H232" s="729"/>
      <c r="I232" s="729"/>
      <c r="J232" s="676"/>
      <c r="K232" s="42"/>
      <c r="L232" s="677"/>
      <c r="M232" s="678"/>
      <c r="N232" s="679"/>
      <c r="O232" s="678"/>
      <c r="P232" s="678"/>
      <c r="Q232" s="678"/>
      <c r="R232" s="678"/>
      <c r="S232" s="678"/>
      <c r="T232" s="678"/>
      <c r="U232" s="678"/>
      <c r="V232" s="678"/>
      <c r="W232" s="678"/>
      <c r="X232" s="678"/>
      <c r="Y232" s="678"/>
      <c r="AC232" s="95"/>
      <c r="AD232" s="95"/>
    </row>
    <row r="233">
      <c r="A233" s="729"/>
      <c r="B233" s="729"/>
      <c r="C233" s="729"/>
      <c r="D233" s="729"/>
      <c r="E233" s="729"/>
      <c r="F233" s="729"/>
      <c r="G233" s="729"/>
      <c r="H233" s="729"/>
      <c r="I233" s="729"/>
      <c r="J233" s="676"/>
      <c r="K233" s="42"/>
      <c r="L233" s="677"/>
      <c r="M233" s="678"/>
      <c r="N233" s="679"/>
      <c r="O233" s="678"/>
      <c r="P233" s="678"/>
      <c r="Q233" s="678"/>
      <c r="R233" s="678"/>
      <c r="S233" s="678"/>
      <c r="T233" s="678"/>
      <c r="U233" s="678"/>
      <c r="V233" s="678"/>
      <c r="W233" s="678"/>
      <c r="X233" s="678"/>
      <c r="Y233" s="678"/>
      <c r="AC233" s="95"/>
      <c r="AD233" s="95"/>
    </row>
    <row r="234">
      <c r="A234" s="729"/>
      <c r="B234" s="729"/>
      <c r="C234" s="729"/>
      <c r="D234" s="729"/>
      <c r="E234" s="729"/>
      <c r="F234" s="729"/>
      <c r="G234" s="729"/>
      <c r="H234" s="729"/>
      <c r="I234" s="729"/>
      <c r="J234" s="676"/>
      <c r="K234" s="42"/>
      <c r="L234" s="677"/>
      <c r="M234" s="678"/>
      <c r="N234" s="679"/>
      <c r="O234" s="678"/>
      <c r="P234" s="678"/>
      <c r="Q234" s="678"/>
      <c r="R234" s="678"/>
      <c r="S234" s="678"/>
      <c r="T234" s="678"/>
      <c r="U234" s="678"/>
      <c r="V234" s="678"/>
      <c r="W234" s="678"/>
      <c r="X234" s="678"/>
      <c r="Y234" s="678"/>
      <c r="AA234" s="573"/>
      <c r="AB234" s="95"/>
      <c r="AC234" s="95"/>
      <c r="AD234" s="95"/>
    </row>
    <row r="235">
      <c r="A235" s="729"/>
      <c r="B235" s="729"/>
      <c r="C235" s="729"/>
      <c r="D235" s="729"/>
      <c r="E235" s="729"/>
      <c r="F235" s="729"/>
      <c r="G235" s="729"/>
      <c r="H235" s="729"/>
      <c r="I235" s="729"/>
      <c r="J235" s="676"/>
      <c r="K235" s="42"/>
      <c r="L235" s="677"/>
      <c r="M235" s="678"/>
      <c r="N235" s="679"/>
      <c r="O235" s="678"/>
      <c r="P235" s="678"/>
      <c r="Q235" s="678"/>
      <c r="R235" s="678"/>
      <c r="S235" s="678"/>
      <c r="T235" s="678"/>
      <c r="U235" s="678"/>
      <c r="V235" s="678"/>
      <c r="W235" s="678"/>
      <c r="X235" s="678"/>
      <c r="Y235" s="678"/>
      <c r="AA235" s="573"/>
      <c r="AB235" s="95"/>
      <c r="AC235" s="95"/>
      <c r="AD235" s="95"/>
    </row>
    <row r="236">
      <c r="A236" s="729"/>
      <c r="B236" s="729"/>
      <c r="C236" s="729"/>
      <c r="D236" s="729"/>
      <c r="E236" s="729"/>
      <c r="F236" s="729"/>
      <c r="G236" s="729"/>
      <c r="H236" s="729"/>
      <c r="I236" s="729"/>
      <c r="J236" s="676"/>
      <c r="K236" s="42"/>
      <c r="L236" s="677"/>
      <c r="M236" s="678"/>
      <c r="N236" s="679"/>
      <c r="O236" s="678"/>
      <c r="P236" s="678"/>
      <c r="Q236" s="678"/>
      <c r="R236" s="678"/>
      <c r="S236" s="678"/>
      <c r="T236" s="678"/>
      <c r="U236" s="678"/>
      <c r="V236" s="678"/>
      <c r="W236" s="678"/>
      <c r="X236" s="678"/>
      <c r="Y236" s="678"/>
      <c r="AA236" s="573"/>
      <c r="AB236" s="95"/>
      <c r="AC236" s="95"/>
      <c r="AD236" s="95"/>
    </row>
    <row r="237">
      <c r="A237" s="729"/>
      <c r="B237" s="729"/>
      <c r="C237" s="729"/>
      <c r="D237" s="729"/>
      <c r="E237" s="729"/>
      <c r="F237" s="729"/>
      <c r="G237" s="729"/>
      <c r="H237" s="729"/>
      <c r="I237" s="729"/>
      <c r="J237" s="676"/>
      <c r="K237" s="42"/>
      <c r="L237" s="677"/>
      <c r="M237" s="678"/>
      <c r="N237" s="679"/>
      <c r="O237" s="678"/>
      <c r="P237" s="678"/>
      <c r="Q237" s="678"/>
      <c r="R237" s="678"/>
      <c r="S237" s="678"/>
      <c r="T237" s="678"/>
      <c r="U237" s="678"/>
      <c r="V237" s="678"/>
      <c r="W237" s="678"/>
      <c r="X237" s="678"/>
      <c r="Y237" s="678"/>
      <c r="AA237" s="573"/>
      <c r="AB237" s="95"/>
      <c r="AC237" s="95"/>
      <c r="AD237" s="95"/>
    </row>
    <row r="238">
      <c r="A238" s="729"/>
      <c r="B238" s="729"/>
      <c r="C238" s="729"/>
      <c r="D238" s="729"/>
      <c r="E238" s="729"/>
      <c r="F238" s="729"/>
      <c r="G238" s="729"/>
      <c r="H238" s="729"/>
      <c r="I238" s="729"/>
      <c r="J238" s="676"/>
      <c r="K238" s="42"/>
      <c r="L238" s="677"/>
      <c r="M238" s="678"/>
      <c r="N238" s="679"/>
      <c r="O238" s="678"/>
      <c r="P238" s="678"/>
      <c r="Q238" s="678"/>
      <c r="R238" s="678"/>
      <c r="S238" s="678"/>
      <c r="T238" s="678"/>
      <c r="U238" s="678"/>
      <c r="V238" s="678"/>
      <c r="W238" s="678"/>
      <c r="X238" s="678"/>
      <c r="Y238" s="678"/>
      <c r="AA238" s="573"/>
      <c r="AB238" s="95"/>
      <c r="AC238" s="95"/>
      <c r="AD238" s="95"/>
    </row>
    <row r="239">
      <c r="A239" s="729"/>
      <c r="B239" s="729"/>
      <c r="C239" s="729"/>
      <c r="D239" s="729"/>
      <c r="E239" s="729"/>
      <c r="F239" s="729"/>
      <c r="G239" s="729"/>
      <c r="H239" s="729"/>
      <c r="I239" s="729"/>
      <c r="J239" s="676"/>
      <c r="K239" s="42"/>
      <c r="L239" s="677"/>
      <c r="M239" s="678"/>
      <c r="N239" s="679"/>
      <c r="O239" s="678"/>
      <c r="P239" s="678"/>
      <c r="Q239" s="678"/>
      <c r="R239" s="678"/>
      <c r="S239" s="678"/>
      <c r="T239" s="678"/>
      <c r="U239" s="678"/>
      <c r="V239" s="678"/>
      <c r="W239" s="678"/>
      <c r="X239" s="678"/>
      <c r="Y239" s="678"/>
      <c r="AA239" s="573"/>
      <c r="AB239" s="95"/>
      <c r="AC239" s="95"/>
      <c r="AD239" s="95"/>
    </row>
    <row r="240">
      <c r="A240" s="729"/>
      <c r="B240" s="729"/>
      <c r="C240" s="729"/>
      <c r="D240" s="729"/>
      <c r="E240" s="729"/>
      <c r="F240" s="729"/>
      <c r="G240" s="729"/>
      <c r="H240" s="729"/>
      <c r="I240" s="729"/>
      <c r="J240" s="676"/>
      <c r="K240" s="42"/>
      <c r="L240" s="677"/>
      <c r="M240" s="678"/>
      <c r="N240" s="679"/>
      <c r="O240" s="678"/>
      <c r="P240" s="678"/>
      <c r="Q240" s="678"/>
      <c r="R240" s="678"/>
      <c r="S240" s="678"/>
      <c r="T240" s="678"/>
      <c r="U240" s="678"/>
      <c r="V240" s="678"/>
      <c r="W240" s="678"/>
      <c r="X240" s="678"/>
      <c r="Y240" s="678"/>
      <c r="AA240" s="95"/>
      <c r="AB240" s="95"/>
      <c r="AC240" s="95"/>
      <c r="AD240" s="95"/>
    </row>
    <row r="241">
      <c r="A241" s="729"/>
      <c r="B241" s="729"/>
      <c r="C241" s="729"/>
      <c r="D241" s="729"/>
      <c r="E241" s="729"/>
      <c r="F241" s="729"/>
      <c r="G241" s="729"/>
      <c r="H241" s="729"/>
      <c r="I241" s="729"/>
      <c r="J241" s="676"/>
      <c r="K241" s="42"/>
      <c r="L241" s="677"/>
      <c r="M241" s="678"/>
      <c r="N241" s="679"/>
      <c r="O241" s="678"/>
      <c r="P241" s="678"/>
      <c r="Q241" s="678"/>
      <c r="R241" s="678"/>
      <c r="S241" s="678"/>
      <c r="T241" s="678"/>
      <c r="U241" s="678"/>
      <c r="V241" s="678"/>
      <c r="W241" s="678"/>
      <c r="X241" s="678"/>
      <c r="Y241" s="678"/>
      <c r="AA241" s="95"/>
      <c r="AB241" s="95"/>
      <c r="AC241" s="95"/>
      <c r="AD241" s="95"/>
    </row>
    <row r="242">
      <c r="A242" s="729"/>
      <c r="B242" s="729"/>
      <c r="C242" s="729"/>
      <c r="D242" s="729"/>
      <c r="E242" s="729"/>
      <c r="F242" s="729"/>
      <c r="G242" s="729"/>
      <c r="H242" s="729"/>
      <c r="I242" s="729"/>
      <c r="J242" s="676"/>
      <c r="K242" s="42"/>
      <c r="L242" s="677"/>
      <c r="M242" s="678"/>
      <c r="N242" s="679"/>
      <c r="O242" s="678"/>
      <c r="P242" s="678"/>
      <c r="Q242" s="678"/>
      <c r="R242" s="678"/>
      <c r="S242" s="678"/>
      <c r="T242" s="678"/>
      <c r="U242" s="678"/>
      <c r="V242" s="678"/>
      <c r="W242" s="678"/>
      <c r="X242" s="678"/>
      <c r="Y242" s="678"/>
      <c r="AA242" s="573"/>
      <c r="AB242" s="95"/>
      <c r="AC242" s="95"/>
      <c r="AD242" s="95"/>
    </row>
    <row r="243">
      <c r="A243" s="729"/>
      <c r="B243" s="729"/>
      <c r="C243" s="729"/>
      <c r="D243" s="729"/>
      <c r="E243" s="729"/>
      <c r="F243" s="729"/>
      <c r="G243" s="729"/>
      <c r="H243" s="729"/>
      <c r="I243" s="729"/>
      <c r="J243" s="676"/>
      <c r="K243" s="42"/>
      <c r="L243" s="677"/>
      <c r="M243" s="678"/>
      <c r="N243" s="679"/>
      <c r="O243" s="678"/>
      <c r="P243" s="678"/>
      <c r="Q243" s="678"/>
      <c r="R243" s="678"/>
      <c r="S243" s="678"/>
      <c r="T243" s="678"/>
      <c r="U243" s="678"/>
      <c r="V243" s="678"/>
      <c r="W243" s="678"/>
      <c r="X243" s="678"/>
      <c r="Y243" s="678"/>
      <c r="AA243" s="573"/>
      <c r="AB243" s="95"/>
      <c r="AC243" s="95"/>
      <c r="AD243" s="95"/>
    </row>
    <row r="244">
      <c r="A244" s="729"/>
      <c r="B244" s="729"/>
      <c r="C244" s="729"/>
      <c r="D244" s="729"/>
      <c r="E244" s="729"/>
      <c r="F244" s="729"/>
      <c r="G244" s="729"/>
      <c r="H244" s="729"/>
      <c r="I244" s="729"/>
      <c r="J244" s="676"/>
      <c r="K244" s="42"/>
      <c r="L244" s="677"/>
      <c r="M244" s="678"/>
      <c r="N244" s="679"/>
      <c r="O244" s="678"/>
      <c r="P244" s="678"/>
      <c r="Q244" s="678"/>
      <c r="R244" s="678"/>
      <c r="S244" s="678"/>
      <c r="T244" s="678"/>
      <c r="U244" s="678"/>
      <c r="V244" s="678"/>
      <c r="W244" s="678"/>
      <c r="X244" s="678"/>
      <c r="Y244" s="678"/>
      <c r="AA244" s="573"/>
      <c r="AB244" s="95"/>
      <c r="AC244" s="95"/>
      <c r="AD244" s="95"/>
    </row>
    <row r="245">
      <c r="A245" s="729"/>
      <c r="B245" s="729"/>
      <c r="C245" s="729"/>
      <c r="D245" s="729"/>
      <c r="E245" s="729"/>
      <c r="F245" s="729"/>
      <c r="G245" s="729"/>
      <c r="H245" s="729"/>
      <c r="I245" s="729"/>
      <c r="J245" s="676"/>
      <c r="K245" s="42"/>
      <c r="L245" s="677"/>
      <c r="M245" s="678"/>
      <c r="N245" s="679"/>
      <c r="O245" s="678"/>
      <c r="P245" s="678"/>
      <c r="Q245" s="678"/>
      <c r="R245" s="678"/>
      <c r="S245" s="678"/>
      <c r="T245" s="678"/>
      <c r="U245" s="678"/>
      <c r="V245" s="678"/>
      <c r="W245" s="678"/>
      <c r="X245" s="678"/>
      <c r="Y245" s="678"/>
      <c r="AA245" s="573"/>
      <c r="AB245" s="95"/>
      <c r="AC245" s="95"/>
      <c r="AD245" s="95"/>
    </row>
    <row r="246">
      <c r="A246" s="729"/>
      <c r="B246" s="729"/>
      <c r="C246" s="729"/>
      <c r="D246" s="729"/>
      <c r="E246" s="729"/>
      <c r="F246" s="729"/>
      <c r="G246" s="729"/>
      <c r="H246" s="729"/>
      <c r="I246" s="729"/>
      <c r="J246" s="676"/>
      <c r="K246" s="42"/>
      <c r="L246" s="677"/>
      <c r="M246" s="678"/>
      <c r="N246" s="679"/>
      <c r="O246" s="678"/>
      <c r="P246" s="678"/>
      <c r="Q246" s="678"/>
      <c r="R246" s="678"/>
      <c r="S246" s="678"/>
      <c r="T246" s="678"/>
      <c r="U246" s="678"/>
      <c r="V246" s="678"/>
      <c r="W246" s="678"/>
      <c r="X246" s="678"/>
      <c r="Y246" s="678"/>
      <c r="AA246" s="573"/>
      <c r="AB246" s="95"/>
      <c r="AC246" s="95"/>
      <c r="AD246" s="95"/>
    </row>
    <row r="247">
      <c r="A247" s="729"/>
      <c r="B247" s="729"/>
      <c r="C247" s="729"/>
      <c r="D247" s="729"/>
      <c r="E247" s="729"/>
      <c r="F247" s="729"/>
      <c r="G247" s="729"/>
      <c r="H247" s="729"/>
      <c r="I247" s="729"/>
      <c r="J247" s="676"/>
      <c r="K247" s="42"/>
      <c r="L247" s="677"/>
      <c r="M247" s="678"/>
      <c r="N247" s="679"/>
      <c r="O247" s="678"/>
      <c r="P247" s="678"/>
      <c r="Q247" s="678"/>
      <c r="R247" s="678"/>
      <c r="S247" s="678"/>
      <c r="T247" s="678"/>
      <c r="U247" s="678"/>
      <c r="V247" s="678"/>
      <c r="W247" s="678"/>
      <c r="X247" s="678"/>
      <c r="Y247" s="678"/>
      <c r="AA247" s="573"/>
      <c r="AB247" s="95"/>
      <c r="AC247" s="95"/>
      <c r="AD247" s="95"/>
    </row>
    <row r="248">
      <c r="A248" s="729"/>
      <c r="B248" s="729"/>
      <c r="C248" s="729"/>
      <c r="D248" s="729"/>
      <c r="E248" s="729"/>
      <c r="F248" s="729"/>
      <c r="G248" s="729"/>
      <c r="H248" s="729"/>
      <c r="I248" s="729"/>
      <c r="J248" s="676"/>
      <c r="K248" s="42"/>
      <c r="L248" s="677"/>
      <c r="M248" s="678"/>
      <c r="N248" s="679"/>
      <c r="O248" s="678"/>
      <c r="P248" s="678"/>
      <c r="Q248" s="678"/>
      <c r="R248" s="678"/>
      <c r="S248" s="678"/>
      <c r="T248" s="678"/>
      <c r="U248" s="678"/>
      <c r="V248" s="678"/>
      <c r="W248" s="678"/>
      <c r="X248" s="678"/>
      <c r="Y248" s="678"/>
      <c r="AA248" s="95"/>
      <c r="AB248" s="95"/>
      <c r="AC248" s="95"/>
      <c r="AD248" s="95"/>
    </row>
    <row r="249">
      <c r="A249" s="729"/>
      <c r="B249" s="729"/>
      <c r="C249" s="729"/>
      <c r="D249" s="729"/>
      <c r="E249" s="729"/>
      <c r="F249" s="729"/>
      <c r="G249" s="729"/>
      <c r="H249" s="729"/>
      <c r="I249" s="729"/>
      <c r="J249" s="676"/>
      <c r="K249" s="42"/>
      <c r="L249" s="677"/>
      <c r="M249" s="678"/>
      <c r="N249" s="679"/>
      <c r="O249" s="678"/>
      <c r="P249" s="678"/>
      <c r="Q249" s="678"/>
      <c r="R249" s="678"/>
      <c r="S249" s="678"/>
      <c r="T249" s="678"/>
      <c r="U249" s="678"/>
      <c r="V249" s="678"/>
      <c r="W249" s="678"/>
      <c r="X249" s="678"/>
      <c r="Y249" s="678"/>
      <c r="AA249" s="95"/>
      <c r="AB249" s="95"/>
      <c r="AC249" s="95"/>
      <c r="AD249" s="95"/>
    </row>
    <row r="250">
      <c r="A250" s="729"/>
      <c r="B250" s="729"/>
      <c r="C250" s="729"/>
      <c r="D250" s="729"/>
      <c r="E250" s="729"/>
      <c r="F250" s="729"/>
      <c r="G250" s="729"/>
      <c r="H250" s="729"/>
      <c r="I250" s="729"/>
      <c r="J250" s="676"/>
      <c r="K250" s="42"/>
      <c r="L250" s="677"/>
      <c r="M250" s="678"/>
      <c r="N250" s="679"/>
      <c r="O250" s="678"/>
      <c r="P250" s="678"/>
      <c r="Q250" s="678"/>
      <c r="R250" s="678"/>
      <c r="S250" s="678"/>
      <c r="T250" s="678"/>
      <c r="U250" s="678"/>
      <c r="V250" s="678"/>
      <c r="W250" s="678"/>
      <c r="X250" s="678"/>
      <c r="Y250" s="678"/>
      <c r="AA250" s="95"/>
      <c r="AB250" s="95"/>
      <c r="AC250" s="95"/>
      <c r="AD250" s="95"/>
    </row>
    <row r="251">
      <c r="A251" s="729"/>
      <c r="B251" s="729"/>
      <c r="C251" s="729"/>
      <c r="D251" s="729"/>
      <c r="E251" s="729"/>
      <c r="F251" s="729"/>
      <c r="G251" s="729"/>
      <c r="H251" s="729"/>
      <c r="I251" s="729"/>
      <c r="J251" s="676"/>
      <c r="K251" s="42"/>
      <c r="L251" s="677"/>
      <c r="M251" s="678"/>
      <c r="N251" s="679"/>
      <c r="O251" s="678"/>
      <c r="P251" s="678"/>
      <c r="Q251" s="678"/>
      <c r="R251" s="678"/>
      <c r="S251" s="678"/>
      <c r="T251" s="678"/>
      <c r="U251" s="678"/>
      <c r="V251" s="678"/>
      <c r="W251" s="678"/>
      <c r="X251" s="678"/>
      <c r="Y251" s="678"/>
      <c r="AA251" s="95"/>
      <c r="AB251" s="95"/>
      <c r="AC251" s="95"/>
      <c r="AD251" s="95"/>
    </row>
    <row r="252">
      <c r="A252" s="729"/>
      <c r="B252" s="729"/>
      <c r="C252" s="729"/>
      <c r="D252" s="729"/>
      <c r="E252" s="729"/>
      <c r="F252" s="729"/>
      <c r="G252" s="729"/>
      <c r="H252" s="729"/>
      <c r="I252" s="729"/>
      <c r="J252" s="676"/>
      <c r="K252" s="42"/>
      <c r="L252" s="677"/>
      <c r="M252" s="678"/>
      <c r="N252" s="679"/>
      <c r="O252" s="678"/>
      <c r="P252" s="678"/>
      <c r="Q252" s="678"/>
      <c r="R252" s="678"/>
      <c r="S252" s="678"/>
      <c r="T252" s="678"/>
      <c r="U252" s="678"/>
      <c r="V252" s="678"/>
      <c r="W252" s="678"/>
      <c r="X252" s="678"/>
      <c r="Y252" s="678"/>
      <c r="AA252" s="95"/>
      <c r="AB252" s="95"/>
      <c r="AC252" s="95"/>
      <c r="AD252" s="95"/>
    </row>
    <row r="253">
      <c r="A253" s="729"/>
      <c r="B253" s="729"/>
      <c r="C253" s="729"/>
      <c r="D253" s="729"/>
      <c r="E253" s="729"/>
      <c r="F253" s="729"/>
      <c r="G253" s="729"/>
      <c r="H253" s="729"/>
      <c r="I253" s="729"/>
      <c r="J253" s="676"/>
      <c r="K253" s="42"/>
      <c r="L253" s="677"/>
      <c r="M253" s="678"/>
      <c r="N253" s="679"/>
      <c r="O253" s="678"/>
      <c r="P253" s="678"/>
      <c r="Q253" s="678"/>
      <c r="R253" s="678"/>
      <c r="S253" s="678"/>
      <c r="T253" s="678"/>
      <c r="U253" s="678"/>
      <c r="V253" s="678"/>
      <c r="W253" s="678"/>
      <c r="X253" s="678"/>
      <c r="Y253" s="678"/>
      <c r="AA253" s="95"/>
      <c r="AB253" s="95"/>
      <c r="AC253" s="95"/>
      <c r="AD253" s="95"/>
    </row>
    <row r="254">
      <c r="A254" s="729"/>
      <c r="B254" s="729"/>
      <c r="C254" s="729"/>
      <c r="D254" s="729"/>
      <c r="E254" s="729"/>
      <c r="F254" s="729"/>
      <c r="G254" s="729"/>
      <c r="H254" s="729"/>
      <c r="I254" s="729"/>
      <c r="J254" s="676"/>
      <c r="K254" s="42"/>
      <c r="L254" s="677"/>
      <c r="M254" s="678"/>
      <c r="N254" s="679"/>
      <c r="O254" s="678"/>
      <c r="P254" s="678"/>
      <c r="Q254" s="678"/>
      <c r="R254" s="678"/>
      <c r="S254" s="678"/>
      <c r="T254" s="678"/>
      <c r="U254" s="678"/>
      <c r="V254" s="678"/>
      <c r="W254" s="678"/>
      <c r="X254" s="678"/>
      <c r="Y254" s="678"/>
      <c r="AA254" s="95"/>
      <c r="AB254" s="95"/>
      <c r="AC254" s="95"/>
      <c r="AD254" s="95"/>
    </row>
    <row r="255">
      <c r="A255" s="729"/>
      <c r="B255" s="729"/>
      <c r="C255" s="729"/>
      <c r="D255" s="729"/>
      <c r="E255" s="729"/>
      <c r="F255" s="729"/>
      <c r="G255" s="729"/>
      <c r="H255" s="729"/>
      <c r="I255" s="729"/>
      <c r="J255" s="676"/>
      <c r="K255" s="42"/>
      <c r="L255" s="677"/>
      <c r="M255" s="678"/>
      <c r="N255" s="679"/>
      <c r="O255" s="678"/>
      <c r="P255" s="678"/>
      <c r="Q255" s="678"/>
      <c r="R255" s="678"/>
      <c r="S255" s="678"/>
      <c r="T255" s="678"/>
      <c r="U255" s="678"/>
      <c r="V255" s="678"/>
      <c r="W255" s="678"/>
      <c r="X255" s="678"/>
      <c r="Y255" s="678"/>
      <c r="Z255" s="95"/>
      <c r="AA255" s="95"/>
      <c r="AB255" s="95"/>
      <c r="AC255" s="95"/>
      <c r="AD255" s="95"/>
    </row>
    <row r="256">
      <c r="A256" s="729"/>
      <c r="B256" s="729"/>
      <c r="C256" s="729"/>
      <c r="D256" s="729"/>
      <c r="E256" s="729"/>
      <c r="F256" s="729"/>
      <c r="G256" s="729"/>
      <c r="H256" s="729"/>
      <c r="I256" s="729"/>
      <c r="J256" s="676"/>
      <c r="K256" s="42"/>
      <c r="L256" s="677"/>
      <c r="M256" s="678"/>
      <c r="N256" s="679"/>
      <c r="O256" s="678"/>
      <c r="P256" s="678"/>
      <c r="Q256" s="678"/>
      <c r="R256" s="678"/>
      <c r="S256" s="678"/>
      <c r="T256" s="678"/>
      <c r="U256" s="678"/>
      <c r="V256" s="678"/>
      <c r="W256" s="678"/>
      <c r="X256" s="678"/>
      <c r="Y256" s="678"/>
      <c r="Z256" s="95"/>
      <c r="AA256" s="95"/>
      <c r="AB256" s="95"/>
      <c r="AC256" s="95"/>
      <c r="AD256" s="95"/>
    </row>
    <row r="257">
      <c r="A257" s="729"/>
      <c r="B257" s="729"/>
      <c r="C257" s="729"/>
      <c r="D257" s="729"/>
      <c r="E257" s="729"/>
      <c r="F257" s="729"/>
      <c r="G257" s="729"/>
      <c r="H257" s="729"/>
      <c r="I257" s="729"/>
      <c r="J257" s="676"/>
      <c r="K257" s="42"/>
      <c r="L257" s="677"/>
      <c r="M257" s="678"/>
      <c r="N257" s="679"/>
      <c r="O257" s="678"/>
      <c r="P257" s="678"/>
      <c r="Q257" s="678"/>
      <c r="R257" s="678"/>
      <c r="S257" s="678"/>
      <c r="T257" s="678"/>
      <c r="U257" s="678"/>
      <c r="V257" s="678"/>
      <c r="W257" s="678"/>
      <c r="X257" s="678"/>
      <c r="Y257" s="678"/>
      <c r="Z257" s="95"/>
      <c r="AA257" s="95"/>
      <c r="AB257" s="95"/>
      <c r="AC257" s="95"/>
      <c r="AD257" s="95"/>
    </row>
    <row r="258">
      <c r="A258" s="729"/>
      <c r="B258" s="729"/>
      <c r="C258" s="729"/>
      <c r="D258" s="729"/>
      <c r="E258" s="729"/>
      <c r="F258" s="729"/>
      <c r="G258" s="729"/>
      <c r="H258" s="729"/>
      <c r="I258" s="729"/>
      <c r="J258" s="676"/>
      <c r="K258" s="42"/>
      <c r="L258" s="677"/>
      <c r="M258" s="678"/>
      <c r="N258" s="679"/>
      <c r="O258" s="678"/>
      <c r="P258" s="678"/>
      <c r="Q258" s="678"/>
      <c r="R258" s="678"/>
      <c r="S258" s="678"/>
      <c r="T258" s="678"/>
      <c r="U258" s="678"/>
      <c r="V258" s="678"/>
      <c r="W258" s="678"/>
      <c r="X258" s="678"/>
      <c r="Y258" s="678"/>
      <c r="Z258" s="95"/>
      <c r="AA258" s="95"/>
      <c r="AB258" s="95"/>
      <c r="AC258" s="95"/>
      <c r="AD258" s="95"/>
    </row>
    <row r="259">
      <c r="A259" s="729"/>
      <c r="B259" s="729"/>
      <c r="C259" s="729"/>
      <c r="D259" s="729"/>
      <c r="E259" s="729"/>
      <c r="F259" s="729"/>
      <c r="G259" s="729"/>
      <c r="H259" s="729"/>
      <c r="I259" s="729"/>
      <c r="J259" s="676"/>
      <c r="K259" s="42"/>
      <c r="L259" s="677"/>
      <c r="M259" s="678"/>
      <c r="N259" s="679"/>
      <c r="O259" s="678"/>
      <c r="P259" s="678"/>
      <c r="Q259" s="678"/>
      <c r="R259" s="678"/>
      <c r="S259" s="678"/>
      <c r="T259" s="678"/>
      <c r="U259" s="678"/>
      <c r="V259" s="678"/>
      <c r="W259" s="678"/>
      <c r="X259" s="678"/>
      <c r="Y259" s="678"/>
      <c r="Z259" s="95"/>
      <c r="AA259" s="95"/>
      <c r="AB259" s="95"/>
      <c r="AC259" s="95"/>
      <c r="AD259" s="95"/>
    </row>
    <row r="260">
      <c r="A260" s="729"/>
      <c r="B260" s="729"/>
      <c r="C260" s="729"/>
      <c r="D260" s="729"/>
      <c r="E260" s="729"/>
      <c r="F260" s="729"/>
      <c r="G260" s="729"/>
      <c r="H260" s="729"/>
      <c r="I260" s="729"/>
      <c r="J260" s="676"/>
      <c r="K260" s="42"/>
      <c r="L260" s="677"/>
      <c r="M260" s="678"/>
      <c r="N260" s="679"/>
      <c r="O260" s="678"/>
      <c r="P260" s="678"/>
      <c r="Q260" s="678"/>
      <c r="R260" s="678"/>
      <c r="S260" s="678"/>
      <c r="T260" s="678"/>
      <c r="U260" s="678"/>
      <c r="V260" s="678"/>
      <c r="W260" s="678"/>
      <c r="X260" s="678"/>
      <c r="Y260" s="678"/>
      <c r="Z260" s="95"/>
      <c r="AA260" s="95"/>
      <c r="AB260" s="95"/>
      <c r="AC260" s="95"/>
      <c r="AD260" s="95"/>
    </row>
    <row r="261">
      <c r="A261" s="729"/>
      <c r="B261" s="729"/>
      <c r="C261" s="729"/>
      <c r="D261" s="729"/>
      <c r="E261" s="729"/>
      <c r="F261" s="729"/>
      <c r="G261" s="729"/>
      <c r="H261" s="729"/>
      <c r="I261" s="729"/>
      <c r="J261" s="676"/>
      <c r="K261" s="42"/>
      <c r="L261" s="677"/>
      <c r="M261" s="678"/>
      <c r="N261" s="679"/>
      <c r="O261" s="678"/>
      <c r="P261" s="678"/>
      <c r="Q261" s="678"/>
      <c r="R261" s="678"/>
      <c r="S261" s="678"/>
      <c r="T261" s="678"/>
      <c r="U261" s="678"/>
      <c r="V261" s="678"/>
      <c r="W261" s="678"/>
      <c r="X261" s="678"/>
      <c r="Y261" s="678"/>
      <c r="Z261" s="95"/>
      <c r="AA261" s="95"/>
      <c r="AB261" s="95"/>
      <c r="AC261" s="95"/>
      <c r="AD261" s="95"/>
    </row>
    <row r="262">
      <c r="A262" s="690"/>
      <c r="B262" s="690"/>
      <c r="C262" s="690"/>
      <c r="D262" s="690"/>
      <c r="E262" s="690"/>
      <c r="F262" s="690"/>
      <c r="G262" s="690"/>
      <c r="H262" s="690"/>
      <c r="I262" s="690"/>
      <c r="J262" s="676"/>
      <c r="K262" s="42"/>
      <c r="L262" s="677"/>
      <c r="M262" s="678"/>
      <c r="N262" s="679"/>
      <c r="O262" s="678"/>
      <c r="P262" s="678"/>
      <c r="Q262" s="678"/>
      <c r="R262" s="678"/>
      <c r="S262" s="678"/>
      <c r="T262" s="678"/>
      <c r="U262" s="678"/>
      <c r="V262" s="678"/>
      <c r="W262" s="678"/>
      <c r="X262" s="678"/>
      <c r="Y262" s="678"/>
      <c r="AB262" s="95"/>
      <c r="AC262" s="95"/>
      <c r="AD262" s="95"/>
    </row>
    <row r="263">
      <c r="A263" s="690"/>
      <c r="B263" s="690"/>
      <c r="C263" s="690"/>
      <c r="D263" s="690"/>
      <c r="E263" s="690"/>
      <c r="F263" s="690"/>
      <c r="G263" s="690"/>
      <c r="H263" s="690"/>
      <c r="I263" s="690"/>
      <c r="J263" s="676"/>
      <c r="K263" s="42"/>
      <c r="L263" s="677"/>
      <c r="M263" s="678"/>
      <c r="N263" s="679"/>
      <c r="O263" s="678"/>
      <c r="P263" s="678"/>
      <c r="Q263" s="678"/>
      <c r="R263" s="678"/>
      <c r="S263" s="678"/>
      <c r="T263" s="678"/>
      <c r="U263" s="678"/>
      <c r="V263" s="678"/>
      <c r="W263" s="678"/>
      <c r="X263" s="678"/>
      <c r="Y263" s="678"/>
      <c r="AB263" s="95"/>
      <c r="AC263" s="95"/>
      <c r="AD263" s="95"/>
    </row>
    <row r="264">
      <c r="A264" s="690"/>
      <c r="B264" s="690"/>
      <c r="C264" s="690"/>
      <c r="D264" s="690"/>
      <c r="E264" s="690"/>
      <c r="F264" s="690"/>
      <c r="G264" s="690"/>
      <c r="H264" s="690"/>
      <c r="I264" s="690"/>
      <c r="J264" s="676"/>
      <c r="K264" s="42"/>
      <c r="L264" s="677"/>
      <c r="M264" s="678"/>
      <c r="N264" s="679"/>
      <c r="O264" s="678"/>
      <c r="P264" s="678"/>
      <c r="Q264" s="678"/>
      <c r="R264" s="678"/>
      <c r="S264" s="678"/>
      <c r="T264" s="678"/>
      <c r="U264" s="678"/>
      <c r="V264" s="678"/>
      <c r="W264" s="678"/>
      <c r="X264" s="678"/>
      <c r="Y264" s="678"/>
      <c r="AB264" s="95"/>
      <c r="AC264" s="95"/>
      <c r="AD264" s="95"/>
    </row>
    <row r="265">
      <c r="A265" s="690"/>
      <c r="B265" s="690"/>
      <c r="C265" s="690"/>
      <c r="D265" s="690"/>
      <c r="E265" s="690"/>
      <c r="F265" s="690"/>
      <c r="G265" s="690"/>
      <c r="H265" s="690"/>
      <c r="I265" s="690"/>
      <c r="J265" s="676"/>
      <c r="K265" s="42"/>
      <c r="L265" s="677"/>
      <c r="M265" s="678"/>
      <c r="N265" s="679"/>
      <c r="O265" s="678"/>
      <c r="P265" s="678"/>
      <c r="Q265" s="678"/>
      <c r="R265" s="678"/>
      <c r="S265" s="678"/>
      <c r="T265" s="678"/>
      <c r="U265" s="678"/>
      <c r="V265" s="678"/>
      <c r="W265" s="678"/>
      <c r="X265" s="678"/>
      <c r="Y265" s="678"/>
      <c r="AB265" s="95"/>
      <c r="AC265" s="95"/>
      <c r="AD265" s="95"/>
    </row>
    <row r="266">
      <c r="A266" s="690"/>
      <c r="B266" s="690"/>
      <c r="C266" s="690"/>
      <c r="D266" s="690"/>
      <c r="E266" s="690"/>
      <c r="F266" s="690"/>
      <c r="G266" s="690"/>
      <c r="H266" s="690"/>
      <c r="I266" s="690"/>
      <c r="J266" s="676"/>
      <c r="K266" s="42"/>
      <c r="L266" s="677"/>
      <c r="M266" s="678"/>
      <c r="N266" s="679"/>
      <c r="O266" s="678"/>
      <c r="P266" s="678"/>
      <c r="Q266" s="678"/>
      <c r="R266" s="678"/>
      <c r="S266" s="678"/>
      <c r="T266" s="678"/>
      <c r="U266" s="678"/>
      <c r="V266" s="678"/>
      <c r="W266" s="678"/>
      <c r="X266" s="678"/>
      <c r="Y266" s="678"/>
      <c r="AB266" s="95"/>
      <c r="AC266" s="95"/>
      <c r="AD266" s="95"/>
    </row>
    <row r="267">
      <c r="A267" s="690"/>
      <c r="B267" s="690"/>
      <c r="C267" s="690"/>
      <c r="D267" s="690"/>
      <c r="E267" s="690"/>
      <c r="F267" s="690"/>
      <c r="G267" s="690"/>
      <c r="H267" s="690"/>
      <c r="I267" s="690"/>
      <c r="J267" s="676"/>
      <c r="K267" s="42"/>
      <c r="L267" s="677"/>
      <c r="M267" s="678"/>
      <c r="N267" s="679"/>
      <c r="O267" s="678"/>
      <c r="P267" s="678"/>
      <c r="Q267" s="678"/>
      <c r="R267" s="678"/>
      <c r="S267" s="678"/>
      <c r="T267" s="678"/>
      <c r="U267" s="678"/>
      <c r="V267" s="678"/>
      <c r="W267" s="678"/>
      <c r="X267" s="678"/>
      <c r="Y267" s="678"/>
      <c r="AB267" s="95"/>
      <c r="AC267" s="95"/>
      <c r="AD267" s="95"/>
    </row>
    <row r="268">
      <c r="A268" s="690"/>
      <c r="B268" s="690"/>
      <c r="C268" s="690"/>
      <c r="D268" s="690"/>
      <c r="E268" s="690"/>
      <c r="F268" s="690"/>
      <c r="G268" s="690"/>
      <c r="H268" s="690"/>
      <c r="I268" s="690"/>
      <c r="J268" s="676"/>
      <c r="K268" s="42"/>
      <c r="L268" s="677"/>
      <c r="M268" s="678"/>
      <c r="N268" s="679"/>
      <c r="O268" s="678"/>
      <c r="P268" s="678"/>
      <c r="Q268" s="678"/>
      <c r="R268" s="678"/>
      <c r="S268" s="678"/>
      <c r="T268" s="678"/>
      <c r="U268" s="678"/>
      <c r="V268" s="678"/>
      <c r="W268" s="678"/>
      <c r="X268" s="678"/>
      <c r="Y268" s="678"/>
      <c r="AB268" s="95"/>
      <c r="AC268" s="95"/>
      <c r="AD268" s="95"/>
    </row>
    <row r="269">
      <c r="A269" s="690"/>
      <c r="B269" s="690"/>
      <c r="C269" s="690"/>
      <c r="D269" s="690"/>
      <c r="E269" s="690"/>
      <c r="F269" s="690"/>
      <c r="G269" s="690"/>
      <c r="H269" s="690"/>
      <c r="I269" s="690"/>
      <c r="J269" s="676"/>
      <c r="K269" s="42"/>
      <c r="L269" s="677"/>
      <c r="M269" s="678"/>
      <c r="N269" s="679"/>
      <c r="O269" s="678"/>
      <c r="P269" s="678"/>
      <c r="Q269" s="678"/>
      <c r="R269" s="678"/>
      <c r="S269" s="678"/>
      <c r="T269" s="678"/>
      <c r="U269" s="678"/>
      <c r="V269" s="678"/>
      <c r="W269" s="678"/>
      <c r="X269" s="678"/>
      <c r="Y269" s="678"/>
      <c r="AB269" s="95"/>
      <c r="AC269" s="95"/>
      <c r="AD269" s="95"/>
    </row>
    <row r="270">
      <c r="A270" s="690"/>
      <c r="B270" s="690"/>
      <c r="C270" s="690"/>
      <c r="D270" s="690"/>
      <c r="E270" s="690"/>
      <c r="F270" s="690"/>
      <c r="G270" s="690"/>
      <c r="H270" s="690"/>
      <c r="I270" s="690"/>
      <c r="J270" s="676"/>
      <c r="K270" s="42"/>
      <c r="L270" s="677"/>
      <c r="M270" s="678"/>
      <c r="N270" s="679"/>
      <c r="O270" s="678"/>
      <c r="P270" s="678"/>
      <c r="Q270" s="678"/>
      <c r="R270" s="678"/>
      <c r="S270" s="678"/>
      <c r="T270" s="678"/>
      <c r="U270" s="678"/>
      <c r="V270" s="678"/>
      <c r="W270" s="678"/>
      <c r="X270" s="678"/>
      <c r="Y270" s="678"/>
      <c r="AB270" s="95"/>
      <c r="AC270" s="95"/>
      <c r="AD270" s="95"/>
    </row>
    <row r="271">
      <c r="A271" s="690"/>
      <c r="B271" s="690"/>
      <c r="C271" s="690"/>
      <c r="D271" s="690"/>
      <c r="E271" s="690"/>
      <c r="F271" s="690"/>
      <c r="G271" s="690"/>
      <c r="H271" s="690"/>
      <c r="I271" s="690"/>
      <c r="J271" s="676"/>
      <c r="K271" s="42"/>
      <c r="L271" s="677"/>
      <c r="M271" s="678"/>
      <c r="N271" s="679"/>
      <c r="O271" s="678"/>
      <c r="P271" s="678"/>
      <c r="Q271" s="678"/>
      <c r="R271" s="678"/>
      <c r="S271" s="678"/>
      <c r="T271" s="678"/>
      <c r="U271" s="678"/>
      <c r="V271" s="678"/>
      <c r="W271" s="678"/>
      <c r="X271" s="678"/>
      <c r="Y271" s="678"/>
      <c r="AB271" s="95"/>
      <c r="AC271" s="95"/>
      <c r="AD271" s="95"/>
    </row>
    <row r="272">
      <c r="A272" s="690"/>
      <c r="B272" s="690"/>
      <c r="C272" s="690"/>
      <c r="D272" s="690"/>
      <c r="E272" s="690"/>
      <c r="F272" s="690"/>
      <c r="G272" s="690"/>
      <c r="H272" s="690"/>
      <c r="I272" s="690"/>
      <c r="J272" s="676"/>
      <c r="K272" s="42"/>
      <c r="L272" s="677"/>
      <c r="M272" s="678"/>
      <c r="N272" s="679"/>
      <c r="O272" s="678"/>
      <c r="P272" s="678"/>
      <c r="Q272" s="678"/>
      <c r="R272" s="678"/>
      <c r="S272" s="678"/>
      <c r="T272" s="678"/>
      <c r="U272" s="678"/>
      <c r="V272" s="678"/>
      <c r="W272" s="678"/>
      <c r="X272" s="678"/>
      <c r="Y272" s="678"/>
      <c r="AB272" s="95"/>
      <c r="AC272" s="95"/>
      <c r="AD272" s="95"/>
    </row>
    <row r="273">
      <c r="A273" s="690"/>
      <c r="B273" s="690"/>
      <c r="C273" s="690"/>
      <c r="D273" s="690"/>
      <c r="E273" s="690"/>
      <c r="F273" s="690"/>
      <c r="G273" s="690"/>
      <c r="H273" s="690"/>
      <c r="I273" s="690"/>
      <c r="J273" s="676"/>
      <c r="K273" s="42"/>
      <c r="L273" s="677"/>
      <c r="M273" s="678"/>
      <c r="N273" s="679"/>
      <c r="O273" s="678"/>
      <c r="P273" s="678"/>
      <c r="Q273" s="678"/>
      <c r="R273" s="678"/>
      <c r="S273" s="678"/>
      <c r="T273" s="678"/>
      <c r="U273" s="678"/>
      <c r="V273" s="678"/>
      <c r="W273" s="678"/>
      <c r="X273" s="678"/>
      <c r="Y273" s="678"/>
      <c r="AB273" s="95"/>
      <c r="AC273" s="95"/>
      <c r="AD273" s="95"/>
    </row>
    <row r="274">
      <c r="A274" s="690"/>
      <c r="B274" s="690"/>
      <c r="C274" s="690"/>
      <c r="D274" s="690"/>
      <c r="E274" s="690"/>
      <c r="F274" s="690"/>
      <c r="G274" s="690"/>
      <c r="H274" s="690"/>
      <c r="I274" s="690"/>
      <c r="J274" s="676"/>
      <c r="K274" s="42"/>
      <c r="L274" s="677"/>
      <c r="M274" s="678"/>
      <c r="N274" s="679"/>
      <c r="O274" s="678"/>
      <c r="P274" s="678"/>
      <c r="Q274" s="678"/>
      <c r="R274" s="678"/>
      <c r="S274" s="678"/>
      <c r="T274" s="678"/>
      <c r="U274" s="678"/>
      <c r="V274" s="678"/>
      <c r="W274" s="678"/>
      <c r="X274" s="678"/>
      <c r="Y274" s="678"/>
      <c r="AB274" s="95"/>
      <c r="AC274" s="95"/>
      <c r="AD274" s="95"/>
    </row>
    <row r="275">
      <c r="A275" s="690"/>
      <c r="B275" s="690"/>
      <c r="C275" s="690"/>
      <c r="D275" s="690"/>
      <c r="E275" s="690"/>
      <c r="F275" s="690"/>
      <c r="G275" s="690"/>
      <c r="H275" s="690"/>
      <c r="I275" s="690"/>
      <c r="J275" s="676"/>
      <c r="K275" s="42"/>
      <c r="L275" s="677"/>
      <c r="M275" s="678"/>
      <c r="N275" s="679"/>
      <c r="O275" s="678"/>
      <c r="P275" s="678"/>
      <c r="Q275" s="678"/>
      <c r="R275" s="678"/>
      <c r="S275" s="678"/>
      <c r="T275" s="678"/>
      <c r="U275" s="678"/>
      <c r="V275" s="678"/>
      <c r="W275" s="678"/>
      <c r="X275" s="678"/>
      <c r="Y275" s="678"/>
      <c r="AB275" s="95"/>
      <c r="AC275" s="95"/>
      <c r="AD275" s="95"/>
    </row>
    <row r="276">
      <c r="A276" s="690"/>
      <c r="B276" s="690"/>
      <c r="C276" s="690"/>
      <c r="D276" s="690"/>
      <c r="E276" s="690"/>
      <c r="F276" s="690"/>
      <c r="G276" s="690"/>
      <c r="H276" s="690"/>
      <c r="I276" s="690"/>
      <c r="J276" s="676"/>
      <c r="K276" s="42"/>
      <c r="L276" s="677"/>
      <c r="M276" s="678"/>
      <c r="N276" s="679"/>
      <c r="O276" s="678"/>
      <c r="P276" s="678"/>
      <c r="Q276" s="678"/>
      <c r="R276" s="678"/>
      <c r="S276" s="678"/>
      <c r="T276" s="678"/>
      <c r="U276" s="678"/>
      <c r="V276" s="678"/>
      <c r="W276" s="678"/>
      <c r="X276" s="678"/>
      <c r="Y276" s="678"/>
      <c r="AB276" s="95"/>
      <c r="AC276" s="95"/>
      <c r="AD276" s="95"/>
    </row>
    <row r="277">
      <c r="A277" s="690"/>
      <c r="B277" s="690"/>
      <c r="C277" s="690"/>
      <c r="D277" s="690"/>
      <c r="E277" s="690"/>
      <c r="F277" s="690"/>
      <c r="G277" s="690"/>
      <c r="H277" s="690"/>
      <c r="I277" s="690"/>
      <c r="J277" s="676"/>
      <c r="K277" s="42"/>
      <c r="L277" s="677"/>
      <c r="M277" s="678"/>
      <c r="N277" s="679"/>
      <c r="O277" s="678"/>
      <c r="P277" s="678"/>
      <c r="Q277" s="678"/>
      <c r="R277" s="678"/>
      <c r="S277" s="678"/>
      <c r="T277" s="678"/>
      <c r="U277" s="678"/>
      <c r="V277" s="678"/>
      <c r="W277" s="678"/>
      <c r="X277" s="678"/>
      <c r="Y277" s="678"/>
      <c r="AB277" s="95"/>
      <c r="AC277" s="95"/>
      <c r="AD277" s="95"/>
    </row>
    <row r="278">
      <c r="A278" s="690"/>
      <c r="B278" s="690"/>
      <c r="C278" s="690"/>
      <c r="D278" s="690"/>
      <c r="E278" s="690"/>
      <c r="F278" s="690"/>
      <c r="G278" s="690"/>
      <c r="H278" s="690"/>
      <c r="I278" s="690"/>
      <c r="J278" s="676"/>
      <c r="K278" s="42"/>
      <c r="L278" s="677"/>
      <c r="M278" s="678"/>
      <c r="N278" s="679"/>
      <c r="O278" s="678"/>
      <c r="P278" s="678"/>
      <c r="Q278" s="678"/>
      <c r="R278" s="678"/>
      <c r="S278" s="678"/>
      <c r="T278" s="678"/>
      <c r="U278" s="678"/>
      <c r="V278" s="678"/>
      <c r="W278" s="678"/>
      <c r="X278" s="678"/>
      <c r="Y278" s="678"/>
      <c r="AB278" s="95"/>
      <c r="AC278" s="95"/>
      <c r="AD278" s="95"/>
    </row>
    <row r="279">
      <c r="A279" s="690"/>
      <c r="B279" s="690"/>
      <c r="C279" s="690"/>
      <c r="D279" s="690"/>
      <c r="E279" s="690"/>
      <c r="F279" s="690"/>
      <c r="G279" s="690"/>
      <c r="H279" s="690"/>
      <c r="I279" s="690"/>
      <c r="J279" s="676"/>
      <c r="K279" s="42"/>
      <c r="L279" s="677"/>
      <c r="M279" s="678"/>
      <c r="N279" s="679"/>
      <c r="O279" s="678"/>
      <c r="P279" s="678"/>
      <c r="Q279" s="678"/>
      <c r="R279" s="678"/>
      <c r="S279" s="678"/>
      <c r="T279" s="678"/>
      <c r="U279" s="678"/>
      <c r="V279" s="678"/>
      <c r="W279" s="678"/>
      <c r="X279" s="678"/>
      <c r="Y279" s="678"/>
      <c r="AB279" s="95"/>
      <c r="AC279" s="95"/>
      <c r="AD279" s="95"/>
    </row>
    <row r="280">
      <c r="A280" s="690"/>
      <c r="B280" s="690"/>
      <c r="C280" s="690"/>
      <c r="D280" s="690"/>
      <c r="E280" s="690"/>
      <c r="F280" s="690"/>
      <c r="G280" s="690"/>
      <c r="H280" s="690"/>
      <c r="I280" s="690"/>
      <c r="J280" s="676"/>
      <c r="K280" s="42"/>
      <c r="L280" s="677"/>
      <c r="M280" s="678"/>
      <c r="N280" s="679"/>
      <c r="O280" s="678"/>
      <c r="P280" s="678"/>
      <c r="Q280" s="678"/>
      <c r="R280" s="678"/>
      <c r="S280" s="678"/>
      <c r="T280" s="678"/>
      <c r="U280" s="678"/>
      <c r="V280" s="678"/>
      <c r="W280" s="678"/>
      <c r="X280" s="678"/>
      <c r="Y280" s="678"/>
      <c r="AB280" s="95"/>
      <c r="AC280" s="95"/>
      <c r="AD280" s="95"/>
    </row>
    <row r="281">
      <c r="A281" s="690"/>
      <c r="B281" s="690"/>
      <c r="C281" s="690"/>
      <c r="D281" s="690"/>
      <c r="E281" s="690"/>
      <c r="F281" s="690"/>
      <c r="G281" s="690"/>
      <c r="H281" s="690"/>
      <c r="I281" s="690"/>
      <c r="J281" s="676"/>
      <c r="K281" s="42"/>
      <c r="L281" s="677"/>
      <c r="M281" s="678"/>
      <c r="N281" s="679"/>
      <c r="O281" s="678"/>
      <c r="P281" s="678"/>
      <c r="Q281" s="678"/>
      <c r="R281" s="678"/>
      <c r="S281" s="678"/>
      <c r="T281" s="678"/>
      <c r="U281" s="678"/>
      <c r="V281" s="678"/>
      <c r="W281" s="678"/>
      <c r="X281" s="678"/>
      <c r="Y281" s="678"/>
      <c r="AB281" s="95"/>
      <c r="AC281" s="95"/>
      <c r="AD281" s="95"/>
    </row>
    <row r="282">
      <c r="A282" s="690"/>
      <c r="B282" s="690"/>
      <c r="C282" s="690"/>
      <c r="D282" s="690"/>
      <c r="E282" s="690"/>
      <c r="F282" s="690"/>
      <c r="G282" s="690"/>
      <c r="H282" s="690"/>
      <c r="I282" s="690"/>
      <c r="J282" s="676"/>
      <c r="K282" s="42"/>
      <c r="L282" s="677"/>
      <c r="M282" s="678"/>
      <c r="N282" s="679"/>
      <c r="O282" s="678"/>
      <c r="P282" s="678"/>
      <c r="Q282" s="678"/>
      <c r="R282" s="678"/>
      <c r="S282" s="678"/>
      <c r="T282" s="678"/>
      <c r="U282" s="678"/>
      <c r="V282" s="678"/>
      <c r="W282" s="678"/>
      <c r="X282" s="678"/>
      <c r="Y282" s="678"/>
      <c r="AB282" s="95"/>
      <c r="AC282" s="95"/>
      <c r="AD282" s="95"/>
    </row>
    <row r="283">
      <c r="A283" s="690"/>
      <c r="B283" s="690"/>
      <c r="C283" s="690"/>
      <c r="D283" s="690"/>
      <c r="E283" s="690"/>
      <c r="F283" s="690"/>
      <c r="G283" s="690"/>
      <c r="H283" s="690"/>
      <c r="I283" s="690"/>
      <c r="J283" s="676"/>
      <c r="K283" s="42"/>
      <c r="L283" s="677"/>
      <c r="M283" s="678"/>
      <c r="N283" s="679"/>
      <c r="O283" s="678"/>
      <c r="P283" s="678"/>
      <c r="Q283" s="678"/>
      <c r="R283" s="678"/>
      <c r="S283" s="678"/>
      <c r="T283" s="678"/>
      <c r="U283" s="678"/>
      <c r="V283" s="678"/>
      <c r="W283" s="678"/>
      <c r="X283" s="678"/>
      <c r="Y283" s="678"/>
      <c r="AB283" s="95"/>
      <c r="AC283" s="95"/>
      <c r="AD283" s="95"/>
    </row>
    <row r="284">
      <c r="A284" s="690"/>
      <c r="B284" s="690"/>
      <c r="C284" s="690"/>
      <c r="D284" s="690"/>
      <c r="E284" s="690"/>
      <c r="F284" s="690"/>
      <c r="G284" s="690"/>
      <c r="H284" s="690"/>
      <c r="I284" s="690"/>
      <c r="J284" s="676"/>
      <c r="K284" s="42"/>
      <c r="L284" s="677"/>
      <c r="M284" s="678"/>
      <c r="N284" s="679"/>
      <c r="O284" s="678"/>
      <c r="P284" s="678"/>
      <c r="Q284" s="678"/>
      <c r="R284" s="678"/>
      <c r="S284" s="678"/>
      <c r="T284" s="678"/>
      <c r="U284" s="678"/>
      <c r="V284" s="678"/>
      <c r="W284" s="678"/>
      <c r="X284" s="678"/>
      <c r="Y284" s="678"/>
      <c r="AB284" s="95"/>
      <c r="AC284" s="95"/>
      <c r="AD284" s="95"/>
    </row>
    <row r="285">
      <c r="A285" s="690"/>
      <c r="B285" s="690"/>
      <c r="C285" s="690"/>
      <c r="D285" s="690"/>
      <c r="E285" s="690"/>
      <c r="F285" s="690"/>
      <c r="G285" s="690"/>
      <c r="H285" s="690"/>
      <c r="I285" s="690"/>
      <c r="J285" s="676"/>
      <c r="K285" s="42"/>
      <c r="L285" s="677"/>
      <c r="M285" s="678"/>
      <c r="N285" s="679"/>
      <c r="O285" s="678"/>
      <c r="P285" s="678"/>
      <c r="Q285" s="678"/>
      <c r="R285" s="678"/>
      <c r="S285" s="678"/>
      <c r="T285" s="678"/>
      <c r="U285" s="678"/>
      <c r="V285" s="678"/>
      <c r="W285" s="678"/>
      <c r="X285" s="678"/>
      <c r="Y285" s="678"/>
      <c r="AB285" s="95"/>
      <c r="AC285" s="95"/>
      <c r="AD285" s="95"/>
    </row>
    <row r="286">
      <c r="A286" s="690"/>
      <c r="B286" s="690"/>
      <c r="C286" s="690"/>
      <c r="D286" s="690"/>
      <c r="E286" s="690"/>
      <c r="F286" s="690"/>
      <c r="G286" s="690"/>
      <c r="H286" s="690"/>
      <c r="I286" s="690"/>
      <c r="J286" s="676"/>
      <c r="K286" s="42"/>
      <c r="L286" s="677"/>
      <c r="M286" s="678"/>
      <c r="N286" s="679"/>
      <c r="O286" s="678"/>
      <c r="P286" s="678"/>
      <c r="Q286" s="678"/>
      <c r="R286" s="678"/>
      <c r="S286" s="678"/>
      <c r="T286" s="678"/>
      <c r="U286" s="678"/>
      <c r="V286" s="678"/>
      <c r="W286" s="678"/>
      <c r="X286" s="678"/>
      <c r="Y286" s="678"/>
      <c r="AB286" s="95"/>
      <c r="AC286" s="95"/>
      <c r="AD286" s="95"/>
    </row>
    <row r="287">
      <c r="A287" s="690"/>
      <c r="B287" s="690"/>
      <c r="C287" s="690"/>
      <c r="D287" s="690"/>
      <c r="E287" s="690"/>
      <c r="F287" s="690"/>
      <c r="G287" s="690"/>
      <c r="H287" s="690"/>
      <c r="I287" s="690"/>
      <c r="J287" s="676"/>
      <c r="K287" s="42"/>
      <c r="L287" s="677"/>
      <c r="M287" s="678"/>
      <c r="N287" s="679"/>
      <c r="O287" s="678"/>
      <c r="P287" s="678"/>
      <c r="Q287" s="678"/>
      <c r="R287" s="678"/>
      <c r="S287" s="678"/>
      <c r="T287" s="678"/>
      <c r="U287" s="678"/>
      <c r="V287" s="678"/>
      <c r="W287" s="678"/>
      <c r="X287" s="678"/>
      <c r="Y287" s="678"/>
      <c r="AB287" s="95"/>
      <c r="AC287" s="95"/>
      <c r="AD287" s="95"/>
    </row>
    <row r="288">
      <c r="A288" s="690"/>
      <c r="B288" s="690"/>
      <c r="C288" s="690"/>
      <c r="D288" s="690"/>
      <c r="E288" s="690"/>
      <c r="F288" s="690"/>
      <c r="G288" s="690"/>
      <c r="H288" s="690"/>
      <c r="I288" s="690"/>
      <c r="J288" s="676"/>
      <c r="K288" s="42"/>
      <c r="L288" s="677"/>
      <c r="M288" s="678"/>
      <c r="N288" s="679"/>
      <c r="O288" s="678"/>
      <c r="P288" s="678"/>
      <c r="Q288" s="678"/>
      <c r="R288" s="678"/>
      <c r="S288" s="678"/>
      <c r="T288" s="678"/>
      <c r="U288" s="678"/>
      <c r="V288" s="678"/>
      <c r="W288" s="678"/>
      <c r="X288" s="678"/>
      <c r="Y288" s="678"/>
      <c r="AB288" s="95"/>
      <c r="AC288" s="95"/>
      <c r="AD288" s="95"/>
    </row>
    <row r="289">
      <c r="A289" s="690"/>
      <c r="B289" s="690"/>
      <c r="C289" s="690"/>
      <c r="D289" s="690"/>
      <c r="E289" s="690"/>
      <c r="F289" s="690"/>
      <c r="G289" s="690"/>
      <c r="H289" s="690"/>
      <c r="I289" s="690"/>
      <c r="J289" s="676"/>
      <c r="K289" s="42"/>
      <c r="L289" s="677"/>
      <c r="M289" s="678"/>
      <c r="N289" s="679"/>
      <c r="O289" s="678"/>
      <c r="P289" s="678"/>
      <c r="Q289" s="678"/>
      <c r="R289" s="678"/>
      <c r="S289" s="678"/>
      <c r="T289" s="678"/>
      <c r="U289" s="678"/>
      <c r="V289" s="678"/>
      <c r="W289" s="678"/>
      <c r="X289" s="678"/>
      <c r="Y289" s="678"/>
      <c r="AB289" s="95"/>
      <c r="AC289" s="95"/>
      <c r="AD289" s="95"/>
    </row>
    <row r="290">
      <c r="A290" s="690"/>
      <c r="B290" s="690"/>
      <c r="C290" s="690"/>
      <c r="D290" s="690"/>
      <c r="E290" s="690"/>
      <c r="F290" s="690"/>
      <c r="G290" s="690"/>
      <c r="H290" s="690"/>
      <c r="I290" s="690"/>
      <c r="J290" s="676"/>
      <c r="K290" s="42"/>
      <c r="L290" s="677"/>
      <c r="M290" s="678"/>
      <c r="N290" s="679"/>
      <c r="O290" s="678"/>
      <c r="P290" s="678"/>
      <c r="Q290" s="678"/>
      <c r="R290" s="678"/>
      <c r="S290" s="678"/>
      <c r="T290" s="678"/>
      <c r="U290" s="678"/>
      <c r="V290" s="678"/>
      <c r="W290" s="678"/>
      <c r="X290" s="678"/>
      <c r="Y290" s="678"/>
      <c r="AB290" s="95"/>
      <c r="AC290" s="95"/>
      <c r="AD290" s="95"/>
    </row>
    <row r="291">
      <c r="A291" s="690"/>
      <c r="B291" s="690"/>
      <c r="C291" s="690"/>
      <c r="D291" s="690"/>
      <c r="E291" s="690"/>
      <c r="F291" s="690"/>
      <c r="G291" s="690"/>
      <c r="H291" s="690"/>
      <c r="I291" s="690"/>
      <c r="J291" s="676"/>
      <c r="K291" s="42"/>
      <c r="L291" s="677"/>
      <c r="M291" s="678"/>
      <c r="N291" s="679"/>
      <c r="O291" s="678"/>
      <c r="P291" s="678"/>
      <c r="Q291" s="678"/>
      <c r="R291" s="678"/>
      <c r="S291" s="678"/>
      <c r="T291" s="678"/>
      <c r="U291" s="678"/>
      <c r="V291" s="678"/>
      <c r="W291" s="678"/>
      <c r="X291" s="678"/>
      <c r="Y291" s="678"/>
      <c r="AB291" s="95"/>
      <c r="AC291" s="95"/>
      <c r="AD291" s="95"/>
    </row>
    <row r="292">
      <c r="A292" s="690"/>
      <c r="B292" s="690"/>
      <c r="C292" s="690"/>
      <c r="D292" s="690"/>
      <c r="E292" s="690"/>
      <c r="F292" s="690"/>
      <c r="G292" s="690"/>
      <c r="H292" s="690"/>
      <c r="I292" s="690"/>
      <c r="J292" s="676"/>
      <c r="K292" s="42"/>
      <c r="L292" s="677"/>
      <c r="M292" s="678"/>
      <c r="N292" s="679"/>
      <c r="O292" s="678"/>
      <c r="P292" s="678"/>
      <c r="Q292" s="678"/>
      <c r="R292" s="678"/>
      <c r="S292" s="678"/>
      <c r="T292" s="678"/>
      <c r="U292" s="678"/>
      <c r="V292" s="678"/>
      <c r="W292" s="678"/>
      <c r="X292" s="678"/>
      <c r="Y292" s="678"/>
      <c r="AB292" s="95"/>
      <c r="AC292" s="95"/>
      <c r="AD292" s="95"/>
    </row>
    <row r="293">
      <c r="A293" s="690"/>
      <c r="B293" s="690"/>
      <c r="C293" s="690"/>
      <c r="D293" s="690"/>
      <c r="E293" s="690"/>
      <c r="F293" s="690"/>
      <c r="G293" s="690"/>
      <c r="H293" s="690"/>
      <c r="I293" s="690"/>
      <c r="J293" s="676"/>
      <c r="K293" s="42"/>
      <c r="L293" s="677"/>
      <c r="M293" s="678"/>
      <c r="N293" s="679"/>
      <c r="O293" s="678"/>
      <c r="P293" s="678"/>
      <c r="Q293" s="678"/>
      <c r="R293" s="678"/>
      <c r="S293" s="678"/>
      <c r="T293" s="678"/>
      <c r="U293" s="678"/>
      <c r="V293" s="678"/>
      <c r="W293" s="678"/>
      <c r="X293" s="678"/>
      <c r="Y293" s="678"/>
      <c r="AB293" s="95"/>
      <c r="AC293" s="95"/>
      <c r="AD293" s="95"/>
    </row>
    <row r="294">
      <c r="A294" s="690"/>
      <c r="B294" s="690"/>
      <c r="C294" s="690"/>
      <c r="D294" s="690"/>
      <c r="E294" s="690"/>
      <c r="F294" s="690"/>
      <c r="G294" s="690"/>
      <c r="H294" s="690"/>
      <c r="I294" s="690"/>
      <c r="J294" s="676"/>
      <c r="K294" s="42"/>
      <c r="L294" s="677"/>
      <c r="M294" s="678"/>
      <c r="N294" s="679"/>
      <c r="O294" s="678"/>
      <c r="P294" s="678"/>
      <c r="Q294" s="678"/>
      <c r="R294" s="678"/>
      <c r="S294" s="678"/>
      <c r="T294" s="678"/>
      <c r="U294" s="678"/>
      <c r="V294" s="678"/>
      <c r="W294" s="678"/>
      <c r="X294" s="678"/>
      <c r="Y294" s="678"/>
      <c r="AB294" s="95"/>
      <c r="AC294" s="95"/>
      <c r="AD294" s="95"/>
    </row>
    <row r="295">
      <c r="A295" s="690"/>
      <c r="B295" s="690"/>
      <c r="C295" s="690"/>
      <c r="D295" s="690"/>
      <c r="E295" s="690"/>
      <c r="F295" s="690"/>
      <c r="G295" s="690"/>
      <c r="H295" s="690"/>
      <c r="I295" s="690"/>
      <c r="J295" s="676"/>
      <c r="K295" s="42"/>
      <c r="L295" s="677"/>
      <c r="M295" s="678"/>
      <c r="N295" s="679"/>
      <c r="O295" s="678"/>
      <c r="P295" s="678"/>
      <c r="Q295" s="678"/>
      <c r="R295" s="678"/>
      <c r="S295" s="678"/>
      <c r="T295" s="678"/>
      <c r="U295" s="678"/>
      <c r="V295" s="678"/>
      <c r="W295" s="678"/>
      <c r="X295" s="678"/>
      <c r="Y295" s="678"/>
      <c r="AB295" s="95"/>
      <c r="AC295" s="95"/>
      <c r="AD295" s="95"/>
    </row>
    <row r="296">
      <c r="A296" s="690"/>
      <c r="B296" s="690"/>
      <c r="C296" s="690"/>
      <c r="D296" s="690"/>
      <c r="E296" s="690"/>
      <c r="F296" s="690"/>
      <c r="G296" s="690"/>
      <c r="H296" s="690"/>
      <c r="I296" s="690"/>
      <c r="J296" s="676"/>
      <c r="K296" s="42"/>
      <c r="L296" s="677"/>
      <c r="M296" s="678"/>
      <c r="N296" s="679"/>
      <c r="O296" s="678"/>
      <c r="P296" s="678"/>
      <c r="Q296" s="678"/>
      <c r="R296" s="678"/>
      <c r="S296" s="678"/>
      <c r="T296" s="678"/>
      <c r="U296" s="678"/>
      <c r="V296" s="678"/>
      <c r="W296" s="678"/>
      <c r="X296" s="678"/>
      <c r="Y296" s="678"/>
      <c r="AB296" s="95"/>
      <c r="AC296" s="95"/>
      <c r="AD296" s="95"/>
    </row>
    <row r="297">
      <c r="A297" s="690"/>
      <c r="B297" s="690"/>
      <c r="C297" s="690"/>
      <c r="D297" s="690"/>
      <c r="E297" s="690"/>
      <c r="F297" s="690"/>
      <c r="G297" s="690"/>
      <c r="H297" s="690"/>
      <c r="I297" s="690"/>
      <c r="J297" s="676"/>
      <c r="K297" s="42"/>
      <c r="L297" s="677"/>
      <c r="M297" s="678"/>
      <c r="N297" s="679"/>
      <c r="O297" s="678"/>
      <c r="P297" s="678"/>
      <c r="Q297" s="678"/>
      <c r="R297" s="678"/>
      <c r="S297" s="678"/>
      <c r="T297" s="678"/>
      <c r="U297" s="678"/>
      <c r="V297" s="678"/>
      <c r="W297" s="678"/>
      <c r="X297" s="678"/>
      <c r="Y297" s="678"/>
      <c r="AB297" s="95"/>
      <c r="AC297" s="95"/>
      <c r="AD297" s="95"/>
    </row>
    <row r="298">
      <c r="A298" s="690"/>
      <c r="B298" s="690"/>
      <c r="C298" s="690"/>
      <c r="D298" s="690"/>
      <c r="E298" s="690"/>
      <c r="F298" s="690"/>
      <c r="G298" s="690"/>
      <c r="H298" s="690"/>
      <c r="I298" s="690"/>
      <c r="J298" s="676"/>
      <c r="K298" s="42"/>
      <c r="L298" s="677"/>
      <c r="M298" s="678"/>
      <c r="N298" s="679"/>
      <c r="O298" s="678"/>
      <c r="P298" s="678"/>
      <c r="Q298" s="678"/>
      <c r="R298" s="678"/>
      <c r="S298" s="678"/>
      <c r="T298" s="678"/>
      <c r="U298" s="678"/>
      <c r="V298" s="678"/>
      <c r="W298" s="678"/>
      <c r="X298" s="678"/>
      <c r="Y298" s="678"/>
      <c r="AB298" s="95"/>
      <c r="AC298" s="95"/>
      <c r="AD298" s="95"/>
    </row>
    <row r="299">
      <c r="A299" s="690"/>
      <c r="B299" s="690"/>
      <c r="C299" s="690"/>
      <c r="D299" s="690"/>
      <c r="E299" s="690"/>
      <c r="F299" s="690"/>
      <c r="G299" s="690"/>
      <c r="H299" s="690"/>
      <c r="I299" s="690"/>
      <c r="J299" s="676"/>
      <c r="K299" s="42"/>
      <c r="L299" s="677"/>
      <c r="M299" s="678"/>
      <c r="N299" s="679"/>
      <c r="O299" s="678"/>
      <c r="P299" s="678"/>
      <c r="Q299" s="678"/>
      <c r="R299" s="678"/>
      <c r="S299" s="678"/>
      <c r="T299" s="678"/>
      <c r="U299" s="678"/>
      <c r="V299" s="678"/>
      <c r="W299" s="678"/>
      <c r="X299" s="678"/>
      <c r="Y299" s="678"/>
      <c r="AB299" s="95"/>
      <c r="AC299" s="95"/>
      <c r="AD299" s="95"/>
    </row>
    <row r="300">
      <c r="A300" s="690"/>
      <c r="B300" s="690"/>
      <c r="C300" s="690"/>
      <c r="D300" s="690"/>
      <c r="E300" s="690"/>
      <c r="F300" s="690"/>
      <c r="G300" s="690"/>
      <c r="H300" s="690"/>
      <c r="I300" s="690"/>
      <c r="J300" s="676"/>
      <c r="K300" s="42"/>
      <c r="L300" s="677"/>
      <c r="M300" s="678"/>
      <c r="N300" s="679"/>
      <c r="O300" s="678"/>
      <c r="P300" s="678"/>
      <c r="Q300" s="678"/>
      <c r="R300" s="678"/>
      <c r="S300" s="678"/>
      <c r="T300" s="678"/>
      <c r="U300" s="678"/>
      <c r="V300" s="678"/>
      <c r="W300" s="678"/>
      <c r="X300" s="678"/>
      <c r="Y300" s="678"/>
      <c r="AB300" s="95"/>
      <c r="AC300" s="95"/>
      <c r="AD300" s="95"/>
    </row>
    <row r="301">
      <c r="A301" s="690"/>
      <c r="B301" s="690"/>
      <c r="C301" s="690"/>
      <c r="D301" s="690"/>
      <c r="E301" s="690"/>
      <c r="F301" s="690"/>
      <c r="G301" s="690"/>
      <c r="H301" s="690"/>
      <c r="I301" s="690"/>
      <c r="J301" s="676"/>
      <c r="K301" s="42"/>
      <c r="L301" s="677"/>
      <c r="M301" s="678"/>
      <c r="N301" s="679"/>
      <c r="O301" s="678"/>
      <c r="P301" s="678"/>
      <c r="Q301" s="678"/>
      <c r="R301" s="678"/>
      <c r="S301" s="678"/>
      <c r="T301" s="678"/>
      <c r="U301" s="678"/>
      <c r="V301" s="678"/>
      <c r="W301" s="678"/>
      <c r="X301" s="678"/>
      <c r="Y301" s="678"/>
      <c r="AB301" s="95"/>
      <c r="AC301" s="95"/>
      <c r="AD301" s="95"/>
    </row>
    <row r="302">
      <c r="A302" s="690"/>
      <c r="B302" s="690"/>
      <c r="C302" s="690"/>
      <c r="D302" s="690"/>
      <c r="E302" s="690"/>
      <c r="F302" s="690"/>
      <c r="G302" s="690"/>
      <c r="H302" s="690"/>
      <c r="I302" s="690"/>
      <c r="J302" s="676"/>
      <c r="K302" s="42"/>
      <c r="L302" s="677"/>
      <c r="M302" s="678"/>
      <c r="N302" s="679"/>
      <c r="O302" s="678"/>
      <c r="P302" s="678"/>
      <c r="Q302" s="678"/>
      <c r="R302" s="678"/>
      <c r="S302" s="678"/>
      <c r="T302" s="678"/>
      <c r="U302" s="678"/>
      <c r="V302" s="678"/>
      <c r="W302" s="678"/>
      <c r="X302" s="678"/>
      <c r="Y302" s="678"/>
      <c r="AB302" s="95"/>
      <c r="AC302" s="95"/>
      <c r="AD302" s="95"/>
    </row>
    <row r="303">
      <c r="A303" s="690"/>
      <c r="B303" s="690"/>
      <c r="C303" s="690"/>
      <c r="D303" s="690"/>
      <c r="E303" s="690"/>
      <c r="F303" s="690"/>
      <c r="G303" s="690"/>
      <c r="H303" s="690"/>
      <c r="I303" s="690"/>
      <c r="J303" s="676"/>
      <c r="K303" s="42"/>
      <c r="L303" s="677"/>
      <c r="M303" s="678"/>
      <c r="N303" s="679"/>
      <c r="O303" s="678"/>
      <c r="P303" s="678"/>
      <c r="Q303" s="678"/>
      <c r="R303" s="678"/>
      <c r="S303" s="678"/>
      <c r="T303" s="678"/>
      <c r="U303" s="678"/>
      <c r="V303" s="678"/>
      <c r="W303" s="678"/>
      <c r="X303" s="678"/>
      <c r="Y303" s="678"/>
      <c r="AB303" s="95"/>
      <c r="AC303" s="95"/>
      <c r="AD303" s="95"/>
    </row>
    <row r="304">
      <c r="A304" s="731"/>
      <c r="B304" s="731"/>
      <c r="C304" s="731"/>
      <c r="D304" s="731"/>
      <c r="E304" s="731"/>
      <c r="F304" s="731"/>
      <c r="G304" s="731"/>
      <c r="H304" s="731"/>
      <c r="I304" s="731"/>
      <c r="J304" s="733"/>
      <c r="K304" s="344"/>
      <c r="L304" s="734"/>
      <c r="M304" s="735"/>
      <c r="N304" s="736"/>
      <c r="O304" s="737"/>
      <c r="P304" s="737"/>
      <c r="Q304" s="737"/>
      <c r="R304" s="737"/>
      <c r="S304" s="737"/>
      <c r="T304" s="737"/>
      <c r="U304" s="735"/>
      <c r="V304" s="735"/>
      <c r="W304" s="735"/>
      <c r="X304" s="735"/>
      <c r="Y304" s="735"/>
      <c r="Z304" s="95"/>
      <c r="AA304" s="95"/>
      <c r="AB304" s="95"/>
      <c r="AC304" s="95"/>
      <c r="AD304" s="95"/>
    </row>
    <row r="305">
      <c r="A305" s="731"/>
      <c r="B305" s="731"/>
      <c r="C305" s="731"/>
      <c r="D305" s="731"/>
      <c r="E305" s="731"/>
      <c r="F305" s="731"/>
      <c r="G305" s="731"/>
      <c r="H305" s="731"/>
      <c r="I305" s="731"/>
      <c r="J305" s="733"/>
      <c r="K305" s="344"/>
      <c r="L305" s="734"/>
      <c r="M305" s="735"/>
      <c r="N305" s="736"/>
      <c r="O305" s="737"/>
      <c r="P305" s="737"/>
      <c r="Q305" s="737"/>
      <c r="R305" s="737"/>
      <c r="S305" s="737"/>
      <c r="T305" s="737"/>
      <c r="U305" s="735"/>
      <c r="V305" s="735"/>
      <c r="W305" s="735"/>
      <c r="X305" s="735"/>
      <c r="Y305" s="735"/>
      <c r="Z305" s="95"/>
      <c r="AA305" s="95"/>
      <c r="AB305" s="95"/>
      <c r="AC305" s="95"/>
      <c r="AD305" s="95"/>
    </row>
    <row r="306">
      <c r="A306" s="731"/>
      <c r="B306" s="731"/>
      <c r="C306" s="731"/>
      <c r="D306" s="731"/>
      <c r="E306" s="731"/>
      <c r="F306" s="731"/>
      <c r="G306" s="731"/>
      <c r="H306" s="731"/>
      <c r="I306" s="731"/>
      <c r="J306" s="733"/>
      <c r="K306" s="344"/>
      <c r="L306" s="734"/>
      <c r="M306" s="735"/>
      <c r="N306" s="736"/>
      <c r="O306" s="737"/>
      <c r="P306" s="737"/>
      <c r="Q306" s="737"/>
      <c r="R306" s="737"/>
      <c r="S306" s="737"/>
      <c r="T306" s="737"/>
      <c r="U306" s="735"/>
      <c r="V306" s="735"/>
      <c r="W306" s="735"/>
      <c r="X306" s="735"/>
      <c r="Y306" s="735"/>
      <c r="Z306" s="95"/>
      <c r="AA306" s="95"/>
      <c r="AB306" s="95"/>
      <c r="AC306" s="95"/>
      <c r="AD306" s="95"/>
    </row>
    <row r="307">
      <c r="A307" s="731"/>
      <c r="B307" s="731"/>
      <c r="C307" s="731"/>
      <c r="D307" s="731"/>
      <c r="E307" s="731"/>
      <c r="F307" s="731"/>
      <c r="G307" s="731"/>
      <c r="H307" s="731"/>
      <c r="I307" s="731"/>
      <c r="J307" s="733"/>
      <c r="K307" s="344"/>
      <c r="L307" s="734"/>
      <c r="M307" s="735"/>
      <c r="N307" s="736"/>
      <c r="O307" s="737"/>
      <c r="P307" s="737"/>
      <c r="Q307" s="737"/>
      <c r="R307" s="737"/>
      <c r="S307" s="737"/>
      <c r="T307" s="737"/>
      <c r="U307" s="735"/>
      <c r="V307" s="735"/>
      <c r="W307" s="735"/>
      <c r="X307" s="735"/>
      <c r="Y307" s="735"/>
      <c r="Z307" s="95"/>
      <c r="AA307" s="95"/>
      <c r="AB307" s="95"/>
      <c r="AC307" s="95"/>
      <c r="AD307" s="95"/>
    </row>
    <row r="308">
      <c r="A308" s="731"/>
      <c r="B308" s="731"/>
      <c r="C308" s="731"/>
      <c r="D308" s="731"/>
      <c r="E308" s="731"/>
      <c r="F308" s="731"/>
      <c r="G308" s="731"/>
      <c r="H308" s="731"/>
      <c r="I308" s="731"/>
      <c r="J308" s="733"/>
      <c r="K308" s="344"/>
      <c r="L308" s="734"/>
      <c r="M308" s="735"/>
      <c r="N308" s="736"/>
      <c r="O308" s="737"/>
      <c r="P308" s="737"/>
      <c r="Q308" s="737"/>
      <c r="R308" s="737"/>
      <c r="S308" s="737"/>
      <c r="T308" s="737"/>
      <c r="U308" s="735"/>
      <c r="V308" s="735"/>
      <c r="W308" s="735"/>
      <c r="X308" s="735"/>
      <c r="Y308" s="735"/>
      <c r="Z308" s="95"/>
      <c r="AA308" s="95"/>
      <c r="AB308" s="95"/>
      <c r="AC308" s="95"/>
      <c r="AD308" s="95"/>
    </row>
    <row r="309">
      <c r="A309" s="731"/>
      <c r="B309" s="731"/>
      <c r="C309" s="731"/>
      <c r="D309" s="731"/>
      <c r="E309" s="731"/>
      <c r="F309" s="731"/>
      <c r="G309" s="731"/>
      <c r="H309" s="731"/>
      <c r="I309" s="731"/>
      <c r="J309" s="733"/>
      <c r="K309" s="344"/>
      <c r="L309" s="734"/>
      <c r="M309" s="735"/>
      <c r="N309" s="736"/>
      <c r="O309" s="737"/>
      <c r="P309" s="737"/>
      <c r="Q309" s="737"/>
      <c r="R309" s="737"/>
      <c r="S309" s="737"/>
      <c r="T309" s="737"/>
      <c r="U309" s="735"/>
      <c r="V309" s="735"/>
      <c r="W309" s="735"/>
      <c r="X309" s="735"/>
      <c r="Y309" s="735"/>
      <c r="Z309" s="95"/>
      <c r="AA309" s="95"/>
      <c r="AB309" s="95"/>
      <c r="AC309" s="95"/>
      <c r="AD309" s="95"/>
    </row>
    <row r="310">
      <c r="A310" s="731"/>
      <c r="B310" s="731"/>
      <c r="C310" s="731"/>
      <c r="D310" s="731"/>
      <c r="E310" s="731"/>
      <c r="F310" s="731"/>
      <c r="G310" s="731"/>
      <c r="H310" s="731"/>
      <c r="I310" s="731"/>
      <c r="J310" s="733"/>
      <c r="K310" s="344"/>
      <c r="L310" s="734"/>
      <c r="M310" s="735"/>
      <c r="N310" s="736"/>
      <c r="O310" s="737"/>
      <c r="P310" s="737"/>
      <c r="Q310" s="737"/>
      <c r="R310" s="737"/>
      <c r="S310" s="737"/>
      <c r="T310" s="737"/>
      <c r="U310" s="735"/>
      <c r="V310" s="735"/>
      <c r="W310" s="735"/>
      <c r="X310" s="735"/>
      <c r="Y310" s="735"/>
      <c r="Z310" s="95"/>
      <c r="AA310" s="95"/>
      <c r="AB310" s="95"/>
      <c r="AC310" s="95"/>
      <c r="AD310" s="95"/>
    </row>
    <row r="311">
      <c r="A311" s="731"/>
      <c r="B311" s="731"/>
      <c r="C311" s="731"/>
      <c r="D311" s="731"/>
      <c r="E311" s="731"/>
      <c r="F311" s="731"/>
      <c r="G311" s="731"/>
      <c r="H311" s="731"/>
      <c r="I311" s="731"/>
      <c r="J311" s="733"/>
      <c r="K311" s="344"/>
      <c r="L311" s="734"/>
      <c r="M311" s="735"/>
      <c r="N311" s="736"/>
      <c r="O311" s="737"/>
      <c r="P311" s="737"/>
      <c r="Q311" s="737"/>
      <c r="R311" s="737"/>
      <c r="S311" s="737"/>
      <c r="T311" s="737"/>
      <c r="U311" s="735"/>
      <c r="V311" s="735"/>
      <c r="W311" s="735"/>
      <c r="X311" s="735"/>
      <c r="Y311" s="735"/>
      <c r="Z311" s="95"/>
      <c r="AA311" s="95"/>
      <c r="AB311" s="95"/>
      <c r="AC311" s="95"/>
      <c r="AD311" s="95"/>
    </row>
    <row r="312">
      <c r="A312" s="731"/>
      <c r="B312" s="731"/>
      <c r="C312" s="731"/>
      <c r="D312" s="731"/>
      <c r="E312" s="731"/>
      <c r="F312" s="731"/>
      <c r="G312" s="731"/>
      <c r="H312" s="731"/>
      <c r="I312" s="731"/>
      <c r="J312" s="733"/>
      <c r="K312" s="344"/>
      <c r="L312" s="734"/>
      <c r="M312" s="735"/>
      <c r="N312" s="736"/>
      <c r="O312" s="737"/>
      <c r="P312" s="737"/>
      <c r="Q312" s="737"/>
      <c r="R312" s="737"/>
      <c r="S312" s="737"/>
      <c r="T312" s="737"/>
      <c r="U312" s="735"/>
      <c r="V312" s="735"/>
      <c r="W312" s="735"/>
      <c r="X312" s="735"/>
      <c r="Y312" s="735"/>
      <c r="Z312" s="95"/>
      <c r="AA312" s="95"/>
      <c r="AB312" s="95"/>
      <c r="AC312" s="95"/>
      <c r="AD312" s="95"/>
    </row>
    <row r="313">
      <c r="A313" s="731"/>
      <c r="B313" s="731"/>
      <c r="C313" s="731"/>
      <c r="D313" s="731"/>
      <c r="E313" s="731"/>
      <c r="F313" s="731"/>
      <c r="G313" s="731"/>
      <c r="H313" s="731"/>
      <c r="I313" s="731"/>
      <c r="J313" s="733"/>
      <c r="K313" s="344"/>
      <c r="L313" s="734"/>
      <c r="M313" s="735"/>
      <c r="N313" s="736"/>
      <c r="O313" s="737"/>
      <c r="P313" s="737"/>
      <c r="Q313" s="737"/>
      <c r="R313" s="737"/>
      <c r="S313" s="737"/>
      <c r="T313" s="737"/>
      <c r="U313" s="735"/>
      <c r="V313" s="735"/>
      <c r="W313" s="735"/>
      <c r="X313" s="735"/>
      <c r="Y313" s="735"/>
      <c r="Z313" s="95"/>
      <c r="AA313" s="95"/>
      <c r="AB313" s="95"/>
      <c r="AC313" s="95"/>
      <c r="AD313" s="95"/>
    </row>
    <row r="314">
      <c r="A314" s="731"/>
      <c r="B314" s="731"/>
      <c r="C314" s="731"/>
      <c r="D314" s="731"/>
      <c r="E314" s="731"/>
      <c r="F314" s="731"/>
      <c r="G314" s="731"/>
      <c r="H314" s="731"/>
      <c r="I314" s="731"/>
      <c r="J314" s="733"/>
      <c r="K314" s="344"/>
      <c r="L314" s="734"/>
      <c r="M314" s="735"/>
      <c r="N314" s="736"/>
      <c r="O314" s="737"/>
      <c r="P314" s="737"/>
      <c r="Q314" s="737"/>
      <c r="R314" s="737"/>
      <c r="S314" s="737"/>
      <c r="T314" s="737"/>
      <c r="U314" s="735"/>
      <c r="V314" s="735"/>
      <c r="W314" s="735"/>
      <c r="X314" s="735"/>
      <c r="Y314" s="735"/>
      <c r="Z314" s="95"/>
      <c r="AA314" s="95"/>
      <c r="AB314" s="95"/>
      <c r="AC314" s="95"/>
      <c r="AD314" s="95"/>
    </row>
    <row r="315">
      <c r="A315" s="731"/>
      <c r="B315" s="731"/>
      <c r="C315" s="731"/>
      <c r="D315" s="731"/>
      <c r="E315" s="731"/>
      <c r="F315" s="731"/>
      <c r="G315" s="731"/>
      <c r="H315" s="731"/>
      <c r="I315" s="731"/>
      <c r="J315" s="733"/>
      <c r="K315" s="344"/>
      <c r="L315" s="734"/>
      <c r="M315" s="735"/>
      <c r="N315" s="736"/>
      <c r="O315" s="737"/>
      <c r="P315" s="737"/>
      <c r="Q315" s="737"/>
      <c r="R315" s="737"/>
      <c r="S315" s="737"/>
      <c r="T315" s="737"/>
      <c r="U315" s="735"/>
      <c r="V315" s="735"/>
      <c r="W315" s="735"/>
      <c r="X315" s="735"/>
      <c r="Y315" s="735"/>
      <c r="Z315" s="95"/>
      <c r="AA315" s="95"/>
      <c r="AB315" s="95"/>
      <c r="AC315" s="95"/>
      <c r="AD315" s="95"/>
    </row>
    <row r="316">
      <c r="A316" s="731"/>
      <c r="B316" s="731"/>
      <c r="C316" s="731"/>
      <c r="D316" s="731"/>
      <c r="E316" s="731"/>
      <c r="F316" s="731"/>
      <c r="G316" s="731"/>
      <c r="H316" s="731"/>
      <c r="I316" s="731"/>
      <c r="J316" s="733"/>
      <c r="K316" s="344"/>
      <c r="L316" s="734"/>
      <c r="M316" s="735"/>
      <c r="N316" s="736"/>
      <c r="O316" s="737"/>
      <c r="P316" s="737"/>
      <c r="Q316" s="737"/>
      <c r="R316" s="737"/>
      <c r="S316" s="737"/>
      <c r="T316" s="737"/>
      <c r="U316" s="735"/>
      <c r="V316" s="735"/>
      <c r="W316" s="735"/>
      <c r="X316" s="735"/>
      <c r="Y316" s="735"/>
      <c r="Z316" s="95"/>
      <c r="AA316" s="95"/>
      <c r="AB316" s="95"/>
      <c r="AC316" s="95"/>
      <c r="AD316" s="95"/>
    </row>
    <row r="317">
      <c r="A317" s="731"/>
      <c r="B317" s="731"/>
      <c r="C317" s="731"/>
      <c r="D317" s="731"/>
      <c r="E317" s="731"/>
      <c r="F317" s="731"/>
      <c r="G317" s="731"/>
      <c r="H317" s="731"/>
      <c r="I317" s="731"/>
      <c r="J317" s="733"/>
      <c r="K317" s="344"/>
      <c r="L317" s="734"/>
      <c r="M317" s="735"/>
      <c r="N317" s="736"/>
      <c r="O317" s="737"/>
      <c r="P317" s="737"/>
      <c r="Q317" s="737"/>
      <c r="R317" s="737"/>
      <c r="S317" s="737"/>
      <c r="T317" s="737"/>
      <c r="U317" s="735"/>
      <c r="V317" s="735"/>
      <c r="W317" s="735"/>
      <c r="X317" s="735"/>
      <c r="Y317" s="735"/>
      <c r="Z317" s="95"/>
      <c r="AA317" s="95"/>
      <c r="AB317" s="95"/>
      <c r="AC317" s="95"/>
      <c r="AD317" s="95"/>
    </row>
    <row r="318">
      <c r="A318" s="731"/>
      <c r="B318" s="731"/>
      <c r="C318" s="731"/>
      <c r="D318" s="731"/>
      <c r="E318" s="731"/>
      <c r="F318" s="731"/>
      <c r="G318" s="731"/>
      <c r="H318" s="731"/>
      <c r="I318" s="731"/>
      <c r="J318" s="733"/>
      <c r="K318" s="344"/>
      <c r="L318" s="734"/>
      <c r="M318" s="735"/>
      <c r="N318" s="736"/>
      <c r="O318" s="737"/>
      <c r="P318" s="737"/>
      <c r="Q318" s="737"/>
      <c r="R318" s="737"/>
      <c r="S318" s="737"/>
      <c r="T318" s="737"/>
      <c r="U318" s="735"/>
      <c r="V318" s="735"/>
      <c r="W318" s="735"/>
      <c r="X318" s="735"/>
      <c r="Y318" s="735"/>
      <c r="Z318" s="95"/>
      <c r="AA318" s="95"/>
      <c r="AB318" s="95"/>
      <c r="AC318" s="95"/>
      <c r="AD318" s="95"/>
    </row>
    <row r="319">
      <c r="A319" s="731"/>
      <c r="B319" s="731"/>
      <c r="C319" s="731"/>
      <c r="D319" s="731"/>
      <c r="E319" s="731"/>
      <c r="F319" s="731"/>
      <c r="G319" s="731"/>
      <c r="H319" s="731"/>
      <c r="I319" s="731"/>
      <c r="J319" s="733"/>
      <c r="K319" s="344"/>
      <c r="L319" s="734"/>
      <c r="M319" s="735"/>
      <c r="N319" s="736"/>
      <c r="O319" s="737"/>
      <c r="P319" s="737"/>
      <c r="Q319" s="737"/>
      <c r="R319" s="737"/>
      <c r="S319" s="737"/>
      <c r="T319" s="737"/>
      <c r="U319" s="735"/>
      <c r="V319" s="735"/>
      <c r="W319" s="735"/>
      <c r="X319" s="735"/>
      <c r="Y319" s="735"/>
      <c r="Z319" s="95"/>
      <c r="AA319" s="95"/>
      <c r="AB319" s="95"/>
      <c r="AC319" s="95"/>
      <c r="AD319" s="95"/>
    </row>
    <row r="320">
      <c r="A320" s="731"/>
      <c r="B320" s="731"/>
      <c r="C320" s="731"/>
      <c r="D320" s="731"/>
      <c r="E320" s="731"/>
      <c r="F320" s="731"/>
      <c r="G320" s="731"/>
      <c r="H320" s="731"/>
      <c r="I320" s="731"/>
      <c r="J320" s="733"/>
      <c r="K320" s="344"/>
      <c r="L320" s="734"/>
      <c r="M320" s="735"/>
      <c r="N320" s="736"/>
      <c r="O320" s="737"/>
      <c r="P320" s="737"/>
      <c r="Q320" s="737"/>
      <c r="R320" s="737"/>
      <c r="S320" s="737"/>
      <c r="T320" s="737"/>
      <c r="U320" s="735"/>
      <c r="V320" s="735"/>
      <c r="W320" s="735"/>
      <c r="X320" s="735"/>
      <c r="Y320" s="735"/>
      <c r="Z320" s="95"/>
      <c r="AA320" s="95"/>
      <c r="AB320" s="95"/>
      <c r="AC320" s="95"/>
      <c r="AD320" s="95"/>
    </row>
    <row r="321">
      <c r="A321" s="731"/>
      <c r="B321" s="731"/>
      <c r="C321" s="731"/>
      <c r="D321" s="731"/>
      <c r="E321" s="731"/>
      <c r="F321" s="731"/>
      <c r="G321" s="731"/>
      <c r="H321" s="731"/>
      <c r="I321" s="731"/>
      <c r="J321" s="733"/>
      <c r="K321" s="344"/>
      <c r="L321" s="734"/>
      <c r="M321" s="735"/>
      <c r="N321" s="736"/>
      <c r="O321" s="737"/>
      <c r="P321" s="737"/>
      <c r="Q321" s="737"/>
      <c r="R321" s="737"/>
      <c r="S321" s="737"/>
      <c r="T321" s="737"/>
      <c r="U321" s="735"/>
      <c r="V321" s="735"/>
      <c r="W321" s="735"/>
      <c r="X321" s="735"/>
      <c r="Y321" s="735"/>
      <c r="Z321" s="95"/>
      <c r="AA321" s="95"/>
      <c r="AB321" s="95"/>
      <c r="AC321" s="95"/>
      <c r="AD321" s="95"/>
    </row>
    <row r="322">
      <c r="A322" s="731"/>
      <c r="B322" s="731"/>
      <c r="C322" s="731"/>
      <c r="D322" s="731"/>
      <c r="E322" s="731"/>
      <c r="F322" s="731"/>
      <c r="G322" s="731"/>
      <c r="H322" s="731"/>
      <c r="I322" s="731"/>
      <c r="J322" s="733"/>
      <c r="K322" s="344"/>
      <c r="L322" s="734"/>
      <c r="M322" s="735"/>
      <c r="N322" s="736"/>
      <c r="O322" s="737"/>
      <c r="P322" s="737"/>
      <c r="Q322" s="737"/>
      <c r="R322" s="737"/>
      <c r="S322" s="737"/>
      <c r="T322" s="737"/>
      <c r="U322" s="735"/>
      <c r="V322" s="735"/>
      <c r="W322" s="735"/>
      <c r="X322" s="735"/>
      <c r="Y322" s="735"/>
      <c r="Z322" s="95"/>
      <c r="AA322" s="95"/>
      <c r="AB322" s="95"/>
      <c r="AC322" s="95"/>
      <c r="AD322" s="95"/>
    </row>
    <row r="323">
      <c r="A323" s="731"/>
      <c r="B323" s="731"/>
      <c r="C323" s="731"/>
      <c r="D323" s="731"/>
      <c r="E323" s="731"/>
      <c r="F323" s="731"/>
      <c r="G323" s="731"/>
      <c r="H323" s="731"/>
      <c r="I323" s="731"/>
      <c r="J323" s="733"/>
      <c r="K323" s="344"/>
      <c r="L323" s="734"/>
      <c r="M323" s="735"/>
      <c r="N323" s="736"/>
      <c r="O323" s="737"/>
      <c r="P323" s="737"/>
      <c r="Q323" s="737"/>
      <c r="R323" s="737"/>
      <c r="S323" s="737"/>
      <c r="T323" s="737"/>
      <c r="U323" s="735"/>
      <c r="V323" s="735"/>
      <c r="W323" s="735"/>
      <c r="X323" s="735"/>
      <c r="Y323" s="735"/>
      <c r="Z323" s="95"/>
      <c r="AA323" s="95"/>
      <c r="AB323" s="95"/>
      <c r="AC323" s="95"/>
      <c r="AD323" s="95"/>
    </row>
    <row r="324">
      <c r="A324" s="731"/>
      <c r="B324" s="731"/>
      <c r="C324" s="731"/>
      <c r="D324" s="731"/>
      <c r="E324" s="731"/>
      <c r="F324" s="731"/>
      <c r="G324" s="731"/>
      <c r="H324" s="731"/>
      <c r="I324" s="731"/>
      <c r="J324" s="733"/>
      <c r="K324" s="344"/>
      <c r="L324" s="734"/>
      <c r="M324" s="735"/>
      <c r="N324" s="736"/>
      <c r="O324" s="737"/>
      <c r="P324" s="737"/>
      <c r="Q324" s="737"/>
      <c r="R324" s="737"/>
      <c r="S324" s="737"/>
      <c r="T324" s="737"/>
      <c r="U324" s="735"/>
      <c r="V324" s="735"/>
      <c r="W324" s="735"/>
      <c r="X324" s="735"/>
      <c r="Y324" s="735"/>
      <c r="Z324" s="95"/>
      <c r="AA324" s="95"/>
      <c r="AB324" s="95"/>
      <c r="AC324" s="95"/>
      <c r="AD324" s="95"/>
    </row>
    <row r="325">
      <c r="A325" s="731"/>
      <c r="B325" s="731"/>
      <c r="C325" s="731"/>
      <c r="D325" s="731"/>
      <c r="E325" s="731"/>
      <c r="F325" s="731"/>
      <c r="G325" s="731"/>
      <c r="H325" s="731"/>
      <c r="I325" s="731"/>
      <c r="J325" s="733"/>
      <c r="K325" s="344"/>
      <c r="L325" s="734"/>
      <c r="M325" s="735"/>
      <c r="N325" s="736"/>
      <c r="O325" s="737"/>
      <c r="P325" s="737"/>
      <c r="Q325" s="737"/>
      <c r="R325" s="737"/>
      <c r="S325" s="737"/>
      <c r="T325" s="737"/>
      <c r="U325" s="735"/>
      <c r="V325" s="735"/>
      <c r="W325" s="735"/>
      <c r="X325" s="735"/>
      <c r="Y325" s="735"/>
      <c r="Z325" s="95"/>
      <c r="AA325" s="95"/>
      <c r="AB325" s="95"/>
      <c r="AC325" s="95"/>
      <c r="AD325" s="95"/>
    </row>
    <row r="326">
      <c r="A326" s="731"/>
      <c r="B326" s="731"/>
      <c r="C326" s="731"/>
      <c r="D326" s="731"/>
      <c r="E326" s="731"/>
      <c r="F326" s="731"/>
      <c r="G326" s="731"/>
      <c r="H326" s="731"/>
      <c r="I326" s="731"/>
      <c r="J326" s="733"/>
      <c r="K326" s="344"/>
      <c r="L326" s="734"/>
      <c r="M326" s="735"/>
      <c r="N326" s="736"/>
      <c r="O326" s="737"/>
      <c r="P326" s="737"/>
      <c r="Q326" s="737"/>
      <c r="R326" s="737"/>
      <c r="S326" s="737"/>
      <c r="T326" s="737"/>
      <c r="U326" s="735"/>
      <c r="V326" s="735"/>
      <c r="W326" s="735"/>
      <c r="X326" s="735"/>
      <c r="Y326" s="735"/>
      <c r="Z326" s="95"/>
      <c r="AA326" s="95"/>
      <c r="AB326" s="95"/>
      <c r="AC326" s="95"/>
      <c r="AD326" s="95"/>
    </row>
    <row r="327">
      <c r="A327" s="731"/>
      <c r="B327" s="731"/>
      <c r="C327" s="731"/>
      <c r="D327" s="731"/>
      <c r="E327" s="731"/>
      <c r="F327" s="731"/>
      <c r="G327" s="731"/>
      <c r="H327" s="731"/>
      <c r="I327" s="731"/>
      <c r="J327" s="733"/>
      <c r="K327" s="344"/>
      <c r="L327" s="734"/>
      <c r="M327" s="735"/>
      <c r="N327" s="736"/>
      <c r="O327" s="737"/>
      <c r="P327" s="737"/>
      <c r="Q327" s="737"/>
      <c r="R327" s="737"/>
      <c r="S327" s="737"/>
      <c r="T327" s="737"/>
      <c r="U327" s="735"/>
      <c r="V327" s="735"/>
      <c r="W327" s="735"/>
      <c r="X327" s="735"/>
      <c r="Y327" s="735"/>
      <c r="Z327" s="95"/>
      <c r="AA327" s="95"/>
      <c r="AB327" s="95"/>
      <c r="AC327" s="95"/>
      <c r="AD327" s="95"/>
    </row>
    <row r="328">
      <c r="A328" s="731"/>
      <c r="B328" s="731"/>
      <c r="C328" s="731"/>
      <c r="D328" s="731"/>
      <c r="E328" s="731"/>
      <c r="F328" s="731"/>
      <c r="G328" s="731"/>
      <c r="H328" s="731"/>
      <c r="I328" s="731"/>
      <c r="J328" s="733"/>
      <c r="K328" s="344"/>
      <c r="L328" s="734"/>
      <c r="M328" s="735"/>
      <c r="N328" s="736"/>
      <c r="O328" s="737"/>
      <c r="P328" s="737"/>
      <c r="Q328" s="737"/>
      <c r="R328" s="737"/>
      <c r="S328" s="737"/>
      <c r="T328" s="737"/>
      <c r="U328" s="735"/>
      <c r="V328" s="735"/>
      <c r="W328" s="735"/>
      <c r="X328" s="735"/>
      <c r="Y328" s="735"/>
      <c r="Z328" s="95"/>
      <c r="AA328" s="95"/>
      <c r="AB328" s="95"/>
      <c r="AC328" s="95"/>
      <c r="AD328" s="95"/>
    </row>
    <row r="329">
      <c r="A329" s="731"/>
      <c r="B329" s="731"/>
      <c r="C329" s="731"/>
      <c r="D329" s="731"/>
      <c r="E329" s="731"/>
      <c r="F329" s="731"/>
      <c r="G329" s="731"/>
      <c r="H329" s="731"/>
      <c r="I329" s="731"/>
      <c r="J329" s="733"/>
      <c r="K329" s="344"/>
      <c r="L329" s="734"/>
      <c r="M329" s="735"/>
      <c r="N329" s="736"/>
      <c r="O329" s="737"/>
      <c r="P329" s="737"/>
      <c r="Q329" s="737"/>
      <c r="R329" s="737"/>
      <c r="S329" s="737"/>
      <c r="T329" s="737"/>
      <c r="U329" s="735"/>
      <c r="V329" s="735"/>
      <c r="W329" s="735"/>
      <c r="X329" s="735"/>
      <c r="Y329" s="735"/>
      <c r="Z329" s="95"/>
      <c r="AA329" s="95"/>
      <c r="AB329" s="95"/>
      <c r="AC329" s="95"/>
      <c r="AD329" s="95"/>
    </row>
    <row r="330">
      <c r="A330" s="731"/>
      <c r="B330" s="731"/>
      <c r="C330" s="731"/>
      <c r="D330" s="731"/>
      <c r="E330" s="731"/>
      <c r="F330" s="731"/>
      <c r="G330" s="731"/>
      <c r="H330" s="731"/>
      <c r="I330" s="731"/>
      <c r="J330" s="733"/>
      <c r="K330" s="344"/>
      <c r="L330" s="734"/>
      <c r="M330" s="735"/>
      <c r="N330" s="736"/>
      <c r="O330" s="737"/>
      <c r="P330" s="737"/>
      <c r="Q330" s="737"/>
      <c r="R330" s="737"/>
      <c r="S330" s="737"/>
      <c r="T330" s="737"/>
      <c r="U330" s="735"/>
      <c r="V330" s="735"/>
      <c r="W330" s="735"/>
      <c r="X330" s="735"/>
      <c r="Y330" s="735"/>
      <c r="Z330" s="95"/>
      <c r="AA330" s="95"/>
      <c r="AB330" s="95"/>
      <c r="AC330" s="95"/>
      <c r="AD330" s="95"/>
    </row>
    <row r="331">
      <c r="A331" s="731"/>
      <c r="B331" s="731"/>
      <c r="C331" s="731"/>
      <c r="D331" s="731"/>
      <c r="E331" s="731"/>
      <c r="F331" s="731"/>
      <c r="G331" s="731"/>
      <c r="H331" s="731"/>
      <c r="I331" s="731"/>
      <c r="J331" s="733"/>
      <c r="K331" s="344"/>
      <c r="L331" s="734"/>
      <c r="M331" s="735"/>
      <c r="N331" s="736"/>
      <c r="O331" s="737"/>
      <c r="P331" s="737"/>
      <c r="Q331" s="737"/>
      <c r="R331" s="737"/>
      <c r="S331" s="737"/>
      <c r="T331" s="737"/>
      <c r="U331" s="735"/>
      <c r="V331" s="735"/>
      <c r="W331" s="735"/>
      <c r="X331" s="735"/>
      <c r="Y331" s="735"/>
      <c r="Z331" s="95"/>
      <c r="AA331" s="95"/>
      <c r="AB331" s="95"/>
      <c r="AC331" s="95"/>
      <c r="AD331" s="95"/>
    </row>
    <row r="332">
      <c r="A332" s="731"/>
      <c r="B332" s="731"/>
      <c r="C332" s="731"/>
      <c r="D332" s="731"/>
      <c r="E332" s="731"/>
      <c r="F332" s="731"/>
      <c r="G332" s="731"/>
      <c r="H332" s="731"/>
      <c r="I332" s="731"/>
      <c r="J332" s="733"/>
      <c r="K332" s="344"/>
      <c r="L332" s="734"/>
      <c r="M332" s="735"/>
      <c r="N332" s="736"/>
      <c r="O332" s="737"/>
      <c r="P332" s="737"/>
      <c r="Q332" s="737"/>
      <c r="R332" s="737"/>
      <c r="S332" s="737"/>
      <c r="T332" s="737"/>
      <c r="U332" s="735"/>
      <c r="V332" s="735"/>
      <c r="W332" s="735"/>
      <c r="X332" s="735"/>
      <c r="Y332" s="735"/>
      <c r="Z332" s="95"/>
      <c r="AA332" s="95"/>
      <c r="AB332" s="95"/>
      <c r="AC332" s="95"/>
      <c r="AD332" s="95"/>
    </row>
    <row r="333">
      <c r="A333" s="731"/>
      <c r="B333" s="731"/>
      <c r="C333" s="731"/>
      <c r="D333" s="731"/>
      <c r="E333" s="731"/>
      <c r="F333" s="731"/>
      <c r="G333" s="731"/>
      <c r="H333" s="731"/>
      <c r="I333" s="731"/>
      <c r="J333" s="733"/>
      <c r="K333" s="344"/>
      <c r="L333" s="734"/>
      <c r="M333" s="735"/>
      <c r="N333" s="736"/>
      <c r="O333" s="737"/>
      <c r="P333" s="737"/>
      <c r="Q333" s="737"/>
      <c r="R333" s="737"/>
      <c r="S333" s="737"/>
      <c r="T333" s="737"/>
      <c r="U333" s="735"/>
      <c r="V333" s="735"/>
      <c r="W333" s="735"/>
      <c r="X333" s="735"/>
      <c r="Y333" s="735"/>
      <c r="Z333" s="95"/>
      <c r="AA333" s="95"/>
      <c r="AB333" s="95"/>
      <c r="AC333" s="95"/>
      <c r="AD333" s="95"/>
    </row>
    <row r="334">
      <c r="A334" s="731"/>
      <c r="B334" s="731"/>
      <c r="C334" s="731"/>
      <c r="D334" s="731"/>
      <c r="E334" s="731"/>
      <c r="F334" s="731"/>
      <c r="G334" s="731"/>
      <c r="H334" s="731"/>
      <c r="I334" s="731"/>
      <c r="J334" s="733"/>
      <c r="K334" s="344"/>
      <c r="L334" s="734"/>
      <c r="M334" s="735"/>
      <c r="N334" s="736"/>
      <c r="O334" s="737"/>
      <c r="P334" s="737"/>
      <c r="Q334" s="737"/>
      <c r="R334" s="737"/>
      <c r="S334" s="737"/>
      <c r="T334" s="737"/>
      <c r="U334" s="735"/>
      <c r="V334" s="735"/>
      <c r="W334" s="735"/>
      <c r="X334" s="735"/>
      <c r="Y334" s="735"/>
      <c r="Z334" s="95"/>
      <c r="AA334" s="95"/>
      <c r="AB334" s="95"/>
      <c r="AC334" s="95"/>
      <c r="AD334" s="95"/>
    </row>
    <row r="335">
      <c r="A335" s="731"/>
      <c r="B335" s="731"/>
      <c r="C335" s="731"/>
      <c r="D335" s="731"/>
      <c r="E335" s="731"/>
      <c r="F335" s="731"/>
      <c r="G335" s="731"/>
      <c r="H335" s="731"/>
      <c r="I335" s="731"/>
      <c r="J335" s="733"/>
      <c r="K335" s="344"/>
      <c r="L335" s="734"/>
      <c r="M335" s="735"/>
      <c r="N335" s="736"/>
      <c r="O335" s="737"/>
      <c r="P335" s="737"/>
      <c r="Q335" s="737"/>
      <c r="R335" s="737"/>
      <c r="S335" s="737"/>
      <c r="T335" s="737"/>
      <c r="U335" s="735"/>
      <c r="V335" s="735"/>
      <c r="W335" s="735"/>
      <c r="X335" s="735"/>
      <c r="Y335" s="735"/>
      <c r="Z335" s="95"/>
      <c r="AA335" s="95"/>
      <c r="AB335" s="95"/>
      <c r="AC335" s="95"/>
      <c r="AD335" s="95"/>
    </row>
    <row r="336">
      <c r="A336" s="731"/>
      <c r="B336" s="731"/>
      <c r="C336" s="731"/>
      <c r="D336" s="731"/>
      <c r="E336" s="731"/>
      <c r="F336" s="731"/>
      <c r="G336" s="731"/>
      <c r="H336" s="731"/>
      <c r="I336" s="731"/>
      <c r="J336" s="733"/>
      <c r="K336" s="344"/>
      <c r="L336" s="734"/>
      <c r="M336" s="735"/>
      <c r="N336" s="736"/>
      <c r="O336" s="737"/>
      <c r="P336" s="737"/>
      <c r="Q336" s="737"/>
      <c r="R336" s="737"/>
      <c r="S336" s="737"/>
      <c r="T336" s="737"/>
      <c r="U336" s="735"/>
      <c r="V336" s="735"/>
      <c r="W336" s="735"/>
      <c r="X336" s="735"/>
      <c r="Y336" s="735"/>
      <c r="Z336" s="95"/>
      <c r="AA336" s="95"/>
      <c r="AB336" s="95"/>
      <c r="AC336" s="95"/>
      <c r="AD336" s="95"/>
    </row>
    <row r="337">
      <c r="A337" s="731"/>
      <c r="B337" s="731"/>
      <c r="C337" s="731"/>
      <c r="D337" s="731"/>
      <c r="E337" s="731"/>
      <c r="F337" s="731"/>
      <c r="G337" s="731"/>
      <c r="H337" s="731"/>
      <c r="I337" s="731"/>
      <c r="J337" s="733"/>
      <c r="K337" s="344"/>
      <c r="L337" s="734"/>
      <c r="M337" s="735"/>
      <c r="N337" s="736"/>
      <c r="O337" s="737"/>
      <c r="P337" s="737"/>
      <c r="Q337" s="737"/>
      <c r="R337" s="737"/>
      <c r="S337" s="737"/>
      <c r="T337" s="737"/>
      <c r="U337" s="735"/>
      <c r="V337" s="735"/>
      <c r="W337" s="735"/>
      <c r="X337" s="735"/>
      <c r="Y337" s="735"/>
      <c r="Z337" s="95"/>
      <c r="AA337" s="95"/>
      <c r="AB337" s="95"/>
      <c r="AC337" s="95"/>
      <c r="AD337" s="95"/>
    </row>
    <row r="338">
      <c r="A338" s="731"/>
      <c r="B338" s="731"/>
      <c r="C338" s="731"/>
      <c r="D338" s="731"/>
      <c r="E338" s="731"/>
      <c r="F338" s="731"/>
      <c r="G338" s="731"/>
      <c r="H338" s="731"/>
      <c r="I338" s="731"/>
      <c r="J338" s="733"/>
      <c r="K338" s="344"/>
      <c r="L338" s="734"/>
      <c r="M338" s="735"/>
      <c r="N338" s="736"/>
      <c r="O338" s="737"/>
      <c r="P338" s="737"/>
      <c r="Q338" s="737"/>
      <c r="R338" s="737"/>
      <c r="S338" s="737"/>
      <c r="T338" s="737"/>
      <c r="U338" s="735"/>
      <c r="V338" s="735"/>
      <c r="W338" s="735"/>
      <c r="X338" s="735"/>
      <c r="Y338" s="735"/>
      <c r="Z338" s="95"/>
      <c r="AA338" s="95"/>
      <c r="AB338" s="95"/>
      <c r="AC338" s="95"/>
      <c r="AD338" s="95"/>
    </row>
    <row r="339">
      <c r="A339" s="731"/>
      <c r="B339" s="731"/>
      <c r="C339" s="731"/>
      <c r="D339" s="731"/>
      <c r="E339" s="731"/>
      <c r="F339" s="731"/>
      <c r="G339" s="731"/>
      <c r="H339" s="731"/>
      <c r="I339" s="731"/>
      <c r="J339" s="733"/>
      <c r="K339" s="344"/>
      <c r="L339" s="734"/>
      <c r="M339" s="735"/>
      <c r="N339" s="736"/>
      <c r="O339" s="737"/>
      <c r="P339" s="737"/>
      <c r="Q339" s="737"/>
      <c r="R339" s="737"/>
      <c r="S339" s="737"/>
      <c r="T339" s="737"/>
      <c r="U339" s="735"/>
      <c r="V339" s="735"/>
      <c r="W339" s="735"/>
      <c r="X339" s="735"/>
      <c r="Y339" s="735"/>
      <c r="Z339" s="95"/>
      <c r="AA339" s="95"/>
      <c r="AB339" s="95"/>
      <c r="AC339" s="95"/>
      <c r="AD339" s="95"/>
    </row>
    <row r="340">
      <c r="A340" s="731"/>
      <c r="B340" s="731"/>
      <c r="C340" s="731"/>
      <c r="D340" s="731"/>
      <c r="E340" s="731"/>
      <c r="F340" s="731"/>
      <c r="G340" s="731"/>
      <c r="H340" s="731"/>
      <c r="I340" s="731"/>
      <c r="J340" s="733"/>
      <c r="K340" s="344"/>
      <c r="L340" s="734"/>
      <c r="M340" s="735"/>
      <c r="N340" s="736"/>
      <c r="O340" s="737"/>
      <c r="P340" s="737"/>
      <c r="Q340" s="737"/>
      <c r="R340" s="737"/>
      <c r="S340" s="737"/>
      <c r="T340" s="737"/>
      <c r="U340" s="735"/>
      <c r="V340" s="735"/>
      <c r="W340" s="735"/>
      <c r="X340" s="735"/>
      <c r="Y340" s="735"/>
      <c r="Z340" s="95"/>
      <c r="AA340" s="95"/>
      <c r="AB340" s="95"/>
      <c r="AC340" s="95"/>
      <c r="AD340" s="95"/>
    </row>
    <row r="341">
      <c r="A341" s="731"/>
      <c r="B341" s="731"/>
      <c r="C341" s="731"/>
      <c r="D341" s="731"/>
      <c r="E341" s="731"/>
      <c r="F341" s="731"/>
      <c r="G341" s="731"/>
      <c r="H341" s="731"/>
      <c r="I341" s="731"/>
      <c r="J341" s="733"/>
      <c r="K341" s="344"/>
      <c r="L341" s="734"/>
      <c r="M341" s="735"/>
      <c r="N341" s="736"/>
      <c r="O341" s="737"/>
      <c r="P341" s="737"/>
      <c r="Q341" s="737"/>
      <c r="R341" s="737"/>
      <c r="S341" s="737"/>
      <c r="T341" s="737"/>
      <c r="U341" s="735"/>
      <c r="V341" s="735"/>
      <c r="W341" s="735"/>
      <c r="X341" s="735"/>
      <c r="Y341" s="735"/>
      <c r="Z341" s="95"/>
      <c r="AA341" s="95"/>
      <c r="AB341" s="95"/>
      <c r="AC341" s="95"/>
      <c r="AD341" s="95"/>
    </row>
    <row r="342">
      <c r="A342" s="731"/>
      <c r="B342" s="731"/>
      <c r="C342" s="731"/>
      <c r="D342" s="731"/>
      <c r="E342" s="731"/>
      <c r="F342" s="731"/>
      <c r="G342" s="731"/>
      <c r="H342" s="731"/>
      <c r="I342" s="731"/>
      <c r="J342" s="733"/>
      <c r="K342" s="344"/>
      <c r="L342" s="734"/>
      <c r="M342" s="735"/>
      <c r="N342" s="736"/>
      <c r="O342" s="737"/>
      <c r="P342" s="737"/>
      <c r="Q342" s="737"/>
      <c r="R342" s="737"/>
      <c r="S342" s="737"/>
      <c r="T342" s="737"/>
      <c r="U342" s="735"/>
      <c r="V342" s="735"/>
      <c r="W342" s="735"/>
      <c r="X342" s="735"/>
      <c r="Y342" s="735"/>
      <c r="Z342" s="95"/>
      <c r="AA342" s="95"/>
      <c r="AB342" s="95"/>
      <c r="AC342" s="95"/>
      <c r="AD342" s="95"/>
    </row>
    <row r="343">
      <c r="A343" s="731"/>
      <c r="B343" s="731"/>
      <c r="C343" s="731"/>
      <c r="D343" s="731"/>
      <c r="E343" s="731"/>
      <c r="F343" s="731"/>
      <c r="G343" s="731"/>
      <c r="H343" s="731"/>
      <c r="I343" s="731"/>
      <c r="J343" s="733"/>
      <c r="K343" s="344"/>
      <c r="L343" s="734"/>
      <c r="M343" s="735"/>
      <c r="N343" s="736"/>
      <c r="O343" s="737"/>
      <c r="P343" s="737"/>
      <c r="Q343" s="737"/>
      <c r="R343" s="737"/>
      <c r="S343" s="737"/>
      <c r="T343" s="737"/>
      <c r="U343" s="735"/>
      <c r="V343" s="735"/>
      <c r="W343" s="735"/>
      <c r="X343" s="735"/>
      <c r="Y343" s="735"/>
      <c r="Z343" s="95"/>
      <c r="AA343" s="95"/>
      <c r="AB343" s="95"/>
      <c r="AC343" s="95"/>
      <c r="AD343" s="95"/>
    </row>
    <row r="344">
      <c r="A344" s="731"/>
      <c r="B344" s="731"/>
      <c r="C344" s="731"/>
      <c r="D344" s="731"/>
      <c r="E344" s="731"/>
      <c r="F344" s="731"/>
      <c r="G344" s="731"/>
      <c r="H344" s="731"/>
      <c r="I344" s="731"/>
      <c r="J344" s="733"/>
      <c r="K344" s="344"/>
      <c r="L344" s="734"/>
      <c r="M344" s="735"/>
      <c r="N344" s="736"/>
      <c r="O344" s="737"/>
      <c r="P344" s="737"/>
      <c r="Q344" s="737"/>
      <c r="R344" s="737"/>
      <c r="S344" s="737"/>
      <c r="T344" s="737"/>
      <c r="U344" s="735"/>
      <c r="V344" s="735"/>
      <c r="W344" s="735"/>
      <c r="X344" s="735"/>
      <c r="Y344" s="735"/>
      <c r="Z344" s="95"/>
      <c r="AA344" s="95"/>
      <c r="AB344" s="95"/>
      <c r="AC344" s="95"/>
      <c r="AD344" s="95"/>
    </row>
    <row r="345">
      <c r="A345" s="731"/>
      <c r="B345" s="731"/>
      <c r="C345" s="731"/>
      <c r="D345" s="731"/>
      <c r="E345" s="731"/>
      <c r="F345" s="731"/>
      <c r="G345" s="731"/>
      <c r="H345" s="731"/>
      <c r="I345" s="731"/>
      <c r="J345" s="733"/>
      <c r="K345" s="344"/>
      <c r="L345" s="734"/>
      <c r="M345" s="735"/>
      <c r="N345" s="736"/>
      <c r="O345" s="737"/>
      <c r="P345" s="737"/>
      <c r="Q345" s="737"/>
      <c r="R345" s="737"/>
      <c r="S345" s="737"/>
      <c r="T345" s="737"/>
      <c r="U345" s="735"/>
      <c r="V345" s="735"/>
      <c r="W345" s="735"/>
      <c r="X345" s="735"/>
      <c r="Y345" s="735"/>
      <c r="Z345" s="95"/>
      <c r="AA345" s="95"/>
      <c r="AB345" s="95"/>
      <c r="AC345" s="95"/>
      <c r="AD345" s="95"/>
    </row>
    <row r="346">
      <c r="A346" s="731"/>
      <c r="B346" s="731"/>
      <c r="C346" s="731"/>
      <c r="D346" s="731"/>
      <c r="E346" s="731"/>
      <c r="F346" s="731"/>
      <c r="G346" s="731"/>
      <c r="H346" s="731"/>
      <c r="I346" s="731"/>
      <c r="J346" s="733"/>
      <c r="K346" s="344"/>
      <c r="L346" s="734"/>
      <c r="M346" s="735"/>
      <c r="N346" s="736"/>
      <c r="O346" s="737"/>
      <c r="P346" s="737"/>
      <c r="Q346" s="737"/>
      <c r="R346" s="737"/>
      <c r="S346" s="737"/>
      <c r="T346" s="737"/>
      <c r="U346" s="735"/>
      <c r="V346" s="735"/>
      <c r="W346" s="735"/>
      <c r="X346" s="735"/>
      <c r="Y346" s="735"/>
      <c r="Z346" s="95"/>
      <c r="AA346" s="95"/>
      <c r="AB346" s="95"/>
      <c r="AC346" s="95"/>
      <c r="AD346" s="95"/>
    </row>
    <row r="347">
      <c r="A347" s="731"/>
      <c r="B347" s="731"/>
      <c r="C347" s="731"/>
      <c r="D347" s="731"/>
      <c r="E347" s="731"/>
      <c r="F347" s="731"/>
      <c r="G347" s="731"/>
      <c r="H347" s="731"/>
      <c r="I347" s="731"/>
      <c r="J347" s="733"/>
      <c r="K347" s="344"/>
      <c r="L347" s="734"/>
      <c r="M347" s="735"/>
      <c r="N347" s="736"/>
      <c r="O347" s="737"/>
      <c r="P347" s="737"/>
      <c r="Q347" s="737"/>
      <c r="R347" s="737"/>
      <c r="S347" s="737"/>
      <c r="T347" s="737"/>
      <c r="U347" s="735"/>
      <c r="V347" s="735"/>
      <c r="W347" s="735"/>
      <c r="X347" s="735"/>
      <c r="Y347" s="735"/>
      <c r="Z347" s="95"/>
      <c r="AA347" s="95"/>
      <c r="AB347" s="95"/>
      <c r="AC347" s="95"/>
      <c r="AD347" s="95"/>
    </row>
    <row r="348">
      <c r="A348" s="731"/>
      <c r="B348" s="731"/>
      <c r="C348" s="731"/>
      <c r="D348" s="731"/>
      <c r="E348" s="731"/>
      <c r="F348" s="731"/>
      <c r="G348" s="731"/>
      <c r="H348" s="731"/>
      <c r="I348" s="731"/>
      <c r="J348" s="733"/>
      <c r="K348" s="344"/>
      <c r="L348" s="734"/>
      <c r="M348" s="735"/>
      <c r="N348" s="736"/>
      <c r="O348" s="737"/>
      <c r="P348" s="737"/>
      <c r="Q348" s="737"/>
      <c r="R348" s="737"/>
      <c r="S348" s="737"/>
      <c r="T348" s="737"/>
      <c r="U348" s="735"/>
      <c r="V348" s="735"/>
      <c r="W348" s="735"/>
      <c r="X348" s="735"/>
      <c r="Y348" s="735"/>
      <c r="Z348" s="95"/>
      <c r="AA348" s="95"/>
      <c r="AB348" s="95"/>
      <c r="AC348" s="95"/>
      <c r="AD348" s="95"/>
    </row>
    <row r="349">
      <c r="A349" s="731"/>
      <c r="B349" s="731"/>
      <c r="C349" s="731"/>
      <c r="D349" s="731"/>
      <c r="E349" s="731"/>
      <c r="F349" s="731"/>
      <c r="G349" s="731"/>
      <c r="H349" s="731"/>
      <c r="I349" s="731"/>
      <c r="J349" s="733"/>
      <c r="K349" s="344"/>
      <c r="L349" s="734"/>
      <c r="M349" s="735"/>
      <c r="N349" s="736"/>
      <c r="O349" s="737"/>
      <c r="P349" s="737"/>
      <c r="Q349" s="737"/>
      <c r="R349" s="737"/>
      <c r="S349" s="737"/>
      <c r="T349" s="737"/>
      <c r="U349" s="735"/>
      <c r="V349" s="735"/>
      <c r="W349" s="735"/>
      <c r="X349" s="735"/>
      <c r="Y349" s="735"/>
      <c r="Z349" s="95"/>
      <c r="AA349" s="95"/>
      <c r="AB349" s="95"/>
      <c r="AC349" s="95"/>
      <c r="AD349" s="95"/>
    </row>
    <row r="350">
      <c r="A350" s="731"/>
      <c r="B350" s="731"/>
      <c r="C350" s="731"/>
      <c r="D350" s="731"/>
      <c r="E350" s="731"/>
      <c r="F350" s="731"/>
      <c r="G350" s="731"/>
      <c r="H350" s="731"/>
      <c r="I350" s="731"/>
      <c r="J350" s="733"/>
      <c r="K350" s="344"/>
      <c r="L350" s="734"/>
      <c r="M350" s="735"/>
      <c r="N350" s="736"/>
      <c r="O350" s="737"/>
      <c r="P350" s="737"/>
      <c r="Q350" s="737"/>
      <c r="R350" s="737"/>
      <c r="S350" s="737"/>
      <c r="T350" s="737"/>
      <c r="U350" s="735"/>
      <c r="V350" s="735"/>
      <c r="W350" s="735"/>
      <c r="X350" s="735"/>
      <c r="Y350" s="735"/>
      <c r="Z350" s="95"/>
      <c r="AA350" s="95"/>
      <c r="AB350" s="95"/>
      <c r="AC350" s="95"/>
      <c r="AD350" s="95"/>
    </row>
    <row r="351">
      <c r="A351" s="731"/>
      <c r="B351" s="731"/>
      <c r="C351" s="731"/>
      <c r="D351" s="731"/>
      <c r="E351" s="731"/>
      <c r="F351" s="731"/>
      <c r="G351" s="731"/>
      <c r="H351" s="731"/>
      <c r="I351" s="731"/>
      <c r="J351" s="733"/>
      <c r="K351" s="344"/>
      <c r="L351" s="734"/>
      <c r="M351" s="735"/>
      <c r="N351" s="736"/>
      <c r="O351" s="737"/>
      <c r="P351" s="737"/>
      <c r="Q351" s="737"/>
      <c r="R351" s="737"/>
      <c r="S351" s="737"/>
      <c r="T351" s="737"/>
      <c r="U351" s="735"/>
      <c r="V351" s="735"/>
      <c r="W351" s="735"/>
      <c r="X351" s="735"/>
      <c r="Y351" s="735"/>
      <c r="Z351" s="95"/>
      <c r="AA351" s="95"/>
      <c r="AB351" s="95"/>
      <c r="AC351" s="95"/>
      <c r="AD351" s="95"/>
    </row>
    <row r="352">
      <c r="A352" s="731"/>
      <c r="B352" s="731"/>
      <c r="C352" s="731"/>
      <c r="D352" s="731"/>
      <c r="E352" s="731"/>
      <c r="F352" s="731"/>
      <c r="G352" s="731"/>
      <c r="H352" s="731"/>
      <c r="I352" s="731"/>
      <c r="J352" s="733"/>
      <c r="K352" s="344"/>
      <c r="L352" s="734"/>
      <c r="M352" s="735"/>
      <c r="N352" s="736"/>
      <c r="O352" s="737"/>
      <c r="P352" s="737"/>
      <c r="Q352" s="737"/>
      <c r="R352" s="737"/>
      <c r="S352" s="737"/>
      <c r="T352" s="737"/>
      <c r="U352" s="735"/>
      <c r="V352" s="735"/>
      <c r="W352" s="735"/>
      <c r="X352" s="735"/>
      <c r="Y352" s="735"/>
      <c r="Z352" s="95"/>
      <c r="AA352" s="95"/>
      <c r="AB352" s="95"/>
      <c r="AC352" s="95"/>
      <c r="AD352" s="95"/>
    </row>
    <row r="353">
      <c r="A353" s="731"/>
      <c r="B353" s="731"/>
      <c r="C353" s="731"/>
      <c r="D353" s="731"/>
      <c r="E353" s="731"/>
      <c r="F353" s="731"/>
      <c r="G353" s="731"/>
      <c r="H353" s="731"/>
      <c r="I353" s="731"/>
      <c r="J353" s="733"/>
      <c r="K353" s="344"/>
      <c r="L353" s="734"/>
      <c r="M353" s="735"/>
      <c r="N353" s="736"/>
      <c r="O353" s="737"/>
      <c r="P353" s="737"/>
      <c r="Q353" s="737"/>
      <c r="R353" s="737"/>
      <c r="S353" s="737"/>
      <c r="T353" s="737"/>
      <c r="U353" s="735"/>
      <c r="V353" s="735"/>
      <c r="W353" s="735"/>
      <c r="X353" s="735"/>
      <c r="Y353" s="735"/>
      <c r="Z353" s="95"/>
      <c r="AA353" s="95"/>
      <c r="AB353" s="95"/>
      <c r="AC353" s="95"/>
      <c r="AD353" s="95"/>
    </row>
    <row r="354">
      <c r="A354" s="731"/>
      <c r="B354" s="731"/>
      <c r="C354" s="731"/>
      <c r="D354" s="731"/>
      <c r="E354" s="731"/>
      <c r="F354" s="731"/>
      <c r="G354" s="731"/>
      <c r="H354" s="731"/>
      <c r="I354" s="731"/>
      <c r="J354" s="733"/>
      <c r="K354" s="344"/>
      <c r="L354" s="734"/>
      <c r="M354" s="735"/>
      <c r="N354" s="736"/>
      <c r="O354" s="737"/>
      <c r="P354" s="737"/>
      <c r="Q354" s="737"/>
      <c r="R354" s="737"/>
      <c r="S354" s="737"/>
      <c r="T354" s="737"/>
      <c r="U354" s="735"/>
      <c r="V354" s="735"/>
      <c r="W354" s="735"/>
      <c r="X354" s="735"/>
      <c r="Y354" s="735"/>
      <c r="Z354" s="95"/>
      <c r="AA354" s="95"/>
      <c r="AB354" s="95"/>
      <c r="AC354" s="95"/>
      <c r="AD354" s="95"/>
    </row>
    <row r="355">
      <c r="A355" s="731"/>
      <c r="B355" s="731"/>
      <c r="C355" s="731"/>
      <c r="D355" s="731"/>
      <c r="E355" s="731"/>
      <c r="F355" s="731"/>
      <c r="G355" s="731"/>
      <c r="H355" s="731"/>
      <c r="I355" s="731"/>
      <c r="J355" s="733"/>
      <c r="K355" s="344"/>
      <c r="L355" s="734"/>
      <c r="M355" s="735"/>
      <c r="N355" s="736"/>
      <c r="O355" s="737"/>
      <c r="P355" s="737"/>
      <c r="Q355" s="737"/>
      <c r="R355" s="737"/>
      <c r="S355" s="737"/>
      <c r="T355" s="737"/>
      <c r="U355" s="735"/>
      <c r="V355" s="735"/>
      <c r="W355" s="735"/>
      <c r="X355" s="735"/>
      <c r="Y355" s="735"/>
      <c r="Z355" s="95"/>
      <c r="AA355" s="95"/>
      <c r="AB355" s="95"/>
      <c r="AC355" s="95"/>
      <c r="AD355" s="95"/>
    </row>
    <row r="356">
      <c r="A356" s="731"/>
      <c r="B356" s="731"/>
      <c r="C356" s="731"/>
      <c r="D356" s="731"/>
      <c r="E356" s="731"/>
      <c r="F356" s="731"/>
      <c r="G356" s="731"/>
      <c r="H356" s="731"/>
      <c r="I356" s="731"/>
      <c r="J356" s="733"/>
      <c r="K356" s="344"/>
      <c r="L356" s="734"/>
      <c r="M356" s="735"/>
      <c r="N356" s="736"/>
      <c r="O356" s="737"/>
      <c r="P356" s="737"/>
      <c r="Q356" s="737"/>
      <c r="R356" s="737"/>
      <c r="S356" s="737"/>
      <c r="T356" s="737"/>
      <c r="U356" s="735"/>
      <c r="V356" s="735"/>
      <c r="W356" s="735"/>
      <c r="X356" s="735"/>
      <c r="Y356" s="735"/>
      <c r="Z356" s="95"/>
      <c r="AA356" s="95"/>
      <c r="AB356" s="95"/>
      <c r="AC356" s="95"/>
      <c r="AD356" s="95"/>
    </row>
    <row r="357">
      <c r="A357" s="731"/>
      <c r="B357" s="731"/>
      <c r="C357" s="731"/>
      <c r="D357" s="731"/>
      <c r="E357" s="731"/>
      <c r="F357" s="731"/>
      <c r="G357" s="731"/>
      <c r="H357" s="731"/>
      <c r="I357" s="731"/>
      <c r="J357" s="733"/>
      <c r="K357" s="344"/>
      <c r="L357" s="734"/>
      <c r="M357" s="735"/>
      <c r="N357" s="736"/>
      <c r="O357" s="737"/>
      <c r="P357" s="737"/>
      <c r="Q357" s="737"/>
      <c r="R357" s="737"/>
      <c r="S357" s="737"/>
      <c r="T357" s="737"/>
      <c r="U357" s="735"/>
      <c r="V357" s="735"/>
      <c r="W357" s="735"/>
      <c r="X357" s="735"/>
      <c r="Y357" s="735"/>
      <c r="Z357" s="95"/>
      <c r="AA357" s="95"/>
      <c r="AB357" s="95"/>
      <c r="AC357" s="95"/>
      <c r="AD357" s="95"/>
    </row>
    <row r="358">
      <c r="A358" s="731"/>
      <c r="B358" s="731"/>
      <c r="C358" s="731"/>
      <c r="D358" s="731"/>
      <c r="E358" s="731"/>
      <c r="F358" s="731"/>
      <c r="G358" s="731"/>
      <c r="H358" s="731"/>
      <c r="I358" s="731"/>
      <c r="J358" s="733"/>
      <c r="K358" s="344"/>
      <c r="L358" s="734"/>
      <c r="M358" s="735"/>
      <c r="N358" s="736"/>
      <c r="O358" s="737"/>
      <c r="P358" s="737"/>
      <c r="Q358" s="737"/>
      <c r="R358" s="737"/>
      <c r="S358" s="737"/>
      <c r="T358" s="737"/>
      <c r="U358" s="735"/>
      <c r="V358" s="735"/>
      <c r="W358" s="735"/>
      <c r="X358" s="735"/>
      <c r="Y358" s="735"/>
      <c r="Z358" s="95"/>
      <c r="AA358" s="95"/>
      <c r="AB358" s="95"/>
      <c r="AC358" s="95"/>
      <c r="AD358" s="95"/>
    </row>
    <row r="359">
      <c r="A359" s="731"/>
      <c r="B359" s="731"/>
      <c r="C359" s="731"/>
      <c r="D359" s="731"/>
      <c r="E359" s="731"/>
      <c r="F359" s="731"/>
      <c r="G359" s="731"/>
      <c r="H359" s="731"/>
      <c r="I359" s="731"/>
      <c r="J359" s="733"/>
      <c r="K359" s="344"/>
      <c r="L359" s="734"/>
      <c r="M359" s="735"/>
      <c r="N359" s="736"/>
      <c r="O359" s="737"/>
      <c r="P359" s="737"/>
      <c r="Q359" s="737"/>
      <c r="R359" s="737"/>
      <c r="S359" s="737"/>
      <c r="T359" s="737"/>
      <c r="U359" s="735"/>
      <c r="V359" s="735"/>
      <c r="W359" s="735"/>
      <c r="X359" s="735"/>
      <c r="Y359" s="735"/>
      <c r="Z359" s="95"/>
      <c r="AA359" s="95"/>
      <c r="AB359" s="95"/>
      <c r="AC359" s="95"/>
      <c r="AD359" s="95"/>
    </row>
    <row r="360">
      <c r="A360" s="731"/>
      <c r="B360" s="731"/>
      <c r="C360" s="731"/>
      <c r="D360" s="731"/>
      <c r="E360" s="731"/>
      <c r="F360" s="731"/>
      <c r="G360" s="731"/>
      <c r="H360" s="731"/>
      <c r="I360" s="731"/>
      <c r="J360" s="733"/>
      <c r="K360" s="344"/>
      <c r="L360" s="734"/>
      <c r="M360" s="735"/>
      <c r="N360" s="736"/>
      <c r="O360" s="737"/>
      <c r="P360" s="737"/>
      <c r="Q360" s="737"/>
      <c r="R360" s="737"/>
      <c r="S360" s="737"/>
      <c r="T360" s="737"/>
      <c r="U360" s="735"/>
      <c r="V360" s="735"/>
      <c r="W360" s="735"/>
      <c r="X360" s="735"/>
      <c r="Y360" s="735"/>
      <c r="Z360" s="95"/>
      <c r="AA360" s="95"/>
      <c r="AB360" s="95"/>
      <c r="AC360" s="95"/>
      <c r="AD360" s="95"/>
    </row>
    <row r="361">
      <c r="A361" s="731"/>
      <c r="B361" s="731"/>
      <c r="C361" s="731"/>
      <c r="D361" s="731"/>
      <c r="E361" s="731"/>
      <c r="F361" s="731"/>
      <c r="G361" s="731"/>
      <c r="H361" s="731"/>
      <c r="I361" s="731"/>
      <c r="J361" s="733"/>
      <c r="K361" s="344"/>
      <c r="L361" s="734"/>
      <c r="M361" s="735"/>
      <c r="N361" s="736"/>
      <c r="O361" s="737"/>
      <c r="P361" s="737"/>
      <c r="Q361" s="737"/>
      <c r="R361" s="737"/>
      <c r="S361" s="737"/>
      <c r="T361" s="737"/>
      <c r="U361" s="735"/>
      <c r="V361" s="735"/>
      <c r="W361" s="735"/>
      <c r="X361" s="735"/>
      <c r="Y361" s="735"/>
      <c r="Z361" s="95"/>
      <c r="AA361" s="95"/>
      <c r="AB361" s="95"/>
      <c r="AC361" s="95"/>
      <c r="AD361" s="95"/>
    </row>
    <row r="362">
      <c r="A362" s="731"/>
      <c r="B362" s="731"/>
      <c r="C362" s="731"/>
      <c r="D362" s="731"/>
      <c r="E362" s="731"/>
      <c r="F362" s="731"/>
      <c r="G362" s="731"/>
      <c r="H362" s="731"/>
      <c r="I362" s="731"/>
      <c r="J362" s="733"/>
      <c r="K362" s="344"/>
      <c r="L362" s="734"/>
      <c r="M362" s="735"/>
      <c r="N362" s="736"/>
      <c r="O362" s="737"/>
      <c r="P362" s="737"/>
      <c r="Q362" s="737"/>
      <c r="R362" s="737"/>
      <c r="S362" s="737"/>
      <c r="T362" s="737"/>
      <c r="U362" s="735"/>
      <c r="V362" s="735"/>
      <c r="W362" s="735"/>
      <c r="X362" s="735"/>
      <c r="Y362" s="735"/>
      <c r="Z362" s="95"/>
      <c r="AA362" s="95"/>
      <c r="AB362" s="95"/>
      <c r="AC362" s="95"/>
      <c r="AD362" s="95"/>
    </row>
    <row r="363">
      <c r="A363" s="731"/>
      <c r="B363" s="731"/>
      <c r="C363" s="731"/>
      <c r="D363" s="731"/>
      <c r="E363" s="731"/>
      <c r="F363" s="731"/>
      <c r="G363" s="731"/>
      <c r="H363" s="731"/>
      <c r="I363" s="731"/>
      <c r="J363" s="733"/>
      <c r="K363" s="344"/>
      <c r="L363" s="734"/>
      <c r="M363" s="735"/>
      <c r="N363" s="736"/>
      <c r="O363" s="737"/>
      <c r="P363" s="737"/>
      <c r="Q363" s="737"/>
      <c r="R363" s="737"/>
      <c r="S363" s="737"/>
      <c r="T363" s="737"/>
      <c r="U363" s="735"/>
      <c r="V363" s="735"/>
      <c r="W363" s="735"/>
      <c r="X363" s="735"/>
      <c r="Y363" s="735"/>
      <c r="Z363" s="95"/>
      <c r="AA363" s="95"/>
      <c r="AB363" s="95"/>
      <c r="AC363" s="95"/>
      <c r="AD363" s="95"/>
    </row>
    <row r="364">
      <c r="A364" s="731"/>
      <c r="B364" s="731"/>
      <c r="C364" s="731"/>
      <c r="D364" s="731"/>
      <c r="E364" s="731"/>
      <c r="F364" s="731"/>
      <c r="G364" s="731"/>
      <c r="H364" s="731"/>
      <c r="I364" s="731"/>
      <c r="J364" s="733"/>
      <c r="K364" s="344"/>
      <c r="L364" s="734"/>
      <c r="M364" s="735"/>
      <c r="N364" s="736"/>
      <c r="O364" s="737"/>
      <c r="P364" s="737"/>
      <c r="Q364" s="737"/>
      <c r="R364" s="737"/>
      <c r="S364" s="737"/>
      <c r="T364" s="737"/>
      <c r="U364" s="735"/>
      <c r="V364" s="735"/>
      <c r="W364" s="735"/>
      <c r="X364" s="735"/>
      <c r="Y364" s="735"/>
      <c r="Z364" s="95"/>
      <c r="AA364" s="95"/>
      <c r="AB364" s="95"/>
      <c r="AC364" s="95"/>
      <c r="AD364" s="95"/>
    </row>
    <row r="365">
      <c r="A365" s="731"/>
      <c r="B365" s="731"/>
      <c r="C365" s="731"/>
      <c r="D365" s="731"/>
      <c r="E365" s="731"/>
      <c r="F365" s="731"/>
      <c r="G365" s="731"/>
      <c r="H365" s="731"/>
      <c r="I365" s="731"/>
      <c r="J365" s="733"/>
      <c r="K365" s="344"/>
      <c r="L365" s="734"/>
      <c r="M365" s="735"/>
      <c r="N365" s="736"/>
      <c r="O365" s="737"/>
      <c r="P365" s="737"/>
      <c r="Q365" s="737"/>
      <c r="R365" s="737"/>
      <c r="S365" s="737"/>
      <c r="T365" s="737"/>
      <c r="U365" s="735"/>
      <c r="V365" s="735"/>
      <c r="W365" s="735"/>
      <c r="X365" s="735"/>
      <c r="Y365" s="735"/>
      <c r="Z365" s="95"/>
      <c r="AA365" s="95"/>
      <c r="AB365" s="95"/>
      <c r="AC365" s="95"/>
      <c r="AD365" s="95"/>
    </row>
    <row r="366">
      <c r="A366" s="731"/>
      <c r="B366" s="731"/>
      <c r="C366" s="731"/>
      <c r="D366" s="731"/>
      <c r="E366" s="731"/>
      <c r="F366" s="731"/>
      <c r="G366" s="731"/>
      <c r="H366" s="731"/>
      <c r="I366" s="731"/>
      <c r="J366" s="733"/>
      <c r="K366" s="344"/>
      <c r="L366" s="734"/>
      <c r="M366" s="735"/>
      <c r="N366" s="736"/>
      <c r="O366" s="737"/>
      <c r="P366" s="737"/>
      <c r="Q366" s="737"/>
      <c r="R366" s="737"/>
      <c r="S366" s="737"/>
      <c r="T366" s="737"/>
      <c r="U366" s="735"/>
      <c r="V366" s="735"/>
      <c r="W366" s="735"/>
      <c r="X366" s="735"/>
      <c r="Y366" s="735"/>
      <c r="Z366" s="95"/>
      <c r="AA366" s="95"/>
      <c r="AB366" s="95"/>
      <c r="AC366" s="95"/>
      <c r="AD366" s="95"/>
    </row>
    <row r="367">
      <c r="A367" s="731"/>
      <c r="B367" s="731"/>
      <c r="C367" s="731"/>
      <c r="D367" s="731"/>
      <c r="E367" s="731"/>
      <c r="F367" s="731"/>
      <c r="G367" s="731"/>
      <c r="H367" s="731"/>
      <c r="I367" s="731"/>
      <c r="J367" s="733"/>
      <c r="K367" s="344"/>
      <c r="L367" s="734"/>
      <c r="M367" s="735"/>
      <c r="N367" s="736"/>
      <c r="O367" s="737"/>
      <c r="P367" s="737"/>
      <c r="Q367" s="737"/>
      <c r="R367" s="737"/>
      <c r="S367" s="737"/>
      <c r="T367" s="737"/>
      <c r="U367" s="735"/>
      <c r="V367" s="735"/>
      <c r="W367" s="735"/>
      <c r="X367" s="735"/>
      <c r="Y367" s="735"/>
      <c r="Z367" s="95"/>
      <c r="AA367" s="95"/>
      <c r="AB367" s="95"/>
      <c r="AC367" s="95"/>
      <c r="AD367" s="95"/>
    </row>
    <row r="368">
      <c r="A368" s="731"/>
      <c r="B368" s="731"/>
      <c r="C368" s="731"/>
      <c r="D368" s="731"/>
      <c r="E368" s="731"/>
      <c r="F368" s="731"/>
      <c r="G368" s="731"/>
      <c r="H368" s="731"/>
      <c r="I368" s="731"/>
      <c r="J368" s="733"/>
      <c r="K368" s="344"/>
      <c r="L368" s="734"/>
      <c r="M368" s="735"/>
      <c r="N368" s="736"/>
      <c r="O368" s="737"/>
      <c r="P368" s="737"/>
      <c r="Q368" s="737"/>
      <c r="R368" s="737"/>
      <c r="S368" s="737"/>
      <c r="T368" s="737"/>
      <c r="U368" s="735"/>
      <c r="V368" s="735"/>
      <c r="W368" s="735"/>
      <c r="X368" s="735"/>
      <c r="Y368" s="735"/>
      <c r="Z368" s="95"/>
      <c r="AA368" s="95"/>
      <c r="AB368" s="95"/>
      <c r="AC368" s="95"/>
      <c r="AD368" s="95"/>
    </row>
    <row r="369">
      <c r="A369" s="731"/>
      <c r="B369" s="731"/>
      <c r="C369" s="731"/>
      <c r="D369" s="731"/>
      <c r="E369" s="731"/>
      <c r="F369" s="731"/>
      <c r="G369" s="731"/>
      <c r="H369" s="731"/>
      <c r="I369" s="731"/>
      <c r="J369" s="733"/>
      <c r="K369" s="344"/>
      <c r="L369" s="734"/>
      <c r="M369" s="735"/>
      <c r="N369" s="736"/>
      <c r="O369" s="737"/>
      <c r="P369" s="737"/>
      <c r="Q369" s="737"/>
      <c r="R369" s="737"/>
      <c r="S369" s="737"/>
      <c r="T369" s="737"/>
      <c r="U369" s="735"/>
      <c r="V369" s="735"/>
      <c r="W369" s="735"/>
      <c r="X369" s="735"/>
      <c r="Y369" s="735"/>
      <c r="Z369" s="95"/>
      <c r="AA369" s="95"/>
      <c r="AB369" s="95"/>
      <c r="AC369" s="95"/>
      <c r="AD369" s="95"/>
    </row>
    <row r="370">
      <c r="A370" s="731"/>
      <c r="B370" s="731"/>
      <c r="C370" s="731"/>
      <c r="D370" s="731"/>
      <c r="E370" s="731"/>
      <c r="F370" s="731"/>
      <c r="G370" s="731"/>
      <c r="H370" s="731"/>
      <c r="I370" s="731"/>
      <c r="J370" s="733"/>
      <c r="K370" s="344"/>
      <c r="L370" s="734"/>
      <c r="M370" s="735"/>
      <c r="N370" s="736"/>
      <c r="O370" s="737"/>
      <c r="P370" s="737"/>
      <c r="Q370" s="737"/>
      <c r="R370" s="737"/>
      <c r="S370" s="737"/>
      <c r="T370" s="737"/>
      <c r="U370" s="735"/>
      <c r="V370" s="735"/>
      <c r="W370" s="735"/>
      <c r="X370" s="735"/>
      <c r="Y370" s="735"/>
      <c r="Z370" s="95"/>
      <c r="AA370" s="95"/>
      <c r="AB370" s="95"/>
      <c r="AC370" s="95"/>
      <c r="AD370" s="95"/>
    </row>
    <row r="371">
      <c r="A371" s="731"/>
      <c r="B371" s="731"/>
      <c r="C371" s="731"/>
      <c r="D371" s="731"/>
      <c r="E371" s="731"/>
      <c r="F371" s="731"/>
      <c r="G371" s="731"/>
      <c r="H371" s="731"/>
      <c r="I371" s="731"/>
      <c r="J371" s="733"/>
      <c r="K371" s="344"/>
      <c r="L371" s="734"/>
      <c r="M371" s="735"/>
      <c r="N371" s="736"/>
      <c r="O371" s="737"/>
      <c r="P371" s="737"/>
      <c r="Q371" s="737"/>
      <c r="R371" s="737"/>
      <c r="S371" s="737"/>
      <c r="T371" s="737"/>
      <c r="U371" s="735"/>
      <c r="V371" s="735"/>
      <c r="W371" s="735"/>
      <c r="X371" s="735"/>
      <c r="Y371" s="735"/>
      <c r="Z371" s="95"/>
      <c r="AA371" s="95"/>
      <c r="AB371" s="95"/>
      <c r="AC371" s="95"/>
      <c r="AD371" s="95"/>
    </row>
    <row r="372">
      <c r="A372" s="731"/>
      <c r="B372" s="731"/>
      <c r="C372" s="731"/>
      <c r="D372" s="731"/>
      <c r="E372" s="731"/>
      <c r="F372" s="731"/>
      <c r="G372" s="731"/>
      <c r="H372" s="731"/>
      <c r="I372" s="731"/>
      <c r="J372" s="733"/>
      <c r="K372" s="344"/>
      <c r="L372" s="734"/>
      <c r="M372" s="735"/>
      <c r="N372" s="736"/>
      <c r="O372" s="737"/>
      <c r="P372" s="737"/>
      <c r="Q372" s="737"/>
      <c r="R372" s="737"/>
      <c r="S372" s="737"/>
      <c r="T372" s="737"/>
      <c r="U372" s="735"/>
      <c r="V372" s="735"/>
      <c r="W372" s="735"/>
      <c r="X372" s="735"/>
      <c r="Y372" s="735"/>
      <c r="Z372" s="95"/>
      <c r="AA372" s="95"/>
      <c r="AB372" s="95"/>
      <c r="AC372" s="95"/>
      <c r="AD372" s="95"/>
    </row>
    <row r="373">
      <c r="A373" s="731"/>
      <c r="B373" s="731"/>
      <c r="C373" s="731"/>
      <c r="D373" s="731"/>
      <c r="E373" s="731"/>
      <c r="F373" s="731"/>
      <c r="G373" s="731"/>
      <c r="H373" s="731"/>
      <c r="I373" s="731"/>
      <c r="J373" s="733"/>
      <c r="K373" s="344"/>
      <c r="L373" s="734"/>
      <c r="M373" s="735"/>
      <c r="N373" s="736"/>
      <c r="O373" s="737"/>
      <c r="P373" s="737"/>
      <c r="Q373" s="737"/>
      <c r="R373" s="737"/>
      <c r="S373" s="737"/>
      <c r="T373" s="737"/>
      <c r="U373" s="735"/>
      <c r="V373" s="735"/>
      <c r="W373" s="735"/>
      <c r="X373" s="735"/>
      <c r="Y373" s="735"/>
      <c r="Z373" s="95"/>
      <c r="AA373" s="95"/>
      <c r="AB373" s="95"/>
      <c r="AC373" s="95"/>
      <c r="AD373" s="95"/>
    </row>
    <row r="374">
      <c r="A374" s="731"/>
      <c r="B374" s="731"/>
      <c r="C374" s="731"/>
      <c r="D374" s="731"/>
      <c r="E374" s="731"/>
      <c r="F374" s="731"/>
      <c r="G374" s="731"/>
      <c r="H374" s="731"/>
      <c r="I374" s="731"/>
      <c r="J374" s="733"/>
      <c r="K374" s="344"/>
      <c r="L374" s="734"/>
      <c r="M374" s="735"/>
      <c r="N374" s="736"/>
      <c r="O374" s="737"/>
      <c r="P374" s="737"/>
      <c r="Q374" s="737"/>
      <c r="R374" s="737"/>
      <c r="S374" s="737"/>
      <c r="T374" s="737"/>
      <c r="U374" s="735"/>
      <c r="V374" s="735"/>
      <c r="W374" s="735"/>
      <c r="X374" s="735"/>
      <c r="Y374" s="735"/>
      <c r="Z374" s="95"/>
      <c r="AA374" s="95"/>
      <c r="AB374" s="95"/>
      <c r="AC374" s="95"/>
      <c r="AD374" s="95"/>
    </row>
    <row r="375">
      <c r="A375" s="731"/>
      <c r="B375" s="731"/>
      <c r="C375" s="731"/>
      <c r="D375" s="731"/>
      <c r="E375" s="731"/>
      <c r="F375" s="731"/>
      <c r="G375" s="731"/>
      <c r="H375" s="731"/>
      <c r="I375" s="731"/>
      <c r="J375" s="733"/>
      <c r="K375" s="344"/>
      <c r="L375" s="734"/>
      <c r="M375" s="735"/>
      <c r="N375" s="736"/>
      <c r="O375" s="737"/>
      <c r="P375" s="737"/>
      <c r="Q375" s="737"/>
      <c r="R375" s="737"/>
      <c r="S375" s="737"/>
      <c r="T375" s="737"/>
      <c r="U375" s="735"/>
      <c r="V375" s="735"/>
      <c r="W375" s="735"/>
      <c r="X375" s="735"/>
      <c r="Y375" s="735"/>
      <c r="Z375" s="95"/>
      <c r="AA375" s="95"/>
      <c r="AB375" s="95"/>
      <c r="AC375" s="95"/>
      <c r="AD375" s="95"/>
    </row>
    <row r="376">
      <c r="A376" s="731"/>
      <c r="B376" s="731"/>
      <c r="C376" s="731"/>
      <c r="D376" s="731"/>
      <c r="E376" s="731"/>
      <c r="F376" s="731"/>
      <c r="G376" s="731"/>
      <c r="H376" s="731"/>
      <c r="I376" s="731"/>
      <c r="J376" s="733"/>
      <c r="K376" s="344"/>
      <c r="L376" s="734"/>
      <c r="M376" s="735"/>
      <c r="N376" s="736"/>
      <c r="O376" s="737"/>
      <c r="P376" s="737"/>
      <c r="Q376" s="737"/>
      <c r="R376" s="737"/>
      <c r="S376" s="737"/>
      <c r="T376" s="737"/>
      <c r="U376" s="735"/>
      <c r="V376" s="735"/>
      <c r="W376" s="735"/>
      <c r="X376" s="735"/>
      <c r="Y376" s="735"/>
      <c r="Z376" s="95"/>
      <c r="AA376" s="95"/>
      <c r="AB376" s="95"/>
      <c r="AC376" s="95"/>
      <c r="AD376" s="95"/>
    </row>
    <row r="377">
      <c r="A377" s="731"/>
      <c r="B377" s="731"/>
      <c r="C377" s="731"/>
      <c r="D377" s="731"/>
      <c r="E377" s="731"/>
      <c r="F377" s="731"/>
      <c r="G377" s="731"/>
      <c r="H377" s="731"/>
      <c r="I377" s="731"/>
      <c r="J377" s="733"/>
      <c r="K377" s="344"/>
      <c r="L377" s="734"/>
      <c r="M377" s="735"/>
      <c r="N377" s="736"/>
      <c r="O377" s="737"/>
      <c r="P377" s="737"/>
      <c r="Q377" s="737"/>
      <c r="R377" s="737"/>
      <c r="S377" s="737"/>
      <c r="T377" s="737"/>
      <c r="U377" s="735"/>
      <c r="V377" s="735"/>
      <c r="W377" s="735"/>
      <c r="X377" s="735"/>
      <c r="Y377" s="735"/>
      <c r="Z377" s="95"/>
      <c r="AA377" s="95"/>
      <c r="AB377" s="95"/>
      <c r="AC377" s="95"/>
      <c r="AD377" s="95"/>
    </row>
    <row r="378">
      <c r="A378" s="731"/>
      <c r="B378" s="731"/>
      <c r="C378" s="731"/>
      <c r="D378" s="731"/>
      <c r="E378" s="731"/>
      <c r="F378" s="731"/>
      <c r="G378" s="731"/>
      <c r="H378" s="731"/>
      <c r="I378" s="731"/>
      <c r="J378" s="733"/>
      <c r="K378" s="344"/>
      <c r="L378" s="734"/>
      <c r="M378" s="735"/>
      <c r="N378" s="736"/>
      <c r="O378" s="737"/>
      <c r="P378" s="737"/>
      <c r="Q378" s="737"/>
      <c r="R378" s="737"/>
      <c r="S378" s="737"/>
      <c r="T378" s="737"/>
      <c r="U378" s="735"/>
      <c r="V378" s="735"/>
      <c r="W378" s="735"/>
      <c r="X378" s="735"/>
      <c r="Y378" s="735"/>
      <c r="Z378" s="95"/>
      <c r="AA378" s="95"/>
      <c r="AB378" s="95"/>
      <c r="AC378" s="95"/>
      <c r="AD378" s="95"/>
    </row>
    <row r="379">
      <c r="A379" s="731"/>
      <c r="B379" s="731"/>
      <c r="C379" s="731"/>
      <c r="D379" s="731"/>
      <c r="E379" s="731"/>
      <c r="F379" s="731"/>
      <c r="G379" s="731"/>
      <c r="H379" s="731"/>
      <c r="I379" s="731"/>
      <c r="J379" s="733"/>
      <c r="K379" s="344"/>
      <c r="L379" s="734"/>
      <c r="M379" s="735"/>
      <c r="N379" s="736"/>
      <c r="O379" s="737"/>
      <c r="P379" s="737"/>
      <c r="Q379" s="737"/>
      <c r="R379" s="737"/>
      <c r="S379" s="737"/>
      <c r="T379" s="737"/>
      <c r="U379" s="735"/>
      <c r="V379" s="735"/>
      <c r="W379" s="735"/>
      <c r="X379" s="735"/>
      <c r="Y379" s="735"/>
      <c r="Z379" s="95"/>
      <c r="AA379" s="95"/>
      <c r="AB379" s="95"/>
      <c r="AC379" s="95"/>
      <c r="AD379" s="95"/>
    </row>
    <row r="380">
      <c r="A380" s="731"/>
      <c r="B380" s="731"/>
      <c r="C380" s="731"/>
      <c r="D380" s="731"/>
      <c r="E380" s="731"/>
      <c r="F380" s="731"/>
      <c r="G380" s="731"/>
      <c r="H380" s="731"/>
      <c r="I380" s="731"/>
      <c r="J380" s="733"/>
      <c r="K380" s="344"/>
      <c r="L380" s="734"/>
      <c r="M380" s="735"/>
      <c r="N380" s="736"/>
      <c r="O380" s="737"/>
      <c r="P380" s="737"/>
      <c r="Q380" s="737"/>
      <c r="R380" s="737"/>
      <c r="S380" s="737"/>
      <c r="T380" s="737"/>
      <c r="U380" s="735"/>
      <c r="V380" s="735"/>
      <c r="W380" s="735"/>
      <c r="X380" s="735"/>
      <c r="Y380" s="735"/>
      <c r="Z380" s="95"/>
      <c r="AA380" s="95"/>
      <c r="AB380" s="95"/>
      <c r="AC380" s="95"/>
      <c r="AD380" s="95"/>
    </row>
    <row r="381">
      <c r="A381" s="731"/>
      <c r="B381" s="731"/>
      <c r="C381" s="731"/>
      <c r="D381" s="731"/>
      <c r="E381" s="731"/>
      <c r="F381" s="731"/>
      <c r="G381" s="731"/>
      <c r="H381" s="731"/>
      <c r="I381" s="731"/>
      <c r="J381" s="733"/>
      <c r="K381" s="344"/>
      <c r="L381" s="734"/>
      <c r="M381" s="735"/>
      <c r="N381" s="736"/>
      <c r="O381" s="737"/>
      <c r="P381" s="737"/>
      <c r="Q381" s="737"/>
      <c r="R381" s="737"/>
      <c r="S381" s="737"/>
      <c r="T381" s="737"/>
      <c r="U381" s="735"/>
      <c r="V381" s="735"/>
      <c r="W381" s="735"/>
      <c r="X381" s="735"/>
      <c r="Y381" s="735"/>
      <c r="Z381" s="95"/>
      <c r="AA381" s="95"/>
      <c r="AB381" s="95"/>
      <c r="AC381" s="95"/>
      <c r="AD381" s="95"/>
    </row>
    <row r="382">
      <c r="A382" s="731"/>
      <c r="B382" s="731"/>
      <c r="C382" s="731"/>
      <c r="D382" s="731"/>
      <c r="E382" s="731"/>
      <c r="F382" s="731"/>
      <c r="G382" s="731"/>
      <c r="H382" s="731"/>
      <c r="I382" s="731"/>
      <c r="J382" s="733"/>
      <c r="K382" s="344"/>
      <c r="L382" s="734"/>
      <c r="M382" s="735"/>
      <c r="N382" s="736"/>
      <c r="O382" s="737"/>
      <c r="P382" s="737"/>
      <c r="Q382" s="737"/>
      <c r="R382" s="737"/>
      <c r="S382" s="737"/>
      <c r="T382" s="737"/>
      <c r="U382" s="735"/>
      <c r="V382" s="735"/>
      <c r="W382" s="735"/>
      <c r="X382" s="735"/>
      <c r="Y382" s="735"/>
      <c r="Z382" s="95"/>
      <c r="AA382" s="95"/>
      <c r="AB382" s="95"/>
      <c r="AC382" s="95"/>
      <c r="AD382" s="95"/>
    </row>
    <row r="383">
      <c r="A383" s="731"/>
      <c r="B383" s="731"/>
      <c r="C383" s="731"/>
      <c r="D383" s="731"/>
      <c r="E383" s="731"/>
      <c r="F383" s="731"/>
      <c r="G383" s="731"/>
      <c r="H383" s="731"/>
      <c r="I383" s="731"/>
      <c r="J383" s="733"/>
      <c r="K383" s="344"/>
      <c r="L383" s="734"/>
      <c r="M383" s="735"/>
      <c r="N383" s="736"/>
      <c r="O383" s="737"/>
      <c r="P383" s="737"/>
      <c r="Q383" s="737"/>
      <c r="R383" s="737"/>
      <c r="S383" s="737"/>
      <c r="T383" s="737"/>
      <c r="U383" s="735"/>
      <c r="V383" s="735"/>
      <c r="W383" s="735"/>
      <c r="X383" s="735"/>
      <c r="Y383" s="735"/>
      <c r="Z383" s="95"/>
      <c r="AA383" s="95"/>
      <c r="AB383" s="95"/>
      <c r="AC383" s="95"/>
      <c r="AD383" s="95"/>
    </row>
    <row r="384">
      <c r="A384" s="731"/>
      <c r="B384" s="731"/>
      <c r="C384" s="731"/>
      <c r="D384" s="731"/>
      <c r="E384" s="731"/>
      <c r="F384" s="731"/>
      <c r="G384" s="731"/>
      <c r="H384" s="731"/>
      <c r="I384" s="731"/>
      <c r="J384" s="733"/>
      <c r="K384" s="344"/>
      <c r="L384" s="734"/>
      <c r="M384" s="735"/>
      <c r="N384" s="736"/>
      <c r="O384" s="737"/>
      <c r="P384" s="737"/>
      <c r="Q384" s="737"/>
      <c r="R384" s="737"/>
      <c r="S384" s="737"/>
      <c r="T384" s="737"/>
      <c r="U384" s="735"/>
      <c r="V384" s="735"/>
      <c r="W384" s="735"/>
      <c r="X384" s="735"/>
      <c r="Y384" s="735"/>
      <c r="Z384" s="95"/>
      <c r="AA384" s="95"/>
      <c r="AB384" s="95"/>
      <c r="AC384" s="95"/>
      <c r="AD384" s="95"/>
    </row>
    <row r="385">
      <c r="A385" s="731"/>
      <c r="B385" s="731"/>
      <c r="C385" s="731"/>
      <c r="D385" s="731"/>
      <c r="E385" s="731"/>
      <c r="F385" s="731"/>
      <c r="G385" s="731"/>
      <c r="H385" s="731"/>
      <c r="I385" s="731"/>
      <c r="J385" s="733"/>
      <c r="K385" s="344"/>
      <c r="L385" s="734"/>
      <c r="M385" s="735"/>
      <c r="N385" s="736"/>
      <c r="O385" s="737"/>
      <c r="P385" s="737"/>
      <c r="Q385" s="737"/>
      <c r="R385" s="737"/>
      <c r="S385" s="737"/>
      <c r="T385" s="737"/>
      <c r="U385" s="735"/>
      <c r="V385" s="735"/>
      <c r="W385" s="735"/>
      <c r="X385" s="735"/>
      <c r="Y385" s="735"/>
      <c r="Z385" s="95"/>
      <c r="AA385" s="95"/>
      <c r="AB385" s="95"/>
      <c r="AC385" s="95"/>
      <c r="AD385" s="95"/>
    </row>
    <row r="386">
      <c r="A386" s="731"/>
      <c r="B386" s="731"/>
      <c r="C386" s="731"/>
      <c r="D386" s="731"/>
      <c r="E386" s="731"/>
      <c r="F386" s="731"/>
      <c r="G386" s="731"/>
      <c r="H386" s="731"/>
      <c r="I386" s="731"/>
      <c r="J386" s="733"/>
      <c r="K386" s="344"/>
      <c r="L386" s="734"/>
      <c r="M386" s="735"/>
      <c r="N386" s="736"/>
      <c r="O386" s="737"/>
      <c r="P386" s="737"/>
      <c r="Q386" s="737"/>
      <c r="R386" s="737"/>
      <c r="S386" s="737"/>
      <c r="T386" s="737"/>
      <c r="U386" s="735"/>
      <c r="V386" s="735"/>
      <c r="W386" s="735"/>
      <c r="X386" s="735"/>
      <c r="Y386" s="735"/>
      <c r="Z386" s="95"/>
      <c r="AA386" s="95"/>
      <c r="AB386" s="95"/>
      <c r="AC386" s="95"/>
      <c r="AD386" s="95"/>
    </row>
    <row r="387">
      <c r="A387" s="731"/>
      <c r="B387" s="731"/>
      <c r="C387" s="731"/>
      <c r="D387" s="731"/>
      <c r="E387" s="731"/>
      <c r="F387" s="731"/>
      <c r="G387" s="731"/>
      <c r="H387" s="731"/>
      <c r="I387" s="731"/>
      <c r="J387" s="733"/>
      <c r="K387" s="344"/>
      <c r="L387" s="734"/>
      <c r="M387" s="735"/>
      <c r="N387" s="736"/>
      <c r="O387" s="737"/>
      <c r="P387" s="737"/>
      <c r="Q387" s="737"/>
      <c r="R387" s="737"/>
      <c r="S387" s="737"/>
      <c r="T387" s="737"/>
      <c r="U387" s="735"/>
      <c r="V387" s="735"/>
      <c r="W387" s="735"/>
      <c r="X387" s="735"/>
      <c r="Y387" s="735"/>
      <c r="Z387" s="95"/>
      <c r="AA387" s="95"/>
      <c r="AB387" s="95"/>
      <c r="AC387" s="95"/>
      <c r="AD387" s="95"/>
    </row>
    <row r="388">
      <c r="A388" s="731"/>
      <c r="B388" s="731"/>
      <c r="C388" s="731"/>
      <c r="D388" s="731"/>
      <c r="E388" s="731"/>
      <c r="F388" s="731"/>
      <c r="G388" s="731"/>
      <c r="H388" s="731"/>
      <c r="I388" s="731"/>
      <c r="J388" s="733"/>
      <c r="K388" s="344"/>
      <c r="L388" s="734"/>
      <c r="M388" s="735"/>
      <c r="N388" s="736"/>
      <c r="O388" s="737"/>
      <c r="P388" s="737"/>
      <c r="Q388" s="737"/>
      <c r="R388" s="737"/>
      <c r="S388" s="737"/>
      <c r="T388" s="737"/>
      <c r="U388" s="735"/>
      <c r="V388" s="735"/>
      <c r="W388" s="735"/>
      <c r="X388" s="735"/>
      <c r="Y388" s="735"/>
      <c r="Z388" s="95"/>
      <c r="AA388" s="95"/>
      <c r="AB388" s="95"/>
      <c r="AC388" s="95"/>
      <c r="AD388" s="95"/>
    </row>
    <row r="389">
      <c r="A389" s="731"/>
      <c r="B389" s="731"/>
      <c r="C389" s="731"/>
      <c r="D389" s="731"/>
      <c r="E389" s="731"/>
      <c r="F389" s="731"/>
      <c r="G389" s="731"/>
      <c r="H389" s="731"/>
      <c r="I389" s="731"/>
      <c r="J389" s="733"/>
      <c r="K389" s="344"/>
      <c r="L389" s="734"/>
      <c r="M389" s="735"/>
      <c r="N389" s="736"/>
      <c r="O389" s="737"/>
      <c r="P389" s="737"/>
      <c r="Q389" s="737"/>
      <c r="R389" s="737"/>
      <c r="S389" s="737"/>
      <c r="T389" s="737"/>
      <c r="U389" s="735"/>
      <c r="V389" s="735"/>
      <c r="W389" s="735"/>
      <c r="X389" s="735"/>
      <c r="Y389" s="735"/>
      <c r="Z389" s="95"/>
      <c r="AA389" s="95"/>
      <c r="AB389" s="95"/>
      <c r="AC389" s="95"/>
      <c r="AD389" s="95"/>
    </row>
    <row r="390">
      <c r="A390" s="731"/>
      <c r="B390" s="731"/>
      <c r="C390" s="731"/>
      <c r="D390" s="731"/>
      <c r="E390" s="731"/>
      <c r="F390" s="731"/>
      <c r="G390" s="731"/>
      <c r="H390" s="731"/>
      <c r="I390" s="731"/>
      <c r="J390" s="733"/>
      <c r="K390" s="344"/>
      <c r="L390" s="734"/>
      <c r="M390" s="735"/>
      <c r="N390" s="736"/>
      <c r="O390" s="737"/>
      <c r="P390" s="737"/>
      <c r="Q390" s="737"/>
      <c r="R390" s="737"/>
      <c r="S390" s="737"/>
      <c r="T390" s="737"/>
      <c r="U390" s="735"/>
      <c r="V390" s="735"/>
      <c r="W390" s="735"/>
      <c r="X390" s="735"/>
      <c r="Y390" s="735"/>
      <c r="Z390" s="95"/>
      <c r="AA390" s="95"/>
      <c r="AB390" s="95"/>
      <c r="AC390" s="95"/>
      <c r="AD390" s="95"/>
    </row>
    <row r="391">
      <c r="A391" s="731"/>
      <c r="B391" s="731"/>
      <c r="C391" s="731"/>
      <c r="D391" s="731"/>
      <c r="E391" s="731"/>
      <c r="F391" s="731"/>
      <c r="G391" s="731"/>
      <c r="H391" s="731"/>
      <c r="I391" s="731"/>
      <c r="J391" s="733"/>
      <c r="K391" s="344"/>
      <c r="L391" s="734"/>
      <c r="M391" s="735"/>
      <c r="N391" s="736"/>
      <c r="O391" s="737"/>
      <c r="P391" s="737"/>
      <c r="Q391" s="737"/>
      <c r="R391" s="737"/>
      <c r="S391" s="737"/>
      <c r="T391" s="737"/>
      <c r="U391" s="735"/>
      <c r="V391" s="735"/>
      <c r="W391" s="735"/>
      <c r="X391" s="735"/>
      <c r="Y391" s="735"/>
      <c r="Z391" s="95"/>
      <c r="AA391" s="95"/>
      <c r="AB391" s="95"/>
      <c r="AC391" s="95"/>
      <c r="AD391" s="95"/>
    </row>
    <row r="392">
      <c r="A392" s="731"/>
      <c r="B392" s="731"/>
      <c r="C392" s="731"/>
      <c r="D392" s="731"/>
      <c r="E392" s="731"/>
      <c r="F392" s="731"/>
      <c r="G392" s="731"/>
      <c r="H392" s="731"/>
      <c r="I392" s="731"/>
      <c r="J392" s="733"/>
      <c r="K392" s="344"/>
      <c r="L392" s="734"/>
      <c r="M392" s="735"/>
      <c r="N392" s="736"/>
      <c r="O392" s="737"/>
      <c r="P392" s="737"/>
      <c r="Q392" s="737"/>
      <c r="R392" s="737"/>
      <c r="S392" s="737"/>
      <c r="T392" s="737"/>
      <c r="U392" s="735"/>
      <c r="V392" s="735"/>
      <c r="W392" s="735"/>
      <c r="X392" s="735"/>
      <c r="Y392" s="735"/>
      <c r="Z392" s="95"/>
      <c r="AA392" s="95"/>
      <c r="AB392" s="95"/>
      <c r="AC392" s="95"/>
      <c r="AD392" s="95"/>
    </row>
    <row r="393">
      <c r="A393" s="731"/>
      <c r="B393" s="731"/>
      <c r="C393" s="731"/>
      <c r="D393" s="731"/>
      <c r="E393" s="731"/>
      <c r="F393" s="731"/>
      <c r="G393" s="731"/>
      <c r="H393" s="731"/>
      <c r="I393" s="731"/>
      <c r="J393" s="733"/>
      <c r="K393" s="344"/>
      <c r="L393" s="734"/>
      <c r="M393" s="735"/>
      <c r="N393" s="736"/>
      <c r="O393" s="737"/>
      <c r="P393" s="737"/>
      <c r="Q393" s="737"/>
      <c r="R393" s="737"/>
      <c r="S393" s="737"/>
      <c r="T393" s="737"/>
      <c r="U393" s="735"/>
      <c r="V393" s="735"/>
      <c r="W393" s="735"/>
      <c r="X393" s="735"/>
      <c r="Y393" s="735"/>
      <c r="Z393" s="95"/>
      <c r="AA393" s="95"/>
      <c r="AB393" s="95"/>
      <c r="AC393" s="95"/>
      <c r="AD393" s="95"/>
    </row>
    <row r="394">
      <c r="A394" s="731"/>
      <c r="B394" s="731"/>
      <c r="C394" s="731"/>
      <c r="D394" s="731"/>
      <c r="E394" s="731"/>
      <c r="F394" s="731"/>
      <c r="G394" s="731"/>
      <c r="H394" s="731"/>
      <c r="I394" s="731"/>
      <c r="J394" s="733"/>
      <c r="K394" s="344"/>
      <c r="L394" s="734"/>
      <c r="M394" s="735"/>
      <c r="N394" s="736"/>
      <c r="O394" s="737"/>
      <c r="P394" s="737"/>
      <c r="Q394" s="737"/>
      <c r="R394" s="737"/>
      <c r="S394" s="737"/>
      <c r="T394" s="737"/>
      <c r="U394" s="735"/>
      <c r="V394" s="735"/>
      <c r="W394" s="735"/>
      <c r="X394" s="735"/>
      <c r="Y394" s="735"/>
      <c r="Z394" s="95"/>
      <c r="AA394" s="95"/>
      <c r="AB394" s="95"/>
      <c r="AC394" s="95"/>
      <c r="AD394" s="95"/>
    </row>
    <row r="395">
      <c r="A395" s="731"/>
      <c r="B395" s="731"/>
      <c r="C395" s="731"/>
      <c r="D395" s="731"/>
      <c r="E395" s="731"/>
      <c r="F395" s="731"/>
      <c r="G395" s="731"/>
      <c r="H395" s="731"/>
      <c r="I395" s="731"/>
      <c r="J395" s="733"/>
      <c r="K395" s="344"/>
      <c r="L395" s="734"/>
      <c r="M395" s="735"/>
      <c r="N395" s="736"/>
      <c r="O395" s="737"/>
      <c r="P395" s="737"/>
      <c r="Q395" s="737"/>
      <c r="R395" s="737"/>
      <c r="S395" s="737"/>
      <c r="T395" s="737"/>
      <c r="U395" s="735"/>
      <c r="V395" s="735"/>
      <c r="W395" s="735"/>
      <c r="X395" s="735"/>
      <c r="Y395" s="735"/>
      <c r="Z395" s="95"/>
      <c r="AA395" s="95"/>
      <c r="AB395" s="95"/>
      <c r="AC395" s="95"/>
      <c r="AD395" s="95"/>
    </row>
    <row r="396">
      <c r="A396" s="731"/>
      <c r="B396" s="731"/>
      <c r="C396" s="731"/>
      <c r="D396" s="731"/>
      <c r="E396" s="731"/>
      <c r="F396" s="731"/>
      <c r="G396" s="731"/>
      <c r="H396" s="731"/>
      <c r="I396" s="731"/>
      <c r="J396" s="733"/>
      <c r="K396" s="344"/>
      <c r="L396" s="734"/>
      <c r="M396" s="735"/>
      <c r="N396" s="736"/>
      <c r="O396" s="737"/>
      <c r="P396" s="737"/>
      <c r="Q396" s="737"/>
      <c r="R396" s="737"/>
      <c r="S396" s="737"/>
      <c r="T396" s="737"/>
      <c r="U396" s="735"/>
      <c r="V396" s="735"/>
      <c r="W396" s="735"/>
      <c r="X396" s="735"/>
      <c r="Y396" s="735"/>
      <c r="Z396" s="95"/>
      <c r="AA396" s="95"/>
      <c r="AB396" s="95"/>
      <c r="AC396" s="95"/>
      <c r="AD396" s="95"/>
    </row>
    <row r="397">
      <c r="A397" s="731"/>
      <c r="B397" s="731"/>
      <c r="C397" s="731"/>
      <c r="D397" s="731"/>
      <c r="E397" s="731"/>
      <c r="F397" s="731"/>
      <c r="G397" s="731"/>
      <c r="H397" s="731"/>
      <c r="I397" s="731"/>
      <c r="J397" s="733"/>
      <c r="K397" s="344"/>
      <c r="L397" s="734"/>
      <c r="M397" s="735"/>
      <c r="N397" s="736"/>
      <c r="O397" s="737"/>
      <c r="P397" s="737"/>
      <c r="Q397" s="737"/>
      <c r="R397" s="737"/>
      <c r="S397" s="737"/>
      <c r="T397" s="737"/>
      <c r="U397" s="735"/>
      <c r="V397" s="735"/>
      <c r="W397" s="735"/>
      <c r="X397" s="735"/>
      <c r="Y397" s="735"/>
      <c r="Z397" s="95"/>
      <c r="AA397" s="95"/>
      <c r="AB397" s="95"/>
      <c r="AC397" s="95"/>
      <c r="AD397" s="95"/>
    </row>
    <row r="398">
      <c r="A398" s="731"/>
      <c r="B398" s="731"/>
      <c r="C398" s="731"/>
      <c r="D398" s="731"/>
      <c r="E398" s="731"/>
      <c r="F398" s="731"/>
      <c r="G398" s="731"/>
      <c r="H398" s="731"/>
      <c r="I398" s="731"/>
      <c r="J398" s="733"/>
      <c r="K398" s="344"/>
      <c r="L398" s="734"/>
      <c r="M398" s="735"/>
      <c r="N398" s="736"/>
      <c r="O398" s="737"/>
      <c r="P398" s="737"/>
      <c r="Q398" s="737"/>
      <c r="R398" s="737"/>
      <c r="S398" s="737"/>
      <c r="T398" s="737"/>
      <c r="U398" s="735"/>
      <c r="V398" s="735"/>
      <c r="W398" s="735"/>
      <c r="X398" s="735"/>
      <c r="Y398" s="735"/>
      <c r="Z398" s="95"/>
      <c r="AA398" s="95"/>
      <c r="AB398" s="95"/>
      <c r="AC398" s="95"/>
      <c r="AD398" s="95"/>
    </row>
    <row r="399">
      <c r="A399" s="731"/>
      <c r="B399" s="731"/>
      <c r="C399" s="731"/>
      <c r="D399" s="731"/>
      <c r="E399" s="731"/>
      <c r="F399" s="731"/>
      <c r="G399" s="731"/>
      <c r="H399" s="731"/>
      <c r="I399" s="731"/>
      <c r="J399" s="733"/>
      <c r="K399" s="344"/>
      <c r="L399" s="734"/>
      <c r="M399" s="735"/>
      <c r="N399" s="736"/>
      <c r="O399" s="737"/>
      <c r="P399" s="737"/>
      <c r="Q399" s="737"/>
      <c r="R399" s="737"/>
      <c r="S399" s="737"/>
      <c r="T399" s="737"/>
      <c r="U399" s="735"/>
      <c r="V399" s="735"/>
      <c r="W399" s="735"/>
      <c r="X399" s="735"/>
      <c r="Y399" s="735"/>
      <c r="Z399" s="95"/>
      <c r="AA399" s="95"/>
      <c r="AB399" s="95"/>
      <c r="AC399" s="95"/>
      <c r="AD399" s="95"/>
    </row>
    <row r="400">
      <c r="A400" s="731"/>
      <c r="B400" s="731"/>
      <c r="C400" s="731"/>
      <c r="D400" s="731"/>
      <c r="E400" s="731"/>
      <c r="F400" s="731"/>
      <c r="G400" s="731"/>
      <c r="H400" s="731"/>
      <c r="I400" s="731"/>
      <c r="J400" s="733"/>
      <c r="K400" s="344"/>
      <c r="L400" s="734"/>
      <c r="M400" s="735"/>
      <c r="N400" s="736"/>
      <c r="O400" s="737"/>
      <c r="P400" s="737"/>
      <c r="Q400" s="737"/>
      <c r="R400" s="737"/>
      <c r="S400" s="737"/>
      <c r="T400" s="737"/>
      <c r="U400" s="735"/>
      <c r="V400" s="735"/>
      <c r="W400" s="735"/>
      <c r="X400" s="735"/>
      <c r="Y400" s="735"/>
      <c r="Z400" s="95"/>
      <c r="AA400" s="95"/>
      <c r="AB400" s="95"/>
      <c r="AC400" s="95"/>
      <c r="AD400" s="95"/>
    </row>
    <row r="401">
      <c r="A401" s="731"/>
      <c r="B401" s="731"/>
      <c r="C401" s="731"/>
      <c r="D401" s="731"/>
      <c r="E401" s="731"/>
      <c r="F401" s="731"/>
      <c r="G401" s="731"/>
      <c r="H401" s="731"/>
      <c r="I401" s="731"/>
      <c r="J401" s="733"/>
      <c r="K401" s="344"/>
      <c r="L401" s="734"/>
      <c r="M401" s="735"/>
      <c r="N401" s="736"/>
      <c r="O401" s="737"/>
      <c r="P401" s="737"/>
      <c r="Q401" s="737"/>
      <c r="R401" s="737"/>
      <c r="S401" s="737"/>
      <c r="T401" s="737"/>
      <c r="U401" s="735"/>
      <c r="V401" s="735"/>
      <c r="W401" s="735"/>
      <c r="X401" s="735"/>
      <c r="Y401" s="735"/>
      <c r="Z401" s="95"/>
      <c r="AA401" s="95"/>
      <c r="AB401" s="95"/>
      <c r="AC401" s="95"/>
      <c r="AD401" s="95"/>
    </row>
    <row r="402">
      <c r="A402" s="731"/>
      <c r="B402" s="731"/>
      <c r="C402" s="731"/>
      <c r="D402" s="731"/>
      <c r="E402" s="731"/>
      <c r="F402" s="731"/>
      <c r="G402" s="731"/>
      <c r="H402" s="731"/>
      <c r="I402" s="731"/>
      <c r="J402" s="733"/>
      <c r="K402" s="344"/>
      <c r="L402" s="734"/>
      <c r="M402" s="735"/>
      <c r="N402" s="736"/>
      <c r="O402" s="737"/>
      <c r="P402" s="737"/>
      <c r="Q402" s="737"/>
      <c r="R402" s="737"/>
      <c r="S402" s="737"/>
      <c r="T402" s="737"/>
      <c r="U402" s="735"/>
      <c r="V402" s="735"/>
      <c r="W402" s="735"/>
      <c r="X402" s="735"/>
      <c r="Y402" s="735"/>
      <c r="Z402" s="95"/>
      <c r="AA402" s="95"/>
      <c r="AB402" s="95"/>
      <c r="AC402" s="95"/>
      <c r="AD402" s="95"/>
    </row>
    <row r="403">
      <c r="A403" s="731"/>
      <c r="B403" s="731"/>
      <c r="C403" s="731"/>
      <c r="D403" s="731"/>
      <c r="E403" s="731"/>
      <c r="F403" s="731"/>
      <c r="G403" s="731"/>
      <c r="H403" s="731"/>
      <c r="I403" s="731"/>
      <c r="J403" s="733"/>
      <c r="K403" s="344"/>
      <c r="L403" s="734"/>
      <c r="M403" s="735"/>
      <c r="N403" s="736"/>
      <c r="O403" s="737"/>
      <c r="P403" s="737"/>
      <c r="Q403" s="737"/>
      <c r="R403" s="737"/>
      <c r="S403" s="737"/>
      <c r="T403" s="737"/>
      <c r="U403" s="735"/>
      <c r="V403" s="735"/>
      <c r="W403" s="735"/>
      <c r="X403" s="735"/>
      <c r="Y403" s="735"/>
      <c r="Z403" s="95"/>
      <c r="AA403" s="95"/>
      <c r="AB403" s="95"/>
      <c r="AC403" s="95"/>
      <c r="AD403" s="95"/>
    </row>
    <row r="404">
      <c r="A404" s="731"/>
      <c r="B404" s="731"/>
      <c r="C404" s="731"/>
      <c r="D404" s="731"/>
      <c r="E404" s="731"/>
      <c r="F404" s="731"/>
      <c r="G404" s="731"/>
      <c r="H404" s="731"/>
      <c r="I404" s="731"/>
      <c r="J404" s="733"/>
      <c r="K404" s="344"/>
      <c r="L404" s="734"/>
      <c r="M404" s="735"/>
      <c r="N404" s="736"/>
      <c r="O404" s="737"/>
      <c r="P404" s="737"/>
      <c r="Q404" s="737"/>
      <c r="R404" s="737"/>
      <c r="S404" s="737"/>
      <c r="T404" s="737"/>
      <c r="U404" s="735"/>
      <c r="V404" s="735"/>
      <c r="W404" s="735"/>
      <c r="X404" s="735"/>
      <c r="Y404" s="735"/>
      <c r="Z404" s="95"/>
      <c r="AA404" s="95"/>
      <c r="AB404" s="95"/>
      <c r="AC404" s="95"/>
      <c r="AD404" s="95"/>
    </row>
    <row r="405">
      <c r="A405" s="731"/>
      <c r="B405" s="731"/>
      <c r="C405" s="731"/>
      <c r="D405" s="731"/>
      <c r="E405" s="731"/>
      <c r="F405" s="731"/>
      <c r="G405" s="731"/>
      <c r="H405" s="731"/>
      <c r="I405" s="731"/>
      <c r="J405" s="733"/>
      <c r="K405" s="344"/>
      <c r="L405" s="734"/>
      <c r="M405" s="735"/>
      <c r="N405" s="736"/>
      <c r="O405" s="737"/>
      <c r="P405" s="737"/>
      <c r="Q405" s="737"/>
      <c r="R405" s="737"/>
      <c r="S405" s="737"/>
      <c r="T405" s="737"/>
      <c r="U405" s="735"/>
      <c r="V405" s="735"/>
      <c r="W405" s="735"/>
      <c r="X405" s="735"/>
      <c r="Y405" s="735"/>
      <c r="Z405" s="95"/>
      <c r="AA405" s="95"/>
      <c r="AB405" s="95"/>
      <c r="AC405" s="95"/>
      <c r="AD405" s="95"/>
    </row>
    <row r="406">
      <c r="A406" s="731"/>
      <c r="B406" s="731"/>
      <c r="C406" s="731"/>
      <c r="D406" s="731"/>
      <c r="E406" s="731"/>
      <c r="F406" s="731"/>
      <c r="G406" s="731"/>
      <c r="H406" s="731"/>
      <c r="I406" s="731"/>
      <c r="J406" s="733"/>
      <c r="K406" s="344"/>
      <c r="L406" s="734"/>
      <c r="M406" s="735"/>
      <c r="N406" s="736"/>
      <c r="O406" s="737"/>
      <c r="P406" s="737"/>
      <c r="Q406" s="737"/>
      <c r="R406" s="737"/>
      <c r="S406" s="737"/>
      <c r="T406" s="737"/>
      <c r="U406" s="735"/>
      <c r="V406" s="735"/>
      <c r="W406" s="735"/>
      <c r="X406" s="735"/>
      <c r="Y406" s="735"/>
      <c r="Z406" s="95"/>
      <c r="AA406" s="95"/>
      <c r="AB406" s="95"/>
      <c r="AC406" s="95"/>
      <c r="AD406" s="95"/>
    </row>
    <row r="407">
      <c r="A407" s="731"/>
      <c r="B407" s="731"/>
      <c r="C407" s="731"/>
      <c r="D407" s="731"/>
      <c r="E407" s="731"/>
      <c r="F407" s="731"/>
      <c r="G407" s="731"/>
      <c r="H407" s="731"/>
      <c r="I407" s="731"/>
      <c r="J407" s="733"/>
      <c r="K407" s="344"/>
      <c r="L407" s="734"/>
      <c r="M407" s="735"/>
      <c r="N407" s="736"/>
      <c r="O407" s="737"/>
      <c r="P407" s="737"/>
      <c r="Q407" s="737"/>
      <c r="R407" s="737"/>
      <c r="S407" s="737"/>
      <c r="T407" s="737"/>
      <c r="U407" s="735"/>
      <c r="V407" s="735"/>
      <c r="W407" s="735"/>
      <c r="X407" s="735"/>
      <c r="Y407" s="735"/>
      <c r="Z407" s="95"/>
      <c r="AA407" s="95"/>
      <c r="AB407" s="95"/>
      <c r="AC407" s="95"/>
      <c r="AD407" s="95"/>
    </row>
    <row r="408">
      <c r="A408" s="731"/>
      <c r="B408" s="731"/>
      <c r="C408" s="731"/>
      <c r="D408" s="731"/>
      <c r="E408" s="731"/>
      <c r="F408" s="731"/>
      <c r="G408" s="731"/>
      <c r="H408" s="731"/>
      <c r="I408" s="731"/>
      <c r="J408" s="733"/>
      <c r="K408" s="344"/>
      <c r="L408" s="734"/>
      <c r="M408" s="735"/>
      <c r="N408" s="736"/>
      <c r="O408" s="737"/>
      <c r="P408" s="737"/>
      <c r="Q408" s="737"/>
      <c r="R408" s="737"/>
      <c r="S408" s="737"/>
      <c r="T408" s="737"/>
      <c r="U408" s="735"/>
      <c r="V408" s="735"/>
      <c r="W408" s="735"/>
      <c r="X408" s="735"/>
      <c r="Y408" s="735"/>
      <c r="Z408" s="95"/>
      <c r="AA408" s="95"/>
      <c r="AB408" s="95"/>
      <c r="AC408" s="95"/>
      <c r="AD408" s="95"/>
    </row>
    <row r="409">
      <c r="A409" s="731"/>
      <c r="B409" s="731"/>
      <c r="C409" s="731"/>
      <c r="D409" s="731"/>
      <c r="E409" s="731"/>
      <c r="F409" s="731"/>
      <c r="G409" s="731"/>
      <c r="H409" s="731"/>
      <c r="I409" s="731"/>
      <c r="J409" s="733"/>
      <c r="K409" s="344"/>
      <c r="L409" s="734"/>
      <c r="M409" s="735"/>
      <c r="N409" s="736"/>
      <c r="O409" s="737"/>
      <c r="P409" s="737"/>
      <c r="Q409" s="737"/>
      <c r="R409" s="737"/>
      <c r="S409" s="737"/>
      <c r="T409" s="737"/>
      <c r="U409" s="735"/>
      <c r="V409" s="735"/>
      <c r="W409" s="735"/>
      <c r="X409" s="735"/>
      <c r="Y409" s="735"/>
      <c r="Z409" s="95"/>
      <c r="AA409" s="95"/>
      <c r="AB409" s="95"/>
      <c r="AC409" s="95"/>
      <c r="AD409" s="95"/>
    </row>
    <row r="410">
      <c r="A410" s="731"/>
      <c r="B410" s="731"/>
      <c r="C410" s="731"/>
      <c r="D410" s="731"/>
      <c r="E410" s="731"/>
      <c r="F410" s="731"/>
      <c r="G410" s="731"/>
      <c r="H410" s="731"/>
      <c r="I410" s="731"/>
      <c r="J410" s="733"/>
      <c r="K410" s="344"/>
      <c r="L410" s="734"/>
      <c r="M410" s="735"/>
      <c r="N410" s="736"/>
      <c r="O410" s="737"/>
      <c r="P410" s="737"/>
      <c r="Q410" s="737"/>
      <c r="R410" s="737"/>
      <c r="S410" s="737"/>
      <c r="T410" s="737"/>
      <c r="U410" s="735"/>
      <c r="V410" s="735"/>
      <c r="W410" s="735"/>
      <c r="X410" s="735"/>
      <c r="Y410" s="735"/>
      <c r="Z410" s="95"/>
      <c r="AA410" s="95"/>
      <c r="AB410" s="95"/>
      <c r="AC410" s="95"/>
      <c r="AD410" s="95"/>
    </row>
    <row r="411">
      <c r="A411" s="731"/>
      <c r="B411" s="731"/>
      <c r="C411" s="731"/>
      <c r="D411" s="731"/>
      <c r="E411" s="731"/>
      <c r="F411" s="731"/>
      <c r="G411" s="731"/>
      <c r="H411" s="731"/>
      <c r="I411" s="731"/>
      <c r="J411" s="733"/>
      <c r="K411" s="344"/>
      <c r="L411" s="734"/>
      <c r="M411" s="735"/>
      <c r="N411" s="736"/>
      <c r="O411" s="737"/>
      <c r="P411" s="737"/>
      <c r="Q411" s="737"/>
      <c r="R411" s="737"/>
      <c r="S411" s="737"/>
      <c r="T411" s="737"/>
      <c r="U411" s="735"/>
      <c r="V411" s="735"/>
      <c r="W411" s="735"/>
      <c r="X411" s="735"/>
      <c r="Y411" s="735"/>
      <c r="Z411" s="95"/>
      <c r="AA411" s="95"/>
      <c r="AB411" s="95"/>
      <c r="AC411" s="95"/>
      <c r="AD411" s="95"/>
    </row>
    <row r="412">
      <c r="A412" s="731"/>
      <c r="B412" s="731"/>
      <c r="C412" s="731"/>
      <c r="D412" s="731"/>
      <c r="E412" s="731"/>
      <c r="F412" s="731"/>
      <c r="G412" s="731"/>
      <c r="H412" s="731"/>
      <c r="I412" s="731"/>
      <c r="J412" s="733"/>
      <c r="K412" s="344"/>
      <c r="L412" s="734"/>
      <c r="M412" s="735"/>
      <c r="N412" s="736"/>
      <c r="O412" s="737"/>
      <c r="P412" s="737"/>
      <c r="Q412" s="737"/>
      <c r="R412" s="737"/>
      <c r="S412" s="737"/>
      <c r="T412" s="737"/>
      <c r="U412" s="735"/>
      <c r="V412" s="735"/>
      <c r="W412" s="735"/>
      <c r="X412" s="735"/>
      <c r="Y412" s="735"/>
      <c r="Z412" s="95"/>
      <c r="AA412" s="95"/>
      <c r="AB412" s="95"/>
      <c r="AC412" s="95"/>
      <c r="AD412" s="95"/>
    </row>
    <row r="413">
      <c r="A413" s="731"/>
      <c r="B413" s="731"/>
      <c r="C413" s="731"/>
      <c r="D413" s="731"/>
      <c r="E413" s="731"/>
      <c r="F413" s="731"/>
      <c r="G413" s="731"/>
      <c r="H413" s="731"/>
      <c r="I413" s="731"/>
      <c r="J413" s="733"/>
      <c r="K413" s="344"/>
      <c r="L413" s="734"/>
      <c r="M413" s="735"/>
      <c r="N413" s="736"/>
      <c r="O413" s="737"/>
      <c r="P413" s="737"/>
      <c r="Q413" s="737"/>
      <c r="R413" s="737"/>
      <c r="S413" s="737"/>
      <c r="T413" s="737"/>
      <c r="U413" s="735"/>
      <c r="V413" s="735"/>
      <c r="W413" s="735"/>
      <c r="X413" s="735"/>
      <c r="Y413" s="735"/>
      <c r="Z413" s="95"/>
      <c r="AA413" s="95"/>
      <c r="AB413" s="95"/>
      <c r="AC413" s="95"/>
      <c r="AD413" s="95"/>
    </row>
    <row r="414">
      <c r="A414" s="731"/>
      <c r="B414" s="731"/>
      <c r="C414" s="731"/>
      <c r="D414" s="731"/>
      <c r="E414" s="731"/>
      <c r="F414" s="731"/>
      <c r="G414" s="731"/>
      <c r="H414" s="731"/>
      <c r="I414" s="731"/>
      <c r="J414" s="733"/>
      <c r="K414" s="344"/>
      <c r="L414" s="734"/>
      <c r="M414" s="735"/>
      <c r="N414" s="736"/>
      <c r="O414" s="737"/>
      <c r="P414" s="737"/>
      <c r="Q414" s="737"/>
      <c r="R414" s="737"/>
      <c r="S414" s="737"/>
      <c r="T414" s="737"/>
      <c r="U414" s="735"/>
      <c r="V414" s="735"/>
      <c r="W414" s="735"/>
      <c r="X414" s="735"/>
      <c r="Y414" s="735"/>
      <c r="Z414" s="95"/>
      <c r="AA414" s="95"/>
      <c r="AB414" s="95"/>
      <c r="AC414" s="95"/>
      <c r="AD414" s="95"/>
    </row>
    <row r="415">
      <c r="A415" s="731"/>
      <c r="B415" s="731"/>
      <c r="C415" s="731"/>
      <c r="D415" s="731"/>
      <c r="E415" s="731"/>
      <c r="F415" s="731"/>
      <c r="G415" s="731"/>
      <c r="H415" s="731"/>
      <c r="I415" s="731"/>
      <c r="J415" s="733"/>
      <c r="K415" s="344"/>
      <c r="L415" s="734"/>
      <c r="M415" s="735"/>
      <c r="N415" s="736"/>
      <c r="O415" s="737"/>
      <c r="P415" s="737"/>
      <c r="Q415" s="737"/>
      <c r="R415" s="737"/>
      <c r="S415" s="737"/>
      <c r="T415" s="737"/>
      <c r="U415" s="735"/>
      <c r="V415" s="735"/>
      <c r="W415" s="735"/>
      <c r="X415" s="735"/>
      <c r="Y415" s="735"/>
      <c r="Z415" s="95"/>
      <c r="AA415" s="95"/>
      <c r="AB415" s="95"/>
      <c r="AC415" s="95"/>
      <c r="AD415" s="95"/>
    </row>
    <row r="416">
      <c r="A416" s="731"/>
      <c r="B416" s="731"/>
      <c r="C416" s="731"/>
      <c r="D416" s="731"/>
      <c r="E416" s="731"/>
      <c r="F416" s="731"/>
      <c r="G416" s="731"/>
      <c r="H416" s="731"/>
      <c r="I416" s="731"/>
      <c r="J416" s="733"/>
      <c r="K416" s="344"/>
      <c r="L416" s="734"/>
      <c r="M416" s="735"/>
      <c r="N416" s="736"/>
      <c r="O416" s="737"/>
      <c r="P416" s="737"/>
      <c r="Q416" s="737"/>
      <c r="R416" s="737"/>
      <c r="S416" s="737"/>
      <c r="T416" s="737"/>
      <c r="U416" s="735"/>
      <c r="V416" s="735"/>
      <c r="W416" s="735"/>
      <c r="X416" s="735"/>
      <c r="Y416" s="735"/>
      <c r="Z416" s="95"/>
      <c r="AA416" s="95"/>
      <c r="AB416" s="95"/>
      <c r="AC416" s="95"/>
      <c r="AD416" s="95"/>
    </row>
    <row r="417">
      <c r="A417" s="731"/>
      <c r="B417" s="731"/>
      <c r="C417" s="731"/>
      <c r="D417" s="731"/>
      <c r="E417" s="731"/>
      <c r="F417" s="731"/>
      <c r="G417" s="731"/>
      <c r="H417" s="731"/>
      <c r="I417" s="731"/>
      <c r="J417" s="733"/>
      <c r="K417" s="344"/>
      <c r="L417" s="734"/>
      <c r="M417" s="735"/>
      <c r="N417" s="736"/>
      <c r="O417" s="737"/>
      <c r="P417" s="737"/>
      <c r="Q417" s="737"/>
      <c r="R417" s="737"/>
      <c r="S417" s="737"/>
      <c r="T417" s="737"/>
      <c r="U417" s="735"/>
      <c r="V417" s="735"/>
      <c r="W417" s="735"/>
      <c r="X417" s="735"/>
      <c r="Y417" s="735"/>
      <c r="Z417" s="95"/>
      <c r="AA417" s="95"/>
      <c r="AB417" s="95"/>
      <c r="AC417" s="95"/>
      <c r="AD417" s="95"/>
    </row>
    <row r="418">
      <c r="A418" s="731"/>
      <c r="B418" s="731"/>
      <c r="C418" s="731"/>
      <c r="D418" s="731"/>
      <c r="E418" s="731"/>
      <c r="F418" s="731"/>
      <c r="G418" s="731"/>
      <c r="H418" s="731"/>
      <c r="I418" s="731"/>
      <c r="J418" s="733"/>
      <c r="K418" s="344"/>
      <c r="L418" s="734"/>
      <c r="M418" s="735"/>
      <c r="N418" s="736"/>
      <c r="O418" s="737"/>
      <c r="P418" s="737"/>
      <c r="Q418" s="737"/>
      <c r="R418" s="737"/>
      <c r="S418" s="737"/>
      <c r="T418" s="737"/>
      <c r="U418" s="735"/>
      <c r="V418" s="735"/>
      <c r="W418" s="735"/>
      <c r="X418" s="735"/>
      <c r="Y418" s="735"/>
      <c r="Z418" s="95"/>
      <c r="AA418" s="95"/>
      <c r="AB418" s="95"/>
      <c r="AC418" s="95"/>
      <c r="AD418" s="95"/>
    </row>
    <row r="419">
      <c r="A419" s="731"/>
      <c r="B419" s="731"/>
      <c r="C419" s="731"/>
      <c r="D419" s="731"/>
      <c r="E419" s="731"/>
      <c r="F419" s="731"/>
      <c r="G419" s="731"/>
      <c r="H419" s="731"/>
      <c r="I419" s="731"/>
      <c r="J419" s="733"/>
      <c r="K419" s="344"/>
      <c r="L419" s="734"/>
      <c r="M419" s="735"/>
      <c r="N419" s="736"/>
      <c r="O419" s="737"/>
      <c r="P419" s="737"/>
      <c r="Q419" s="737"/>
      <c r="R419" s="737"/>
      <c r="S419" s="737"/>
      <c r="T419" s="737"/>
      <c r="U419" s="735"/>
      <c r="V419" s="735"/>
      <c r="W419" s="735"/>
      <c r="X419" s="735"/>
      <c r="Y419" s="735"/>
      <c r="Z419" s="95"/>
      <c r="AA419" s="95"/>
      <c r="AB419" s="95"/>
      <c r="AC419" s="95"/>
      <c r="AD419" s="95"/>
    </row>
    <row r="420">
      <c r="A420" s="731"/>
      <c r="B420" s="731"/>
      <c r="C420" s="731"/>
      <c r="D420" s="731"/>
      <c r="E420" s="731"/>
      <c r="F420" s="731"/>
      <c r="G420" s="731"/>
      <c r="H420" s="731"/>
      <c r="I420" s="731"/>
      <c r="J420" s="733"/>
      <c r="K420" s="344"/>
      <c r="L420" s="734"/>
      <c r="M420" s="735"/>
      <c r="N420" s="736"/>
      <c r="O420" s="737"/>
      <c r="P420" s="737"/>
      <c r="Q420" s="737"/>
      <c r="R420" s="737"/>
      <c r="S420" s="737"/>
      <c r="T420" s="737"/>
      <c r="U420" s="735"/>
      <c r="V420" s="735"/>
      <c r="W420" s="735"/>
      <c r="X420" s="735"/>
      <c r="Y420" s="735"/>
      <c r="Z420" s="95"/>
      <c r="AA420" s="95"/>
      <c r="AB420" s="95"/>
      <c r="AC420" s="95"/>
      <c r="AD420" s="95"/>
    </row>
    <row r="421">
      <c r="A421" s="731"/>
      <c r="B421" s="731"/>
      <c r="C421" s="731"/>
      <c r="D421" s="731"/>
      <c r="E421" s="731"/>
      <c r="F421" s="731"/>
      <c r="G421" s="731"/>
      <c r="H421" s="731"/>
      <c r="I421" s="731"/>
      <c r="J421" s="733"/>
      <c r="K421" s="344"/>
      <c r="L421" s="734"/>
      <c r="M421" s="735"/>
      <c r="N421" s="736"/>
      <c r="O421" s="737"/>
      <c r="P421" s="737"/>
      <c r="Q421" s="737"/>
      <c r="R421" s="737"/>
      <c r="S421" s="737"/>
      <c r="T421" s="737"/>
      <c r="U421" s="735"/>
      <c r="V421" s="735"/>
      <c r="W421" s="735"/>
      <c r="X421" s="735"/>
      <c r="Y421" s="735"/>
      <c r="Z421" s="95"/>
      <c r="AA421" s="95"/>
      <c r="AB421" s="95"/>
      <c r="AC421" s="95"/>
      <c r="AD421" s="95"/>
    </row>
    <row r="422">
      <c r="A422" s="731"/>
      <c r="B422" s="731"/>
      <c r="C422" s="731"/>
      <c r="D422" s="731"/>
      <c r="E422" s="731"/>
      <c r="F422" s="731"/>
      <c r="G422" s="731"/>
      <c r="H422" s="731"/>
      <c r="I422" s="731"/>
      <c r="J422" s="733"/>
      <c r="K422" s="344"/>
      <c r="L422" s="734"/>
      <c r="M422" s="735"/>
      <c r="N422" s="736"/>
      <c r="O422" s="737"/>
      <c r="P422" s="737"/>
      <c r="Q422" s="737"/>
      <c r="R422" s="737"/>
      <c r="S422" s="737"/>
      <c r="T422" s="737"/>
      <c r="U422" s="735"/>
      <c r="V422" s="735"/>
      <c r="W422" s="735"/>
      <c r="X422" s="735"/>
      <c r="Y422" s="735"/>
      <c r="Z422" s="95"/>
      <c r="AA422" s="95"/>
      <c r="AB422" s="95"/>
      <c r="AC422" s="95"/>
      <c r="AD422" s="95"/>
    </row>
    <row r="423">
      <c r="A423" s="731"/>
      <c r="B423" s="731"/>
      <c r="C423" s="731"/>
      <c r="D423" s="731"/>
      <c r="E423" s="731"/>
      <c r="F423" s="731"/>
      <c r="G423" s="731"/>
      <c r="H423" s="731"/>
      <c r="I423" s="731"/>
      <c r="J423" s="733"/>
      <c r="K423" s="344"/>
      <c r="L423" s="734"/>
      <c r="M423" s="735"/>
      <c r="N423" s="736"/>
      <c r="O423" s="737"/>
      <c r="P423" s="737"/>
      <c r="Q423" s="737"/>
      <c r="R423" s="737"/>
      <c r="S423" s="737"/>
      <c r="T423" s="737"/>
      <c r="U423" s="735"/>
      <c r="V423" s="735"/>
      <c r="W423" s="735"/>
      <c r="X423" s="735"/>
      <c r="Y423" s="735"/>
      <c r="Z423" s="95"/>
      <c r="AA423" s="95"/>
      <c r="AB423" s="95"/>
      <c r="AC423" s="95"/>
      <c r="AD423" s="95"/>
    </row>
    <row r="424">
      <c r="A424" s="731"/>
      <c r="B424" s="731"/>
      <c r="C424" s="731"/>
      <c r="D424" s="731"/>
      <c r="E424" s="731"/>
      <c r="F424" s="731"/>
      <c r="G424" s="731"/>
      <c r="H424" s="731"/>
      <c r="I424" s="731"/>
      <c r="J424" s="733"/>
      <c r="K424" s="344"/>
      <c r="L424" s="734"/>
      <c r="M424" s="735"/>
      <c r="N424" s="736"/>
      <c r="O424" s="737"/>
      <c r="P424" s="737"/>
      <c r="Q424" s="737"/>
      <c r="R424" s="737"/>
      <c r="S424" s="737"/>
      <c r="T424" s="737"/>
      <c r="U424" s="735"/>
      <c r="V424" s="735"/>
      <c r="W424" s="735"/>
      <c r="X424" s="735"/>
      <c r="Y424" s="735"/>
      <c r="Z424" s="95"/>
      <c r="AA424" s="95"/>
      <c r="AB424" s="95"/>
      <c r="AC424" s="95"/>
      <c r="AD424" s="95"/>
    </row>
    <row r="425">
      <c r="A425" s="731"/>
      <c r="B425" s="731"/>
      <c r="C425" s="731"/>
      <c r="D425" s="731"/>
      <c r="E425" s="731"/>
      <c r="F425" s="731"/>
      <c r="G425" s="731"/>
      <c r="H425" s="731"/>
      <c r="I425" s="731"/>
      <c r="J425" s="733"/>
      <c r="K425" s="344"/>
      <c r="L425" s="734"/>
      <c r="M425" s="735"/>
      <c r="N425" s="736"/>
      <c r="O425" s="737"/>
      <c r="P425" s="737"/>
      <c r="Q425" s="737"/>
      <c r="R425" s="737"/>
      <c r="S425" s="737"/>
      <c r="T425" s="737"/>
      <c r="U425" s="735"/>
      <c r="V425" s="735"/>
      <c r="W425" s="735"/>
      <c r="X425" s="735"/>
      <c r="Y425" s="735"/>
      <c r="Z425" s="95"/>
      <c r="AA425" s="95"/>
      <c r="AB425" s="95"/>
      <c r="AC425" s="95"/>
      <c r="AD425" s="95"/>
    </row>
    <row r="426">
      <c r="A426" s="731"/>
      <c r="B426" s="731"/>
      <c r="C426" s="731"/>
      <c r="D426" s="731"/>
      <c r="E426" s="731"/>
      <c r="F426" s="731"/>
      <c r="G426" s="731"/>
      <c r="H426" s="731"/>
      <c r="I426" s="731"/>
      <c r="J426" s="733"/>
      <c r="K426" s="344"/>
      <c r="L426" s="734"/>
      <c r="M426" s="735"/>
      <c r="N426" s="736"/>
      <c r="O426" s="737"/>
      <c r="P426" s="737"/>
      <c r="Q426" s="737"/>
      <c r="R426" s="737"/>
      <c r="S426" s="737"/>
      <c r="T426" s="737"/>
      <c r="U426" s="735"/>
      <c r="V426" s="735"/>
      <c r="W426" s="735"/>
      <c r="X426" s="735"/>
      <c r="Y426" s="735"/>
      <c r="Z426" s="95"/>
      <c r="AA426" s="95"/>
      <c r="AB426" s="95"/>
      <c r="AC426" s="95"/>
      <c r="AD426" s="95"/>
    </row>
    <row r="427">
      <c r="A427" s="731"/>
      <c r="B427" s="731"/>
      <c r="C427" s="731"/>
      <c r="D427" s="731"/>
      <c r="E427" s="731"/>
      <c r="F427" s="731"/>
      <c r="G427" s="731"/>
      <c r="H427" s="731"/>
      <c r="I427" s="731"/>
      <c r="J427" s="733"/>
      <c r="K427" s="344"/>
      <c r="L427" s="734"/>
      <c r="M427" s="735"/>
      <c r="N427" s="736"/>
      <c r="O427" s="737"/>
      <c r="P427" s="737"/>
      <c r="Q427" s="737"/>
      <c r="R427" s="737"/>
      <c r="S427" s="737"/>
      <c r="T427" s="737"/>
      <c r="U427" s="735"/>
      <c r="V427" s="735"/>
      <c r="W427" s="735"/>
      <c r="X427" s="735"/>
      <c r="Y427" s="735"/>
      <c r="Z427" s="95"/>
      <c r="AA427" s="95"/>
      <c r="AB427" s="95"/>
      <c r="AC427" s="95"/>
      <c r="AD427" s="95"/>
    </row>
    <row r="428">
      <c r="A428" s="731"/>
      <c r="B428" s="731"/>
      <c r="C428" s="731"/>
      <c r="D428" s="731"/>
      <c r="E428" s="731"/>
      <c r="F428" s="731"/>
      <c r="G428" s="731"/>
      <c r="H428" s="731"/>
      <c r="I428" s="731"/>
      <c r="J428" s="733"/>
      <c r="K428" s="344"/>
      <c r="L428" s="734"/>
      <c r="M428" s="735"/>
      <c r="N428" s="736"/>
      <c r="O428" s="737"/>
      <c r="P428" s="737"/>
      <c r="Q428" s="737"/>
      <c r="R428" s="737"/>
      <c r="S428" s="737"/>
      <c r="T428" s="737"/>
      <c r="U428" s="735"/>
      <c r="V428" s="735"/>
      <c r="W428" s="735"/>
      <c r="X428" s="735"/>
      <c r="Y428" s="735"/>
      <c r="Z428" s="95"/>
      <c r="AA428" s="95"/>
      <c r="AB428" s="95"/>
      <c r="AC428" s="95"/>
      <c r="AD428" s="95"/>
    </row>
    <row r="429">
      <c r="A429" s="731"/>
      <c r="B429" s="731"/>
      <c r="C429" s="731"/>
      <c r="D429" s="731"/>
      <c r="E429" s="731"/>
      <c r="F429" s="731"/>
      <c r="G429" s="731"/>
      <c r="H429" s="731"/>
      <c r="I429" s="731"/>
      <c r="J429" s="733"/>
      <c r="K429" s="344"/>
      <c r="L429" s="734"/>
      <c r="M429" s="735"/>
      <c r="N429" s="736"/>
      <c r="O429" s="737"/>
      <c r="P429" s="737"/>
      <c r="Q429" s="737"/>
      <c r="R429" s="737"/>
      <c r="S429" s="737"/>
      <c r="T429" s="737"/>
      <c r="U429" s="735"/>
      <c r="V429" s="735"/>
      <c r="W429" s="735"/>
      <c r="X429" s="735"/>
      <c r="Y429" s="735"/>
      <c r="Z429" s="95"/>
      <c r="AA429" s="95"/>
      <c r="AB429" s="95"/>
      <c r="AC429" s="95"/>
      <c r="AD429" s="95"/>
    </row>
    <row r="430">
      <c r="A430" s="731"/>
      <c r="B430" s="731"/>
      <c r="C430" s="731"/>
      <c r="D430" s="731"/>
      <c r="E430" s="731"/>
      <c r="F430" s="731"/>
      <c r="G430" s="731"/>
      <c r="H430" s="731"/>
      <c r="I430" s="731"/>
      <c r="J430" s="733"/>
      <c r="K430" s="344"/>
      <c r="L430" s="734"/>
      <c r="M430" s="735"/>
      <c r="N430" s="736"/>
      <c r="O430" s="737"/>
      <c r="P430" s="737"/>
      <c r="Q430" s="737"/>
      <c r="R430" s="737"/>
      <c r="S430" s="737"/>
      <c r="T430" s="737"/>
      <c r="U430" s="735"/>
      <c r="V430" s="735"/>
      <c r="W430" s="735"/>
      <c r="X430" s="735"/>
      <c r="Y430" s="735"/>
      <c r="Z430" s="95"/>
      <c r="AA430" s="95"/>
      <c r="AB430" s="95"/>
      <c r="AC430" s="95"/>
      <c r="AD430" s="95"/>
    </row>
    <row r="431">
      <c r="A431" s="731"/>
      <c r="B431" s="731"/>
      <c r="C431" s="731"/>
      <c r="D431" s="731"/>
      <c r="E431" s="731"/>
      <c r="F431" s="731"/>
      <c r="G431" s="731"/>
      <c r="H431" s="731"/>
      <c r="I431" s="731"/>
      <c r="J431" s="733"/>
      <c r="K431" s="344"/>
      <c r="L431" s="734"/>
      <c r="M431" s="735"/>
      <c r="N431" s="736"/>
      <c r="O431" s="737"/>
      <c r="P431" s="737"/>
      <c r="Q431" s="737"/>
      <c r="R431" s="737"/>
      <c r="S431" s="737"/>
      <c r="T431" s="737"/>
      <c r="U431" s="735"/>
      <c r="V431" s="735"/>
      <c r="W431" s="735"/>
      <c r="X431" s="735"/>
      <c r="Y431" s="735"/>
      <c r="Z431" s="95"/>
      <c r="AA431" s="95"/>
      <c r="AB431" s="95"/>
      <c r="AC431" s="95"/>
      <c r="AD431" s="95"/>
    </row>
    <row r="432">
      <c r="A432" s="731"/>
      <c r="B432" s="731"/>
      <c r="C432" s="731"/>
      <c r="D432" s="731"/>
      <c r="E432" s="731"/>
      <c r="F432" s="731"/>
      <c r="G432" s="731"/>
      <c r="H432" s="731"/>
      <c r="I432" s="731"/>
      <c r="J432" s="733"/>
      <c r="K432" s="344"/>
      <c r="L432" s="734"/>
      <c r="M432" s="735"/>
      <c r="N432" s="736"/>
      <c r="O432" s="737"/>
      <c r="P432" s="737"/>
      <c r="Q432" s="737"/>
      <c r="R432" s="737"/>
      <c r="S432" s="737"/>
      <c r="T432" s="737"/>
      <c r="U432" s="735"/>
      <c r="V432" s="735"/>
      <c r="W432" s="735"/>
      <c r="X432" s="735"/>
      <c r="Y432" s="735"/>
      <c r="Z432" s="95"/>
      <c r="AA432" s="95"/>
      <c r="AB432" s="95"/>
      <c r="AC432" s="95"/>
      <c r="AD432" s="95"/>
    </row>
    <row r="433">
      <c r="A433" s="731"/>
      <c r="B433" s="731"/>
      <c r="C433" s="731"/>
      <c r="D433" s="731"/>
      <c r="E433" s="731"/>
      <c r="F433" s="731"/>
      <c r="G433" s="731"/>
      <c r="H433" s="731"/>
      <c r="I433" s="731"/>
      <c r="J433" s="733"/>
      <c r="K433" s="344"/>
      <c r="L433" s="734"/>
      <c r="M433" s="735"/>
      <c r="N433" s="736"/>
      <c r="O433" s="737"/>
      <c r="P433" s="737"/>
      <c r="Q433" s="737"/>
      <c r="R433" s="737"/>
      <c r="S433" s="737"/>
      <c r="T433" s="737"/>
      <c r="U433" s="735"/>
      <c r="V433" s="735"/>
      <c r="W433" s="735"/>
      <c r="X433" s="735"/>
      <c r="Y433" s="735"/>
      <c r="Z433" s="95"/>
      <c r="AA433" s="95"/>
      <c r="AB433" s="95"/>
      <c r="AC433" s="95"/>
      <c r="AD433" s="95"/>
    </row>
    <row r="434">
      <c r="A434" s="731"/>
      <c r="B434" s="731"/>
      <c r="C434" s="731"/>
      <c r="D434" s="731"/>
      <c r="E434" s="731"/>
      <c r="F434" s="731"/>
      <c r="G434" s="731"/>
      <c r="H434" s="731"/>
      <c r="I434" s="731"/>
      <c r="J434" s="733"/>
      <c r="K434" s="344"/>
      <c r="L434" s="734"/>
      <c r="M434" s="735"/>
      <c r="N434" s="736"/>
      <c r="O434" s="737"/>
      <c r="P434" s="737"/>
      <c r="Q434" s="737"/>
      <c r="R434" s="737"/>
      <c r="S434" s="737"/>
      <c r="T434" s="737"/>
      <c r="U434" s="735"/>
      <c r="V434" s="735"/>
      <c r="W434" s="735"/>
      <c r="X434" s="735"/>
      <c r="Y434" s="735"/>
      <c r="Z434" s="95"/>
      <c r="AA434" s="95"/>
      <c r="AB434" s="95"/>
      <c r="AC434" s="95"/>
      <c r="AD434" s="95"/>
    </row>
    <row r="435">
      <c r="A435" s="731"/>
      <c r="B435" s="731"/>
      <c r="C435" s="731"/>
      <c r="D435" s="731"/>
      <c r="E435" s="731"/>
      <c r="F435" s="731"/>
      <c r="G435" s="731"/>
      <c r="H435" s="731"/>
      <c r="I435" s="731"/>
      <c r="J435" s="733"/>
      <c r="K435" s="344"/>
      <c r="L435" s="734"/>
      <c r="M435" s="735"/>
      <c r="N435" s="736"/>
      <c r="O435" s="737"/>
      <c r="P435" s="737"/>
      <c r="Q435" s="737"/>
      <c r="R435" s="737"/>
      <c r="S435" s="737"/>
      <c r="T435" s="737"/>
      <c r="U435" s="735"/>
      <c r="V435" s="735"/>
      <c r="W435" s="735"/>
      <c r="X435" s="735"/>
      <c r="Y435" s="735"/>
      <c r="Z435" s="95"/>
      <c r="AA435" s="95"/>
      <c r="AB435" s="95"/>
      <c r="AC435" s="95"/>
      <c r="AD435" s="95"/>
    </row>
    <row r="436">
      <c r="A436" s="731"/>
      <c r="B436" s="731"/>
      <c r="C436" s="731"/>
      <c r="D436" s="731"/>
      <c r="E436" s="731"/>
      <c r="F436" s="731"/>
      <c r="G436" s="731"/>
      <c r="H436" s="731"/>
      <c r="I436" s="731"/>
      <c r="J436" s="733"/>
      <c r="K436" s="344"/>
      <c r="L436" s="734"/>
      <c r="M436" s="735"/>
      <c r="N436" s="736"/>
      <c r="O436" s="737"/>
      <c r="P436" s="737"/>
      <c r="Q436" s="737"/>
      <c r="R436" s="737"/>
      <c r="S436" s="737"/>
      <c r="T436" s="737"/>
      <c r="U436" s="735"/>
      <c r="V436" s="735"/>
      <c r="W436" s="735"/>
      <c r="X436" s="735"/>
      <c r="Y436" s="735"/>
      <c r="Z436" s="95"/>
      <c r="AA436" s="95"/>
      <c r="AB436" s="95"/>
      <c r="AC436" s="95"/>
      <c r="AD436" s="95"/>
    </row>
    <row r="437">
      <c r="A437" s="731"/>
      <c r="B437" s="731"/>
      <c r="C437" s="731"/>
      <c r="D437" s="731"/>
      <c r="E437" s="731"/>
      <c r="F437" s="731"/>
      <c r="G437" s="731"/>
      <c r="H437" s="731"/>
      <c r="I437" s="731"/>
      <c r="J437" s="733"/>
      <c r="K437" s="344"/>
      <c r="L437" s="734"/>
      <c r="M437" s="735"/>
      <c r="N437" s="736"/>
      <c r="O437" s="737"/>
      <c r="P437" s="737"/>
      <c r="Q437" s="737"/>
      <c r="R437" s="737"/>
      <c r="S437" s="737"/>
      <c r="T437" s="737"/>
      <c r="U437" s="735"/>
      <c r="V437" s="735"/>
      <c r="W437" s="735"/>
      <c r="X437" s="735"/>
      <c r="Y437" s="735"/>
      <c r="Z437" s="95"/>
      <c r="AA437" s="95"/>
      <c r="AB437" s="95"/>
      <c r="AC437" s="95"/>
      <c r="AD437" s="95"/>
    </row>
    <row r="438">
      <c r="A438" s="731"/>
      <c r="B438" s="731"/>
      <c r="C438" s="731"/>
      <c r="D438" s="731"/>
      <c r="E438" s="731"/>
      <c r="F438" s="731"/>
      <c r="G438" s="731"/>
      <c r="H438" s="731"/>
      <c r="I438" s="731"/>
      <c r="J438" s="733"/>
      <c r="K438" s="344"/>
      <c r="L438" s="734"/>
      <c r="M438" s="735"/>
      <c r="N438" s="736"/>
      <c r="O438" s="737"/>
      <c r="P438" s="737"/>
      <c r="Q438" s="737"/>
      <c r="R438" s="737"/>
      <c r="S438" s="737"/>
      <c r="T438" s="737"/>
      <c r="U438" s="735"/>
      <c r="V438" s="735"/>
      <c r="W438" s="735"/>
      <c r="X438" s="735"/>
      <c r="Y438" s="735"/>
      <c r="Z438" s="95"/>
      <c r="AA438" s="95"/>
      <c r="AB438" s="95"/>
      <c r="AC438" s="95"/>
      <c r="AD438" s="95"/>
    </row>
    <row r="439">
      <c r="A439" s="731"/>
      <c r="B439" s="731"/>
      <c r="C439" s="731"/>
      <c r="D439" s="731"/>
      <c r="E439" s="731"/>
      <c r="F439" s="731"/>
      <c r="G439" s="731"/>
      <c r="H439" s="731"/>
      <c r="I439" s="731"/>
      <c r="J439" s="733"/>
      <c r="K439" s="344"/>
      <c r="L439" s="734"/>
      <c r="M439" s="735"/>
      <c r="N439" s="736"/>
      <c r="O439" s="737"/>
      <c r="P439" s="737"/>
      <c r="Q439" s="737"/>
      <c r="R439" s="737"/>
      <c r="S439" s="737"/>
      <c r="T439" s="737"/>
      <c r="U439" s="735"/>
      <c r="V439" s="735"/>
      <c r="W439" s="735"/>
      <c r="X439" s="735"/>
      <c r="Y439" s="735"/>
      <c r="Z439" s="95"/>
      <c r="AA439" s="95"/>
      <c r="AB439" s="95"/>
      <c r="AC439" s="95"/>
      <c r="AD439" s="95"/>
    </row>
    <row r="440">
      <c r="A440" s="731"/>
      <c r="B440" s="731"/>
      <c r="C440" s="731"/>
      <c r="D440" s="731"/>
      <c r="E440" s="731"/>
      <c r="F440" s="731"/>
      <c r="G440" s="731"/>
      <c r="H440" s="731"/>
      <c r="I440" s="731"/>
      <c r="J440" s="733"/>
      <c r="K440" s="344"/>
      <c r="L440" s="734"/>
      <c r="M440" s="735"/>
      <c r="N440" s="736"/>
      <c r="O440" s="737"/>
      <c r="P440" s="737"/>
      <c r="Q440" s="737"/>
      <c r="R440" s="737"/>
      <c r="S440" s="737"/>
      <c r="T440" s="737"/>
      <c r="U440" s="735"/>
      <c r="V440" s="735"/>
      <c r="W440" s="735"/>
      <c r="X440" s="735"/>
      <c r="Y440" s="735"/>
      <c r="Z440" s="95"/>
      <c r="AA440" s="95"/>
      <c r="AB440" s="95"/>
      <c r="AC440" s="95"/>
      <c r="AD440" s="95"/>
    </row>
    <row r="441">
      <c r="A441" s="731"/>
      <c r="B441" s="731"/>
      <c r="C441" s="731"/>
      <c r="D441" s="731"/>
      <c r="E441" s="731"/>
      <c r="F441" s="731"/>
      <c r="G441" s="731"/>
      <c r="H441" s="731"/>
      <c r="I441" s="731"/>
      <c r="J441" s="733"/>
      <c r="K441" s="344"/>
      <c r="L441" s="734"/>
      <c r="M441" s="735"/>
      <c r="N441" s="736"/>
      <c r="O441" s="737"/>
      <c r="P441" s="737"/>
      <c r="Q441" s="737"/>
      <c r="R441" s="737"/>
      <c r="S441" s="737"/>
      <c r="T441" s="737"/>
      <c r="U441" s="735"/>
      <c r="V441" s="735"/>
      <c r="W441" s="735"/>
      <c r="X441" s="735"/>
      <c r="Y441" s="735"/>
      <c r="Z441" s="95"/>
      <c r="AA441" s="95"/>
      <c r="AB441" s="95"/>
      <c r="AC441" s="95"/>
      <c r="AD441" s="95"/>
    </row>
    <row r="442">
      <c r="A442" s="731"/>
      <c r="B442" s="731"/>
      <c r="C442" s="731"/>
      <c r="D442" s="731"/>
      <c r="E442" s="731"/>
      <c r="F442" s="731"/>
      <c r="G442" s="731"/>
      <c r="H442" s="731"/>
      <c r="I442" s="731"/>
      <c r="J442" s="733"/>
      <c r="K442" s="344"/>
      <c r="L442" s="734"/>
      <c r="M442" s="735"/>
      <c r="N442" s="736"/>
      <c r="O442" s="737"/>
      <c r="P442" s="737"/>
      <c r="Q442" s="737"/>
      <c r="R442" s="737"/>
      <c r="S442" s="737"/>
      <c r="T442" s="737"/>
      <c r="U442" s="735"/>
      <c r="V442" s="735"/>
      <c r="W442" s="735"/>
      <c r="X442" s="735"/>
      <c r="Y442" s="735"/>
      <c r="Z442" s="95"/>
      <c r="AA442" s="95"/>
      <c r="AB442" s="95"/>
      <c r="AC442" s="95"/>
      <c r="AD442" s="95"/>
    </row>
    <row r="443">
      <c r="A443" s="731"/>
      <c r="B443" s="731"/>
      <c r="C443" s="731"/>
      <c r="D443" s="731"/>
      <c r="E443" s="731"/>
      <c r="F443" s="731"/>
      <c r="G443" s="731"/>
      <c r="H443" s="731"/>
      <c r="I443" s="731"/>
      <c r="J443" s="733"/>
      <c r="K443" s="344"/>
      <c r="L443" s="734"/>
      <c r="M443" s="735"/>
      <c r="N443" s="736"/>
      <c r="O443" s="737"/>
      <c r="P443" s="737"/>
      <c r="Q443" s="737"/>
      <c r="R443" s="737"/>
      <c r="S443" s="737"/>
      <c r="T443" s="737"/>
      <c r="U443" s="735"/>
      <c r="V443" s="735"/>
      <c r="W443" s="735"/>
      <c r="X443" s="735"/>
      <c r="Y443" s="735"/>
      <c r="Z443" s="95"/>
      <c r="AA443" s="95"/>
      <c r="AB443" s="95"/>
      <c r="AC443" s="95"/>
      <c r="AD443" s="95"/>
    </row>
    <row r="444">
      <c r="A444" s="731"/>
      <c r="B444" s="731"/>
      <c r="C444" s="731"/>
      <c r="D444" s="731"/>
      <c r="E444" s="731"/>
      <c r="F444" s="731"/>
      <c r="G444" s="731"/>
      <c r="H444" s="731"/>
      <c r="I444" s="731"/>
      <c r="J444" s="733"/>
      <c r="K444" s="344"/>
      <c r="L444" s="734"/>
      <c r="M444" s="735"/>
      <c r="N444" s="736"/>
      <c r="O444" s="737"/>
      <c r="P444" s="737"/>
      <c r="Q444" s="737"/>
      <c r="R444" s="737"/>
      <c r="S444" s="737"/>
      <c r="T444" s="737"/>
      <c r="U444" s="735"/>
      <c r="V444" s="735"/>
      <c r="W444" s="735"/>
      <c r="X444" s="735"/>
      <c r="Y444" s="735"/>
      <c r="Z444" s="95"/>
      <c r="AA444" s="95"/>
      <c r="AB444" s="95"/>
      <c r="AC444" s="95"/>
      <c r="AD444" s="95"/>
    </row>
    <row r="445">
      <c r="A445" s="731"/>
      <c r="B445" s="731"/>
      <c r="C445" s="731"/>
      <c r="D445" s="731"/>
      <c r="E445" s="731"/>
      <c r="F445" s="731"/>
      <c r="G445" s="731"/>
      <c r="H445" s="731"/>
      <c r="I445" s="731"/>
      <c r="J445" s="733"/>
      <c r="K445" s="344"/>
      <c r="L445" s="734"/>
      <c r="M445" s="735"/>
      <c r="N445" s="736"/>
      <c r="O445" s="737"/>
      <c r="P445" s="737"/>
      <c r="Q445" s="737"/>
      <c r="R445" s="737"/>
      <c r="S445" s="737"/>
      <c r="T445" s="737"/>
      <c r="U445" s="735"/>
      <c r="V445" s="735"/>
      <c r="W445" s="735"/>
      <c r="X445" s="735"/>
      <c r="Y445" s="735"/>
      <c r="Z445" s="95"/>
      <c r="AA445" s="95"/>
      <c r="AB445" s="95"/>
      <c r="AC445" s="95"/>
      <c r="AD445" s="95"/>
    </row>
    <row r="446">
      <c r="A446" s="731"/>
      <c r="B446" s="731"/>
      <c r="C446" s="731"/>
      <c r="D446" s="731"/>
      <c r="E446" s="731"/>
      <c r="F446" s="731"/>
      <c r="G446" s="731"/>
      <c r="H446" s="731"/>
      <c r="I446" s="731"/>
      <c r="J446" s="733"/>
      <c r="K446" s="344"/>
      <c r="L446" s="734"/>
      <c r="M446" s="735"/>
      <c r="N446" s="736"/>
      <c r="O446" s="737"/>
      <c r="P446" s="737"/>
      <c r="Q446" s="737"/>
      <c r="R446" s="737"/>
      <c r="S446" s="737"/>
      <c r="T446" s="737"/>
      <c r="U446" s="735"/>
      <c r="V446" s="735"/>
      <c r="W446" s="735"/>
      <c r="X446" s="735"/>
      <c r="Y446" s="735"/>
      <c r="Z446" s="95"/>
      <c r="AA446" s="95"/>
      <c r="AB446" s="95"/>
      <c r="AC446" s="95"/>
      <c r="AD446" s="95"/>
    </row>
    <row r="447">
      <c r="A447" s="731"/>
      <c r="B447" s="731"/>
      <c r="C447" s="731"/>
      <c r="D447" s="731"/>
      <c r="E447" s="731"/>
      <c r="F447" s="731"/>
      <c r="G447" s="731"/>
      <c r="H447" s="731"/>
      <c r="I447" s="731"/>
      <c r="J447" s="733"/>
      <c r="K447" s="344"/>
      <c r="L447" s="734"/>
      <c r="M447" s="735"/>
      <c r="N447" s="736"/>
      <c r="O447" s="737"/>
      <c r="P447" s="737"/>
      <c r="Q447" s="737"/>
      <c r="R447" s="737"/>
      <c r="S447" s="737"/>
      <c r="T447" s="737"/>
      <c r="U447" s="735"/>
      <c r="V447" s="735"/>
      <c r="W447" s="735"/>
      <c r="X447" s="735"/>
      <c r="Y447" s="735"/>
      <c r="Z447" s="95"/>
      <c r="AA447" s="95"/>
      <c r="AB447" s="95"/>
      <c r="AC447" s="95"/>
      <c r="AD447" s="95"/>
    </row>
    <row r="448">
      <c r="A448" s="731"/>
      <c r="B448" s="731"/>
      <c r="C448" s="731"/>
      <c r="D448" s="731"/>
      <c r="E448" s="731"/>
      <c r="F448" s="731"/>
      <c r="G448" s="731"/>
      <c r="H448" s="731"/>
      <c r="I448" s="731"/>
      <c r="J448" s="733"/>
      <c r="K448" s="344"/>
      <c r="L448" s="734"/>
      <c r="M448" s="735"/>
      <c r="N448" s="736"/>
      <c r="O448" s="737"/>
      <c r="P448" s="737"/>
      <c r="Q448" s="737"/>
      <c r="R448" s="737"/>
      <c r="S448" s="737"/>
      <c r="T448" s="737"/>
      <c r="U448" s="735"/>
      <c r="V448" s="735"/>
      <c r="W448" s="735"/>
      <c r="X448" s="735"/>
      <c r="Y448" s="735"/>
      <c r="Z448" s="95"/>
      <c r="AA448" s="95"/>
      <c r="AB448" s="95"/>
      <c r="AC448" s="95"/>
      <c r="AD448" s="95"/>
    </row>
    <row r="449">
      <c r="A449" s="731"/>
      <c r="B449" s="731"/>
      <c r="C449" s="731"/>
      <c r="D449" s="731"/>
      <c r="E449" s="731"/>
      <c r="F449" s="731"/>
      <c r="G449" s="731"/>
      <c r="H449" s="731"/>
      <c r="I449" s="731"/>
      <c r="J449" s="733"/>
      <c r="K449" s="344"/>
      <c r="L449" s="734"/>
      <c r="M449" s="735"/>
      <c r="N449" s="736"/>
      <c r="O449" s="737"/>
      <c r="P449" s="737"/>
      <c r="Q449" s="737"/>
      <c r="R449" s="737"/>
      <c r="S449" s="737"/>
      <c r="T449" s="737"/>
      <c r="U449" s="735"/>
      <c r="V449" s="735"/>
      <c r="W449" s="735"/>
      <c r="X449" s="735"/>
      <c r="Y449" s="735"/>
      <c r="Z449" s="95"/>
      <c r="AA449" s="95"/>
      <c r="AB449" s="95"/>
      <c r="AC449" s="95"/>
      <c r="AD449" s="95"/>
    </row>
    <row r="450">
      <c r="A450" s="731"/>
      <c r="B450" s="731"/>
      <c r="C450" s="731"/>
      <c r="D450" s="731"/>
      <c r="E450" s="731"/>
      <c r="F450" s="731"/>
      <c r="G450" s="731"/>
      <c r="H450" s="731"/>
      <c r="I450" s="731"/>
      <c r="J450" s="733"/>
      <c r="K450" s="344"/>
      <c r="L450" s="734"/>
      <c r="M450" s="735"/>
      <c r="N450" s="736"/>
      <c r="O450" s="737"/>
      <c r="P450" s="737"/>
      <c r="Q450" s="737"/>
      <c r="R450" s="737"/>
      <c r="S450" s="737"/>
      <c r="T450" s="737"/>
      <c r="U450" s="735"/>
      <c r="V450" s="735"/>
      <c r="W450" s="735"/>
      <c r="X450" s="735"/>
      <c r="Y450" s="735"/>
      <c r="Z450" s="95"/>
      <c r="AA450" s="95"/>
      <c r="AB450" s="95"/>
      <c r="AC450" s="95"/>
      <c r="AD450" s="95"/>
    </row>
    <row r="451">
      <c r="A451" s="731"/>
      <c r="B451" s="731"/>
      <c r="C451" s="731"/>
      <c r="D451" s="731"/>
      <c r="E451" s="731"/>
      <c r="F451" s="731"/>
      <c r="G451" s="731"/>
      <c r="H451" s="731"/>
      <c r="I451" s="731"/>
      <c r="J451" s="733"/>
      <c r="K451" s="344"/>
      <c r="L451" s="734"/>
      <c r="M451" s="735"/>
      <c r="N451" s="736"/>
      <c r="O451" s="737"/>
      <c r="P451" s="737"/>
      <c r="Q451" s="737"/>
      <c r="R451" s="737"/>
      <c r="S451" s="737"/>
      <c r="T451" s="737"/>
      <c r="U451" s="735"/>
      <c r="V451" s="735"/>
      <c r="W451" s="735"/>
      <c r="X451" s="735"/>
      <c r="Y451" s="735"/>
      <c r="Z451" s="95"/>
      <c r="AA451" s="95"/>
      <c r="AB451" s="95"/>
      <c r="AC451" s="95"/>
      <c r="AD451" s="95"/>
    </row>
    <row r="452">
      <c r="A452" s="731"/>
      <c r="B452" s="731"/>
      <c r="C452" s="731"/>
      <c r="D452" s="731"/>
      <c r="E452" s="731"/>
      <c r="F452" s="731"/>
      <c r="G452" s="731"/>
      <c r="H452" s="731"/>
      <c r="I452" s="731"/>
      <c r="J452" s="733"/>
      <c r="K452" s="344"/>
      <c r="L452" s="734"/>
      <c r="M452" s="735"/>
      <c r="N452" s="736"/>
      <c r="O452" s="737"/>
      <c r="P452" s="737"/>
      <c r="Q452" s="737"/>
      <c r="R452" s="737"/>
      <c r="S452" s="737"/>
      <c r="T452" s="737"/>
      <c r="U452" s="735"/>
      <c r="V452" s="735"/>
      <c r="W452" s="735"/>
      <c r="X452" s="735"/>
      <c r="Y452" s="735"/>
      <c r="Z452" s="95"/>
      <c r="AA452" s="95"/>
      <c r="AB452" s="95"/>
      <c r="AC452" s="95"/>
      <c r="AD452" s="95"/>
    </row>
    <row r="453">
      <c r="A453" s="731"/>
      <c r="B453" s="731"/>
      <c r="C453" s="731"/>
      <c r="D453" s="731"/>
      <c r="E453" s="731"/>
      <c r="F453" s="731"/>
      <c r="G453" s="731"/>
      <c r="H453" s="731"/>
      <c r="I453" s="731"/>
      <c r="J453" s="733"/>
      <c r="K453" s="344"/>
      <c r="L453" s="734"/>
      <c r="M453" s="735"/>
      <c r="N453" s="736"/>
      <c r="O453" s="737"/>
      <c r="P453" s="737"/>
      <c r="Q453" s="737"/>
      <c r="R453" s="737"/>
      <c r="S453" s="737"/>
      <c r="T453" s="737"/>
      <c r="U453" s="735"/>
      <c r="V453" s="735"/>
      <c r="W453" s="735"/>
      <c r="X453" s="735"/>
      <c r="Y453" s="735"/>
      <c r="Z453" s="95"/>
      <c r="AA453" s="95"/>
      <c r="AB453" s="95"/>
      <c r="AC453" s="95"/>
      <c r="AD453" s="95"/>
    </row>
    <row r="454">
      <c r="A454" s="731"/>
      <c r="B454" s="731"/>
      <c r="C454" s="731"/>
      <c r="D454" s="731"/>
      <c r="E454" s="731"/>
      <c r="F454" s="731"/>
      <c r="G454" s="731"/>
      <c r="H454" s="731"/>
      <c r="I454" s="731"/>
      <c r="J454" s="733"/>
      <c r="K454" s="344"/>
      <c r="L454" s="734"/>
      <c r="M454" s="735"/>
      <c r="N454" s="736"/>
      <c r="O454" s="737"/>
      <c r="P454" s="737"/>
      <c r="Q454" s="737"/>
      <c r="R454" s="737"/>
      <c r="S454" s="737"/>
      <c r="T454" s="737"/>
      <c r="U454" s="735"/>
      <c r="V454" s="735"/>
      <c r="W454" s="735"/>
      <c r="X454" s="735"/>
      <c r="Y454" s="735"/>
      <c r="Z454" s="95"/>
      <c r="AA454" s="95"/>
      <c r="AB454" s="95"/>
      <c r="AC454" s="95"/>
      <c r="AD454" s="95"/>
    </row>
    <row r="455">
      <c r="A455" s="731"/>
      <c r="B455" s="731"/>
      <c r="C455" s="731"/>
      <c r="D455" s="731"/>
      <c r="E455" s="731"/>
      <c r="F455" s="731"/>
      <c r="G455" s="731"/>
      <c r="H455" s="731"/>
      <c r="I455" s="731"/>
      <c r="J455" s="733"/>
      <c r="K455" s="344"/>
      <c r="L455" s="734"/>
      <c r="M455" s="735"/>
      <c r="N455" s="736"/>
      <c r="O455" s="737"/>
      <c r="P455" s="737"/>
      <c r="Q455" s="737"/>
      <c r="R455" s="737"/>
      <c r="S455" s="737"/>
      <c r="T455" s="737"/>
      <c r="U455" s="735"/>
      <c r="V455" s="735"/>
      <c r="W455" s="735"/>
      <c r="X455" s="735"/>
      <c r="Y455" s="735"/>
      <c r="Z455" s="95"/>
      <c r="AA455" s="95"/>
      <c r="AB455" s="95"/>
      <c r="AC455" s="95"/>
      <c r="AD455" s="95"/>
    </row>
    <row r="456">
      <c r="A456" s="731"/>
      <c r="B456" s="731"/>
      <c r="C456" s="731"/>
      <c r="D456" s="731"/>
      <c r="E456" s="731"/>
      <c r="F456" s="731"/>
      <c r="G456" s="731"/>
      <c r="H456" s="731"/>
      <c r="I456" s="731"/>
      <c r="J456" s="733"/>
      <c r="K456" s="344"/>
      <c r="L456" s="734"/>
      <c r="M456" s="735"/>
      <c r="N456" s="736"/>
      <c r="O456" s="737"/>
      <c r="P456" s="737"/>
      <c r="Q456" s="737"/>
      <c r="R456" s="737"/>
      <c r="S456" s="737"/>
      <c r="T456" s="737"/>
      <c r="U456" s="735"/>
      <c r="V456" s="735"/>
      <c r="W456" s="735"/>
      <c r="X456" s="735"/>
      <c r="Y456" s="735"/>
      <c r="Z456" s="95"/>
      <c r="AA456" s="95"/>
      <c r="AB456" s="95"/>
      <c r="AC456" s="95"/>
      <c r="AD456" s="95"/>
    </row>
    <row r="457">
      <c r="A457" s="731"/>
      <c r="B457" s="731"/>
      <c r="C457" s="731"/>
      <c r="D457" s="731"/>
      <c r="E457" s="731"/>
      <c r="F457" s="731"/>
      <c r="G457" s="731"/>
      <c r="H457" s="731"/>
      <c r="I457" s="731"/>
      <c r="J457" s="733"/>
      <c r="K457" s="344"/>
      <c r="L457" s="734"/>
      <c r="M457" s="735"/>
      <c r="N457" s="736"/>
      <c r="O457" s="737"/>
      <c r="P457" s="737"/>
      <c r="Q457" s="737"/>
      <c r="R457" s="737"/>
      <c r="S457" s="737"/>
      <c r="T457" s="737"/>
      <c r="U457" s="735"/>
      <c r="V457" s="735"/>
      <c r="W457" s="735"/>
      <c r="X457" s="735"/>
      <c r="Y457" s="735"/>
      <c r="Z457" s="95"/>
      <c r="AA457" s="95"/>
      <c r="AB457" s="95"/>
      <c r="AC457" s="95"/>
      <c r="AD457" s="95"/>
    </row>
    <row r="458">
      <c r="A458" s="731"/>
      <c r="B458" s="731"/>
      <c r="C458" s="731"/>
      <c r="D458" s="731"/>
      <c r="E458" s="731"/>
      <c r="F458" s="731"/>
      <c r="G458" s="731"/>
      <c r="H458" s="731"/>
      <c r="I458" s="731"/>
      <c r="J458" s="733"/>
      <c r="K458" s="344"/>
      <c r="L458" s="734"/>
      <c r="M458" s="735"/>
      <c r="N458" s="736"/>
      <c r="O458" s="737"/>
      <c r="P458" s="737"/>
      <c r="Q458" s="737"/>
      <c r="R458" s="737"/>
      <c r="S458" s="737"/>
      <c r="T458" s="737"/>
      <c r="U458" s="735"/>
      <c r="V458" s="735"/>
      <c r="W458" s="735"/>
      <c r="X458" s="735"/>
      <c r="Y458" s="735"/>
      <c r="Z458" s="95"/>
      <c r="AA458" s="95"/>
      <c r="AB458" s="95"/>
      <c r="AC458" s="95"/>
      <c r="AD458" s="95"/>
    </row>
    <row r="459">
      <c r="A459" s="731"/>
      <c r="B459" s="731"/>
      <c r="C459" s="731"/>
      <c r="D459" s="731"/>
      <c r="E459" s="731"/>
      <c r="F459" s="731"/>
      <c r="G459" s="731"/>
      <c r="H459" s="731"/>
      <c r="I459" s="731"/>
      <c r="J459" s="733"/>
      <c r="K459" s="344"/>
      <c r="L459" s="734"/>
      <c r="M459" s="735"/>
      <c r="N459" s="736"/>
      <c r="O459" s="737"/>
      <c r="P459" s="737"/>
      <c r="Q459" s="737"/>
      <c r="R459" s="737"/>
      <c r="S459" s="737"/>
      <c r="T459" s="737"/>
      <c r="U459" s="735"/>
      <c r="V459" s="735"/>
      <c r="W459" s="735"/>
      <c r="X459" s="735"/>
      <c r="Y459" s="735"/>
      <c r="Z459" s="95"/>
      <c r="AA459" s="95"/>
      <c r="AB459" s="95"/>
      <c r="AC459" s="95"/>
      <c r="AD459" s="95"/>
    </row>
    <row r="460">
      <c r="A460" s="731"/>
      <c r="B460" s="731"/>
      <c r="C460" s="731"/>
      <c r="D460" s="731"/>
      <c r="E460" s="731"/>
      <c r="F460" s="731"/>
      <c r="G460" s="731"/>
      <c r="H460" s="731"/>
      <c r="I460" s="731"/>
      <c r="J460" s="733"/>
      <c r="K460" s="344"/>
      <c r="L460" s="734"/>
      <c r="M460" s="735"/>
      <c r="N460" s="736"/>
      <c r="O460" s="737"/>
      <c r="P460" s="737"/>
      <c r="Q460" s="737"/>
      <c r="R460" s="737"/>
      <c r="S460" s="737"/>
      <c r="T460" s="737"/>
      <c r="U460" s="735"/>
      <c r="V460" s="735"/>
      <c r="W460" s="735"/>
      <c r="X460" s="735"/>
      <c r="Y460" s="735"/>
      <c r="Z460" s="95"/>
      <c r="AA460" s="95"/>
      <c r="AB460" s="95"/>
      <c r="AC460" s="95"/>
      <c r="AD460" s="95"/>
    </row>
    <row r="461">
      <c r="A461" s="731"/>
      <c r="B461" s="731"/>
      <c r="C461" s="731"/>
      <c r="D461" s="731"/>
      <c r="E461" s="731"/>
      <c r="F461" s="731"/>
      <c r="G461" s="731"/>
      <c r="H461" s="731"/>
      <c r="I461" s="731"/>
      <c r="J461" s="733"/>
      <c r="K461" s="344"/>
      <c r="L461" s="734"/>
      <c r="M461" s="735"/>
      <c r="N461" s="736"/>
      <c r="O461" s="737"/>
      <c r="P461" s="737"/>
      <c r="Q461" s="737"/>
      <c r="R461" s="737"/>
      <c r="S461" s="737"/>
      <c r="T461" s="737"/>
      <c r="U461" s="735"/>
      <c r="V461" s="735"/>
      <c r="W461" s="735"/>
      <c r="X461" s="735"/>
      <c r="Y461" s="735"/>
      <c r="Z461" s="95"/>
      <c r="AA461" s="95"/>
      <c r="AB461" s="95"/>
      <c r="AC461" s="95"/>
      <c r="AD461" s="95"/>
    </row>
    <row r="462">
      <c r="A462" s="731"/>
      <c r="B462" s="731"/>
      <c r="C462" s="731"/>
      <c r="D462" s="731"/>
      <c r="E462" s="731"/>
      <c r="F462" s="731"/>
      <c r="G462" s="731"/>
      <c r="H462" s="731"/>
      <c r="I462" s="731"/>
      <c r="J462" s="733"/>
      <c r="K462" s="344"/>
      <c r="L462" s="734"/>
      <c r="M462" s="735"/>
      <c r="N462" s="736"/>
      <c r="O462" s="737"/>
      <c r="P462" s="737"/>
      <c r="Q462" s="737"/>
      <c r="R462" s="737"/>
      <c r="S462" s="737"/>
      <c r="T462" s="737"/>
      <c r="U462" s="735"/>
      <c r="V462" s="735"/>
      <c r="W462" s="735"/>
      <c r="X462" s="735"/>
      <c r="Y462" s="735"/>
      <c r="Z462" s="95"/>
      <c r="AA462" s="95"/>
      <c r="AB462" s="95"/>
      <c r="AC462" s="95"/>
      <c r="AD462" s="95"/>
    </row>
    <row r="463">
      <c r="A463" s="731"/>
      <c r="B463" s="731"/>
      <c r="C463" s="731"/>
      <c r="D463" s="731"/>
      <c r="E463" s="731"/>
      <c r="F463" s="731"/>
      <c r="G463" s="731"/>
      <c r="H463" s="731"/>
      <c r="I463" s="731"/>
      <c r="J463" s="733"/>
      <c r="K463" s="344"/>
      <c r="L463" s="734"/>
      <c r="M463" s="735"/>
      <c r="N463" s="736"/>
      <c r="O463" s="737"/>
      <c r="P463" s="737"/>
      <c r="Q463" s="737"/>
      <c r="R463" s="737"/>
      <c r="S463" s="737"/>
      <c r="T463" s="737"/>
      <c r="U463" s="735"/>
      <c r="V463" s="735"/>
      <c r="W463" s="735"/>
      <c r="X463" s="735"/>
      <c r="Y463" s="735"/>
      <c r="Z463" s="95"/>
      <c r="AA463" s="95"/>
      <c r="AB463" s="95"/>
      <c r="AC463" s="95"/>
      <c r="AD463" s="95"/>
    </row>
    <row r="464">
      <c r="A464" s="731"/>
      <c r="B464" s="731"/>
      <c r="C464" s="731"/>
      <c r="D464" s="731"/>
      <c r="E464" s="731"/>
      <c r="F464" s="731"/>
      <c r="G464" s="731"/>
      <c r="H464" s="731"/>
      <c r="I464" s="731"/>
      <c r="J464" s="733"/>
      <c r="K464" s="344"/>
      <c r="L464" s="734"/>
      <c r="M464" s="735"/>
      <c r="N464" s="736"/>
      <c r="O464" s="737"/>
      <c r="P464" s="737"/>
      <c r="Q464" s="737"/>
      <c r="R464" s="737"/>
      <c r="S464" s="737"/>
      <c r="T464" s="737"/>
      <c r="U464" s="735"/>
      <c r="V464" s="735"/>
      <c r="W464" s="735"/>
      <c r="X464" s="735"/>
      <c r="Y464" s="735"/>
      <c r="Z464" s="95"/>
      <c r="AA464" s="95"/>
      <c r="AB464" s="95"/>
      <c r="AC464" s="95"/>
      <c r="AD464" s="95"/>
    </row>
    <row r="465">
      <c r="A465" s="731"/>
      <c r="B465" s="731"/>
      <c r="C465" s="731"/>
      <c r="D465" s="731"/>
      <c r="E465" s="731"/>
      <c r="F465" s="731"/>
      <c r="G465" s="731"/>
      <c r="H465" s="731"/>
      <c r="I465" s="731"/>
      <c r="J465" s="733"/>
      <c r="K465" s="344"/>
      <c r="L465" s="734"/>
      <c r="M465" s="735"/>
      <c r="N465" s="736"/>
      <c r="O465" s="737"/>
      <c r="P465" s="737"/>
      <c r="Q465" s="737"/>
      <c r="R465" s="737"/>
      <c r="S465" s="737"/>
      <c r="T465" s="737"/>
      <c r="U465" s="735"/>
      <c r="V465" s="735"/>
      <c r="W465" s="735"/>
      <c r="X465" s="735"/>
      <c r="Y465" s="735"/>
      <c r="Z465" s="95"/>
      <c r="AA465" s="95"/>
      <c r="AB465" s="95"/>
      <c r="AC465" s="95"/>
      <c r="AD465" s="95"/>
    </row>
    <row r="466">
      <c r="A466" s="731"/>
      <c r="B466" s="731"/>
      <c r="C466" s="731"/>
      <c r="D466" s="731"/>
      <c r="E466" s="731"/>
      <c r="F466" s="731"/>
      <c r="G466" s="731"/>
      <c r="H466" s="731"/>
      <c r="I466" s="731"/>
      <c r="J466" s="733"/>
      <c r="K466" s="344"/>
      <c r="L466" s="734"/>
      <c r="M466" s="735"/>
      <c r="N466" s="736"/>
      <c r="O466" s="737"/>
      <c r="P466" s="737"/>
      <c r="Q466" s="737"/>
      <c r="R466" s="737"/>
      <c r="S466" s="737"/>
      <c r="T466" s="737"/>
      <c r="U466" s="735"/>
      <c r="V466" s="735"/>
      <c r="W466" s="735"/>
      <c r="X466" s="735"/>
      <c r="Y466" s="735"/>
      <c r="Z466" s="95"/>
      <c r="AA466" s="95"/>
      <c r="AB466" s="95"/>
      <c r="AC466" s="95"/>
      <c r="AD466" s="95"/>
    </row>
    <row r="467">
      <c r="A467" s="731"/>
      <c r="B467" s="731"/>
      <c r="C467" s="731"/>
      <c r="D467" s="731"/>
      <c r="E467" s="731"/>
      <c r="F467" s="731"/>
      <c r="G467" s="731"/>
      <c r="H467" s="731"/>
      <c r="I467" s="731"/>
      <c r="J467" s="733"/>
      <c r="K467" s="344"/>
      <c r="L467" s="734"/>
      <c r="M467" s="735"/>
      <c r="N467" s="736"/>
      <c r="O467" s="737"/>
      <c r="P467" s="737"/>
      <c r="Q467" s="737"/>
      <c r="R467" s="737"/>
      <c r="S467" s="737"/>
      <c r="T467" s="737"/>
      <c r="U467" s="735"/>
      <c r="V467" s="735"/>
      <c r="W467" s="735"/>
      <c r="X467" s="735"/>
      <c r="Y467" s="735"/>
      <c r="Z467" s="95"/>
      <c r="AA467" s="95"/>
      <c r="AB467" s="95"/>
      <c r="AC467" s="95"/>
      <c r="AD467" s="95"/>
    </row>
    <row r="468">
      <c r="A468" s="731"/>
      <c r="B468" s="731"/>
      <c r="C468" s="731"/>
      <c r="D468" s="731"/>
      <c r="E468" s="731"/>
      <c r="F468" s="731"/>
      <c r="G468" s="731"/>
      <c r="H468" s="731"/>
      <c r="I468" s="731"/>
      <c r="J468" s="733"/>
      <c r="K468" s="344"/>
      <c r="L468" s="734"/>
      <c r="M468" s="735"/>
      <c r="N468" s="736"/>
      <c r="O468" s="737"/>
      <c r="P468" s="737"/>
      <c r="Q468" s="737"/>
      <c r="R468" s="737"/>
      <c r="S468" s="737"/>
      <c r="T468" s="737"/>
      <c r="U468" s="735"/>
      <c r="V468" s="735"/>
      <c r="W468" s="735"/>
      <c r="X468" s="735"/>
      <c r="Y468" s="735"/>
      <c r="Z468" s="95"/>
      <c r="AA468" s="95"/>
      <c r="AB468" s="95"/>
      <c r="AC468" s="95"/>
      <c r="AD468" s="95"/>
    </row>
    <row r="469">
      <c r="A469" s="731"/>
      <c r="B469" s="731"/>
      <c r="C469" s="731"/>
      <c r="D469" s="731"/>
      <c r="E469" s="731"/>
      <c r="F469" s="731"/>
      <c r="G469" s="731"/>
      <c r="H469" s="731"/>
      <c r="I469" s="731"/>
      <c r="J469" s="733"/>
      <c r="K469" s="344"/>
      <c r="L469" s="734"/>
      <c r="M469" s="735"/>
      <c r="N469" s="736"/>
      <c r="O469" s="737"/>
      <c r="P469" s="737"/>
      <c r="Q469" s="737"/>
      <c r="R469" s="737"/>
      <c r="S469" s="737"/>
      <c r="T469" s="737"/>
      <c r="U469" s="735"/>
      <c r="V469" s="735"/>
      <c r="W469" s="735"/>
      <c r="X469" s="735"/>
      <c r="Y469" s="735"/>
      <c r="Z469" s="95"/>
      <c r="AA469" s="95"/>
      <c r="AB469" s="95"/>
      <c r="AC469" s="95"/>
      <c r="AD469" s="95"/>
    </row>
    <row r="470">
      <c r="A470" s="731"/>
      <c r="B470" s="731"/>
      <c r="C470" s="731"/>
      <c r="D470" s="731"/>
      <c r="E470" s="731"/>
      <c r="F470" s="731"/>
      <c r="G470" s="731"/>
      <c r="H470" s="731"/>
      <c r="I470" s="731"/>
      <c r="J470" s="733"/>
      <c r="K470" s="344"/>
      <c r="L470" s="734"/>
      <c r="M470" s="735"/>
      <c r="N470" s="736"/>
      <c r="O470" s="737"/>
      <c r="P470" s="737"/>
      <c r="Q470" s="737"/>
      <c r="R470" s="737"/>
      <c r="S470" s="737"/>
      <c r="T470" s="737"/>
      <c r="U470" s="735"/>
      <c r="V470" s="735"/>
      <c r="W470" s="735"/>
      <c r="X470" s="735"/>
      <c r="Y470" s="735"/>
      <c r="Z470" s="95"/>
      <c r="AA470" s="95"/>
      <c r="AB470" s="95"/>
      <c r="AC470" s="95"/>
      <c r="AD470" s="95"/>
    </row>
    <row r="471">
      <c r="A471" s="731"/>
      <c r="B471" s="731"/>
      <c r="C471" s="731"/>
      <c r="D471" s="731"/>
      <c r="E471" s="731"/>
      <c r="F471" s="731"/>
      <c r="G471" s="731"/>
      <c r="H471" s="731"/>
      <c r="I471" s="731"/>
      <c r="J471" s="733"/>
      <c r="K471" s="344"/>
      <c r="L471" s="734"/>
      <c r="M471" s="735"/>
      <c r="N471" s="736"/>
      <c r="O471" s="737"/>
      <c r="P471" s="737"/>
      <c r="Q471" s="737"/>
      <c r="R471" s="737"/>
      <c r="S471" s="737"/>
      <c r="T471" s="737"/>
      <c r="U471" s="735"/>
      <c r="V471" s="735"/>
      <c r="W471" s="735"/>
      <c r="X471" s="735"/>
      <c r="Y471" s="735"/>
      <c r="Z471" s="95"/>
      <c r="AA471" s="95"/>
      <c r="AB471" s="95"/>
      <c r="AC471" s="95"/>
      <c r="AD471" s="95"/>
    </row>
    <row r="472">
      <c r="A472" s="731"/>
      <c r="B472" s="731"/>
      <c r="C472" s="731"/>
      <c r="D472" s="731"/>
      <c r="E472" s="731"/>
      <c r="F472" s="731"/>
      <c r="G472" s="731"/>
      <c r="H472" s="731"/>
      <c r="I472" s="731"/>
      <c r="J472" s="733"/>
      <c r="K472" s="344"/>
      <c r="L472" s="734"/>
      <c r="M472" s="735"/>
      <c r="N472" s="736"/>
      <c r="O472" s="737"/>
      <c r="P472" s="737"/>
      <c r="Q472" s="737"/>
      <c r="R472" s="737"/>
      <c r="S472" s="737"/>
      <c r="T472" s="737"/>
      <c r="U472" s="735"/>
      <c r="V472" s="735"/>
      <c r="W472" s="735"/>
      <c r="X472" s="735"/>
      <c r="Y472" s="735"/>
      <c r="Z472" s="95"/>
      <c r="AA472" s="95"/>
      <c r="AB472" s="95"/>
      <c r="AC472" s="95"/>
      <c r="AD472" s="95"/>
    </row>
    <row r="473">
      <c r="A473" s="731"/>
      <c r="B473" s="731"/>
      <c r="C473" s="731"/>
      <c r="D473" s="731"/>
      <c r="E473" s="731"/>
      <c r="F473" s="731"/>
      <c r="G473" s="731"/>
      <c r="H473" s="731"/>
      <c r="I473" s="731"/>
      <c r="J473" s="733"/>
      <c r="K473" s="344"/>
      <c r="L473" s="734"/>
      <c r="M473" s="735"/>
      <c r="N473" s="736"/>
      <c r="O473" s="737"/>
      <c r="P473" s="737"/>
      <c r="Q473" s="737"/>
      <c r="R473" s="737"/>
      <c r="S473" s="737"/>
      <c r="T473" s="737"/>
      <c r="U473" s="735"/>
      <c r="V473" s="735"/>
      <c r="W473" s="735"/>
      <c r="X473" s="735"/>
      <c r="Y473" s="735"/>
      <c r="Z473" s="95"/>
      <c r="AA473" s="95"/>
      <c r="AB473" s="95"/>
      <c r="AC473" s="95"/>
      <c r="AD473" s="95"/>
    </row>
    <row r="474">
      <c r="A474" s="731"/>
      <c r="B474" s="731"/>
      <c r="C474" s="731"/>
      <c r="D474" s="731"/>
      <c r="E474" s="731"/>
      <c r="F474" s="731"/>
      <c r="G474" s="731"/>
      <c r="H474" s="731"/>
      <c r="I474" s="731"/>
      <c r="J474" s="733"/>
      <c r="K474" s="344"/>
      <c r="L474" s="734"/>
      <c r="M474" s="735"/>
      <c r="N474" s="736"/>
      <c r="O474" s="737"/>
      <c r="P474" s="737"/>
      <c r="Q474" s="737"/>
      <c r="R474" s="737"/>
      <c r="S474" s="737"/>
      <c r="T474" s="737"/>
      <c r="U474" s="735"/>
      <c r="V474" s="735"/>
      <c r="W474" s="735"/>
      <c r="X474" s="735"/>
      <c r="Y474" s="735"/>
      <c r="Z474" s="95"/>
      <c r="AA474" s="95"/>
      <c r="AB474" s="95"/>
      <c r="AC474" s="95"/>
      <c r="AD474" s="95"/>
    </row>
    <row r="475">
      <c r="A475" s="731"/>
      <c r="B475" s="731"/>
      <c r="C475" s="731"/>
      <c r="D475" s="731"/>
      <c r="E475" s="731"/>
      <c r="F475" s="731"/>
      <c r="G475" s="731"/>
      <c r="H475" s="731"/>
      <c r="I475" s="731"/>
      <c r="J475" s="733"/>
      <c r="K475" s="344"/>
      <c r="L475" s="734"/>
      <c r="M475" s="735"/>
      <c r="N475" s="736"/>
      <c r="O475" s="737"/>
      <c r="P475" s="737"/>
      <c r="Q475" s="737"/>
      <c r="R475" s="737"/>
      <c r="S475" s="737"/>
      <c r="T475" s="737"/>
      <c r="U475" s="735"/>
      <c r="V475" s="735"/>
      <c r="W475" s="735"/>
      <c r="X475" s="735"/>
      <c r="Y475" s="735"/>
      <c r="Z475" s="95"/>
      <c r="AA475" s="95"/>
      <c r="AB475" s="95"/>
      <c r="AC475" s="95"/>
      <c r="AD475" s="95"/>
    </row>
    <row r="476">
      <c r="A476" s="731"/>
      <c r="B476" s="731"/>
      <c r="C476" s="731"/>
      <c r="D476" s="731"/>
      <c r="E476" s="731"/>
      <c r="F476" s="731"/>
      <c r="G476" s="731"/>
      <c r="H476" s="731"/>
      <c r="I476" s="731"/>
      <c r="J476" s="733"/>
      <c r="K476" s="344"/>
      <c r="L476" s="734"/>
      <c r="M476" s="735"/>
      <c r="N476" s="736"/>
      <c r="O476" s="737"/>
      <c r="P476" s="737"/>
      <c r="Q476" s="737"/>
      <c r="R476" s="737"/>
      <c r="S476" s="737"/>
      <c r="T476" s="737"/>
      <c r="U476" s="735"/>
      <c r="V476" s="735"/>
      <c r="W476" s="735"/>
      <c r="X476" s="735"/>
      <c r="Y476" s="735"/>
      <c r="Z476" s="95"/>
      <c r="AA476" s="95"/>
      <c r="AB476" s="95"/>
      <c r="AC476" s="95"/>
      <c r="AD476" s="95"/>
    </row>
    <row r="477">
      <c r="A477" s="731"/>
      <c r="B477" s="731"/>
      <c r="C477" s="731"/>
      <c r="D477" s="731"/>
      <c r="E477" s="731"/>
      <c r="F477" s="731"/>
      <c r="G477" s="731"/>
      <c r="H477" s="731"/>
      <c r="I477" s="731"/>
      <c r="J477" s="733"/>
      <c r="K477" s="344"/>
      <c r="L477" s="734"/>
      <c r="M477" s="735"/>
      <c r="N477" s="736"/>
      <c r="O477" s="737"/>
      <c r="P477" s="737"/>
      <c r="Q477" s="737"/>
      <c r="R477" s="737"/>
      <c r="S477" s="737"/>
      <c r="T477" s="737"/>
      <c r="U477" s="735"/>
      <c r="V477" s="735"/>
      <c r="W477" s="735"/>
      <c r="X477" s="735"/>
      <c r="Y477" s="735"/>
      <c r="Z477" s="95"/>
      <c r="AA477" s="95"/>
      <c r="AB477" s="95"/>
      <c r="AC477" s="95"/>
      <c r="AD477" s="95"/>
    </row>
    <row r="478">
      <c r="A478" s="731"/>
      <c r="B478" s="731"/>
      <c r="C478" s="731"/>
      <c r="D478" s="731"/>
      <c r="E478" s="731"/>
      <c r="F478" s="731"/>
      <c r="G478" s="731"/>
      <c r="H478" s="731"/>
      <c r="I478" s="731"/>
      <c r="J478" s="733"/>
      <c r="K478" s="344"/>
      <c r="L478" s="734"/>
      <c r="M478" s="735"/>
      <c r="N478" s="736"/>
      <c r="O478" s="737"/>
      <c r="P478" s="737"/>
      <c r="Q478" s="737"/>
      <c r="R478" s="737"/>
      <c r="S478" s="737"/>
      <c r="T478" s="737"/>
      <c r="U478" s="735"/>
      <c r="V478" s="735"/>
      <c r="W478" s="735"/>
      <c r="X478" s="735"/>
      <c r="Y478" s="735"/>
      <c r="Z478" s="95"/>
      <c r="AA478" s="95"/>
      <c r="AB478" s="95"/>
      <c r="AC478" s="95"/>
      <c r="AD478" s="95"/>
    </row>
    <row r="479">
      <c r="A479" s="731"/>
      <c r="B479" s="731"/>
      <c r="C479" s="731"/>
      <c r="D479" s="731"/>
      <c r="E479" s="731"/>
      <c r="F479" s="731"/>
      <c r="G479" s="731"/>
      <c r="H479" s="731"/>
      <c r="I479" s="731"/>
      <c r="J479" s="733"/>
      <c r="K479" s="344"/>
      <c r="L479" s="734"/>
      <c r="M479" s="735"/>
      <c r="N479" s="736"/>
      <c r="O479" s="737"/>
      <c r="P479" s="737"/>
      <c r="Q479" s="737"/>
      <c r="R479" s="737"/>
      <c r="S479" s="737"/>
      <c r="T479" s="737"/>
      <c r="U479" s="735"/>
      <c r="V479" s="735"/>
      <c r="W479" s="735"/>
      <c r="X479" s="735"/>
      <c r="Y479" s="735"/>
      <c r="Z479" s="95"/>
      <c r="AA479" s="95"/>
      <c r="AB479" s="95"/>
      <c r="AC479" s="95"/>
      <c r="AD479" s="95"/>
    </row>
    <row r="480">
      <c r="A480" s="731"/>
      <c r="B480" s="731"/>
      <c r="C480" s="731"/>
      <c r="D480" s="731"/>
      <c r="E480" s="731"/>
      <c r="F480" s="731"/>
      <c r="G480" s="731"/>
      <c r="H480" s="731"/>
      <c r="I480" s="731"/>
      <c r="J480" s="733"/>
      <c r="K480" s="344"/>
      <c r="L480" s="734"/>
      <c r="M480" s="735"/>
      <c r="N480" s="736"/>
      <c r="O480" s="737"/>
      <c r="P480" s="737"/>
      <c r="Q480" s="737"/>
      <c r="R480" s="737"/>
      <c r="S480" s="737"/>
      <c r="T480" s="737"/>
      <c r="U480" s="735"/>
      <c r="V480" s="735"/>
      <c r="W480" s="735"/>
      <c r="X480" s="735"/>
      <c r="Y480" s="735"/>
      <c r="Z480" s="95"/>
      <c r="AA480" s="95"/>
      <c r="AB480" s="95"/>
      <c r="AC480" s="95"/>
      <c r="AD480" s="95"/>
    </row>
    <row r="481">
      <c r="A481" s="731"/>
      <c r="B481" s="731"/>
      <c r="C481" s="731"/>
      <c r="D481" s="731"/>
      <c r="E481" s="731"/>
      <c r="F481" s="731"/>
      <c r="G481" s="731"/>
      <c r="H481" s="731"/>
      <c r="I481" s="731"/>
      <c r="J481" s="733"/>
      <c r="K481" s="344"/>
      <c r="L481" s="734"/>
      <c r="M481" s="735"/>
      <c r="N481" s="736"/>
      <c r="O481" s="737"/>
      <c r="P481" s="737"/>
      <c r="Q481" s="737"/>
      <c r="R481" s="737"/>
      <c r="S481" s="737"/>
      <c r="T481" s="737"/>
      <c r="U481" s="735"/>
      <c r="V481" s="735"/>
      <c r="W481" s="735"/>
      <c r="X481" s="735"/>
      <c r="Y481" s="735"/>
      <c r="Z481" s="95"/>
      <c r="AA481" s="95"/>
      <c r="AB481" s="95"/>
      <c r="AC481" s="95"/>
      <c r="AD481" s="95"/>
    </row>
    <row r="482">
      <c r="A482" s="731"/>
      <c r="B482" s="731"/>
      <c r="C482" s="731"/>
      <c r="D482" s="731"/>
      <c r="E482" s="731"/>
      <c r="F482" s="731"/>
      <c r="G482" s="731"/>
      <c r="H482" s="731"/>
      <c r="I482" s="731"/>
      <c r="J482" s="733"/>
      <c r="K482" s="344"/>
      <c r="L482" s="734"/>
      <c r="M482" s="735"/>
      <c r="N482" s="736"/>
      <c r="O482" s="737"/>
      <c r="P482" s="737"/>
      <c r="Q482" s="737"/>
      <c r="R482" s="737"/>
      <c r="S482" s="737"/>
      <c r="T482" s="737"/>
      <c r="U482" s="735"/>
      <c r="V482" s="735"/>
      <c r="W482" s="735"/>
      <c r="X482" s="735"/>
      <c r="Y482" s="735"/>
      <c r="Z482" s="95"/>
      <c r="AA482" s="95"/>
      <c r="AB482" s="95"/>
      <c r="AC482" s="95"/>
      <c r="AD482" s="95"/>
    </row>
    <row r="483">
      <c r="A483" s="731"/>
      <c r="B483" s="731"/>
      <c r="C483" s="731"/>
      <c r="D483" s="731"/>
      <c r="E483" s="731"/>
      <c r="F483" s="731"/>
      <c r="G483" s="731"/>
      <c r="H483" s="731"/>
      <c r="I483" s="731"/>
      <c r="J483" s="733"/>
      <c r="K483" s="344"/>
      <c r="L483" s="734"/>
      <c r="M483" s="735"/>
      <c r="N483" s="736"/>
      <c r="O483" s="737"/>
      <c r="P483" s="737"/>
      <c r="Q483" s="737"/>
      <c r="R483" s="737"/>
      <c r="S483" s="737"/>
      <c r="T483" s="737"/>
      <c r="U483" s="735"/>
      <c r="V483" s="735"/>
      <c r="W483" s="735"/>
      <c r="X483" s="735"/>
      <c r="Y483" s="735"/>
      <c r="Z483" s="95"/>
      <c r="AA483" s="95"/>
      <c r="AB483" s="95"/>
      <c r="AC483" s="95"/>
      <c r="AD483" s="95"/>
    </row>
    <row r="484">
      <c r="A484" s="731"/>
      <c r="B484" s="731"/>
      <c r="C484" s="731"/>
      <c r="D484" s="731"/>
      <c r="E484" s="731"/>
      <c r="F484" s="731"/>
      <c r="G484" s="731"/>
      <c r="H484" s="731"/>
      <c r="I484" s="731"/>
      <c r="J484" s="733"/>
      <c r="K484" s="344"/>
      <c r="L484" s="734"/>
      <c r="M484" s="735"/>
      <c r="N484" s="736"/>
      <c r="O484" s="737"/>
      <c r="P484" s="737"/>
      <c r="Q484" s="737"/>
      <c r="R484" s="737"/>
      <c r="S484" s="737"/>
      <c r="T484" s="737"/>
      <c r="U484" s="735"/>
      <c r="V484" s="735"/>
      <c r="W484" s="735"/>
      <c r="X484" s="735"/>
      <c r="Y484" s="735"/>
      <c r="Z484" s="95"/>
      <c r="AA484" s="95"/>
      <c r="AB484" s="95"/>
      <c r="AC484" s="95"/>
      <c r="AD484" s="95"/>
    </row>
    <row r="485">
      <c r="A485" s="731"/>
      <c r="B485" s="731"/>
      <c r="C485" s="731"/>
      <c r="D485" s="731"/>
      <c r="E485" s="731"/>
      <c r="F485" s="731"/>
      <c r="G485" s="731"/>
      <c r="H485" s="731"/>
      <c r="I485" s="731"/>
      <c r="J485" s="733"/>
      <c r="K485" s="344"/>
      <c r="L485" s="734"/>
      <c r="M485" s="735"/>
      <c r="N485" s="736"/>
      <c r="O485" s="737"/>
      <c r="P485" s="737"/>
      <c r="Q485" s="737"/>
      <c r="R485" s="737"/>
      <c r="S485" s="737"/>
      <c r="T485" s="737"/>
      <c r="U485" s="735"/>
      <c r="V485" s="735"/>
      <c r="W485" s="735"/>
      <c r="X485" s="735"/>
      <c r="Y485" s="735"/>
      <c r="Z485" s="95"/>
      <c r="AA485" s="95"/>
      <c r="AB485" s="95"/>
      <c r="AC485" s="95"/>
      <c r="AD485" s="95"/>
    </row>
    <row r="486">
      <c r="A486" s="731"/>
      <c r="B486" s="731"/>
      <c r="C486" s="731"/>
      <c r="D486" s="731"/>
      <c r="E486" s="731"/>
      <c r="F486" s="731"/>
      <c r="G486" s="731"/>
      <c r="H486" s="731"/>
      <c r="I486" s="731"/>
      <c r="J486" s="733"/>
      <c r="K486" s="344"/>
      <c r="L486" s="734"/>
      <c r="M486" s="735"/>
      <c r="N486" s="736"/>
      <c r="O486" s="737"/>
      <c r="P486" s="737"/>
      <c r="Q486" s="737"/>
      <c r="R486" s="737"/>
      <c r="S486" s="737"/>
      <c r="T486" s="737"/>
      <c r="U486" s="735"/>
      <c r="V486" s="735"/>
      <c r="W486" s="735"/>
      <c r="X486" s="735"/>
      <c r="Y486" s="735"/>
      <c r="Z486" s="95"/>
      <c r="AA486" s="95"/>
      <c r="AB486" s="95"/>
      <c r="AC486" s="95"/>
      <c r="AD486" s="95"/>
    </row>
    <row r="487">
      <c r="A487" s="731"/>
      <c r="B487" s="731"/>
      <c r="C487" s="731"/>
      <c r="D487" s="731"/>
      <c r="E487" s="731"/>
      <c r="F487" s="731"/>
      <c r="G487" s="731"/>
      <c r="H487" s="731"/>
      <c r="I487" s="731"/>
      <c r="J487" s="733"/>
      <c r="K487" s="344"/>
      <c r="L487" s="734"/>
      <c r="M487" s="735"/>
      <c r="N487" s="736"/>
      <c r="O487" s="737"/>
      <c r="P487" s="737"/>
      <c r="Q487" s="737"/>
      <c r="R487" s="737"/>
      <c r="S487" s="737"/>
      <c r="T487" s="737"/>
      <c r="U487" s="735"/>
      <c r="V487" s="735"/>
      <c r="W487" s="735"/>
      <c r="X487" s="735"/>
      <c r="Y487" s="735"/>
      <c r="Z487" s="95"/>
      <c r="AA487" s="95"/>
      <c r="AB487" s="95"/>
      <c r="AC487" s="95"/>
      <c r="AD487" s="95"/>
    </row>
    <row r="488">
      <c r="A488" s="731"/>
      <c r="B488" s="731"/>
      <c r="C488" s="731"/>
      <c r="D488" s="731"/>
      <c r="E488" s="731"/>
      <c r="F488" s="731"/>
      <c r="G488" s="731"/>
      <c r="H488" s="731"/>
      <c r="I488" s="731"/>
      <c r="J488" s="733"/>
      <c r="K488" s="344"/>
      <c r="L488" s="734"/>
      <c r="M488" s="735"/>
      <c r="N488" s="736"/>
      <c r="O488" s="737"/>
      <c r="P488" s="737"/>
      <c r="Q488" s="737"/>
      <c r="R488" s="737"/>
      <c r="S488" s="737"/>
      <c r="T488" s="737"/>
      <c r="U488" s="735"/>
      <c r="V488" s="735"/>
      <c r="W488" s="735"/>
      <c r="X488" s="735"/>
      <c r="Y488" s="735"/>
      <c r="Z488" s="95"/>
      <c r="AA488" s="95"/>
      <c r="AB488" s="95"/>
      <c r="AC488" s="95"/>
      <c r="AD488" s="95"/>
    </row>
    <row r="489">
      <c r="A489" s="731"/>
      <c r="B489" s="731"/>
      <c r="C489" s="731"/>
      <c r="D489" s="731"/>
      <c r="E489" s="731"/>
      <c r="F489" s="731"/>
      <c r="G489" s="731"/>
      <c r="H489" s="731"/>
      <c r="I489" s="731"/>
      <c r="J489" s="733"/>
      <c r="K489" s="344"/>
      <c r="L489" s="734"/>
      <c r="M489" s="735"/>
      <c r="N489" s="736"/>
      <c r="O489" s="737"/>
      <c r="P489" s="737"/>
      <c r="Q489" s="737"/>
      <c r="R489" s="737"/>
      <c r="S489" s="737"/>
      <c r="T489" s="737"/>
      <c r="U489" s="735"/>
      <c r="V489" s="735"/>
      <c r="W489" s="735"/>
      <c r="X489" s="735"/>
      <c r="Y489" s="735"/>
      <c r="Z489" s="95"/>
      <c r="AA489" s="95"/>
      <c r="AB489" s="95"/>
      <c r="AC489" s="95"/>
      <c r="AD489" s="95"/>
    </row>
    <row r="490">
      <c r="A490" s="731"/>
      <c r="B490" s="731"/>
      <c r="C490" s="731"/>
      <c r="D490" s="731"/>
      <c r="E490" s="731"/>
      <c r="F490" s="731"/>
      <c r="G490" s="731"/>
      <c r="H490" s="731"/>
      <c r="I490" s="731"/>
      <c r="J490" s="733"/>
      <c r="K490" s="344"/>
      <c r="L490" s="734"/>
      <c r="M490" s="735"/>
      <c r="N490" s="736"/>
      <c r="O490" s="737"/>
      <c r="P490" s="737"/>
      <c r="Q490" s="737"/>
      <c r="R490" s="737"/>
      <c r="S490" s="737"/>
      <c r="T490" s="737"/>
      <c r="U490" s="735"/>
      <c r="V490" s="735"/>
      <c r="W490" s="735"/>
      <c r="X490" s="735"/>
      <c r="Y490" s="735"/>
      <c r="Z490" s="95"/>
      <c r="AA490" s="95"/>
      <c r="AB490" s="95"/>
      <c r="AC490" s="95"/>
      <c r="AD490" s="95"/>
    </row>
    <row r="491">
      <c r="A491" s="731"/>
      <c r="B491" s="731"/>
      <c r="C491" s="731"/>
      <c r="D491" s="731"/>
      <c r="E491" s="731"/>
      <c r="F491" s="731"/>
      <c r="G491" s="731"/>
      <c r="H491" s="731"/>
      <c r="I491" s="731"/>
      <c r="J491" s="733"/>
      <c r="K491" s="344"/>
      <c r="L491" s="734"/>
      <c r="M491" s="735"/>
      <c r="N491" s="736"/>
      <c r="O491" s="737"/>
      <c r="P491" s="737"/>
      <c r="Q491" s="737"/>
      <c r="R491" s="737"/>
      <c r="S491" s="737"/>
      <c r="T491" s="737"/>
      <c r="U491" s="735"/>
      <c r="V491" s="735"/>
      <c r="W491" s="735"/>
      <c r="X491" s="735"/>
      <c r="Y491" s="735"/>
      <c r="Z491" s="95"/>
      <c r="AA491" s="95"/>
      <c r="AB491" s="95"/>
      <c r="AC491" s="95"/>
      <c r="AD491" s="95"/>
    </row>
    <row r="492">
      <c r="A492" s="731"/>
      <c r="B492" s="731"/>
      <c r="C492" s="731"/>
      <c r="D492" s="731"/>
      <c r="E492" s="731"/>
      <c r="F492" s="731"/>
      <c r="G492" s="731"/>
      <c r="H492" s="731"/>
      <c r="I492" s="731"/>
      <c r="J492" s="733"/>
      <c r="K492" s="344"/>
      <c r="L492" s="734"/>
      <c r="M492" s="735"/>
      <c r="N492" s="736"/>
      <c r="O492" s="737"/>
      <c r="P492" s="737"/>
      <c r="Q492" s="737"/>
      <c r="R492" s="737"/>
      <c r="S492" s="737"/>
      <c r="T492" s="737"/>
      <c r="U492" s="735"/>
      <c r="V492" s="735"/>
      <c r="W492" s="735"/>
      <c r="X492" s="735"/>
      <c r="Y492" s="735"/>
      <c r="Z492" s="95"/>
      <c r="AA492" s="95"/>
      <c r="AB492" s="95"/>
      <c r="AC492" s="95"/>
      <c r="AD492" s="95"/>
    </row>
    <row r="493">
      <c r="A493" s="731"/>
      <c r="B493" s="731"/>
      <c r="C493" s="731"/>
      <c r="D493" s="731"/>
      <c r="E493" s="731"/>
      <c r="F493" s="731"/>
      <c r="G493" s="731"/>
      <c r="H493" s="731"/>
      <c r="I493" s="731"/>
      <c r="J493" s="733"/>
      <c r="K493" s="344"/>
      <c r="L493" s="734"/>
      <c r="M493" s="735"/>
      <c r="N493" s="736"/>
      <c r="O493" s="737"/>
      <c r="P493" s="737"/>
      <c r="Q493" s="737"/>
      <c r="R493" s="737"/>
      <c r="S493" s="737"/>
      <c r="T493" s="737"/>
      <c r="U493" s="735"/>
      <c r="V493" s="735"/>
      <c r="W493" s="735"/>
      <c r="X493" s="735"/>
      <c r="Y493" s="735"/>
      <c r="Z493" s="95"/>
      <c r="AA493" s="95"/>
      <c r="AB493" s="95"/>
      <c r="AC493" s="95"/>
      <c r="AD493" s="95"/>
    </row>
    <row r="494">
      <c r="A494" s="731"/>
      <c r="B494" s="731"/>
      <c r="C494" s="731"/>
      <c r="D494" s="731"/>
      <c r="E494" s="731"/>
      <c r="F494" s="731"/>
      <c r="G494" s="731"/>
      <c r="H494" s="731"/>
      <c r="I494" s="731"/>
      <c r="J494" s="733"/>
      <c r="K494" s="344"/>
      <c r="L494" s="734"/>
      <c r="M494" s="735"/>
      <c r="N494" s="736"/>
      <c r="O494" s="737"/>
      <c r="P494" s="737"/>
      <c r="Q494" s="737"/>
      <c r="R494" s="737"/>
      <c r="S494" s="737"/>
      <c r="T494" s="737"/>
      <c r="U494" s="735"/>
      <c r="V494" s="735"/>
      <c r="W494" s="735"/>
      <c r="X494" s="735"/>
      <c r="Y494" s="735"/>
      <c r="Z494" s="95"/>
      <c r="AA494" s="95"/>
      <c r="AB494" s="95"/>
      <c r="AC494" s="95"/>
      <c r="AD494" s="95"/>
    </row>
    <row r="495">
      <c r="A495" s="731"/>
      <c r="B495" s="731"/>
      <c r="C495" s="731"/>
      <c r="D495" s="731"/>
      <c r="E495" s="731"/>
      <c r="F495" s="731"/>
      <c r="G495" s="731"/>
      <c r="H495" s="731"/>
      <c r="I495" s="731"/>
      <c r="J495" s="733"/>
      <c r="K495" s="344"/>
      <c r="L495" s="734"/>
      <c r="M495" s="735"/>
      <c r="N495" s="736"/>
      <c r="O495" s="737"/>
      <c r="P495" s="737"/>
      <c r="Q495" s="737"/>
      <c r="R495" s="737"/>
      <c r="S495" s="737"/>
      <c r="T495" s="737"/>
      <c r="U495" s="735"/>
      <c r="V495" s="735"/>
      <c r="W495" s="735"/>
      <c r="X495" s="735"/>
      <c r="Y495" s="735"/>
      <c r="Z495" s="95"/>
      <c r="AA495" s="95"/>
      <c r="AB495" s="95"/>
      <c r="AC495" s="95"/>
      <c r="AD495" s="95"/>
    </row>
    <row r="496">
      <c r="A496" s="731"/>
      <c r="B496" s="731"/>
      <c r="C496" s="731"/>
      <c r="D496" s="731"/>
      <c r="E496" s="731"/>
      <c r="F496" s="731"/>
      <c r="G496" s="731"/>
      <c r="H496" s="731"/>
      <c r="I496" s="731"/>
      <c r="J496" s="733"/>
      <c r="K496" s="344"/>
      <c r="L496" s="734"/>
      <c r="M496" s="735"/>
      <c r="N496" s="736"/>
      <c r="O496" s="737"/>
      <c r="P496" s="737"/>
      <c r="Q496" s="737"/>
      <c r="R496" s="737"/>
      <c r="S496" s="737"/>
      <c r="T496" s="737"/>
      <c r="U496" s="735"/>
      <c r="V496" s="735"/>
      <c r="W496" s="735"/>
      <c r="X496" s="735"/>
      <c r="Y496" s="735"/>
      <c r="Z496" s="95"/>
      <c r="AA496" s="95"/>
      <c r="AB496" s="95"/>
      <c r="AC496" s="95"/>
      <c r="AD496" s="95"/>
    </row>
    <row r="497">
      <c r="A497" s="731"/>
      <c r="B497" s="731"/>
      <c r="C497" s="731"/>
      <c r="D497" s="731"/>
      <c r="E497" s="731"/>
      <c r="F497" s="731"/>
      <c r="G497" s="731"/>
      <c r="H497" s="731"/>
      <c r="I497" s="731"/>
      <c r="J497" s="733"/>
      <c r="K497" s="344"/>
      <c r="L497" s="734"/>
      <c r="M497" s="735"/>
      <c r="N497" s="736"/>
      <c r="O497" s="737"/>
      <c r="P497" s="737"/>
      <c r="Q497" s="737"/>
      <c r="R497" s="737"/>
      <c r="S497" s="737"/>
      <c r="T497" s="737"/>
      <c r="U497" s="735"/>
      <c r="V497" s="735"/>
      <c r="W497" s="735"/>
      <c r="X497" s="735"/>
      <c r="Y497" s="735"/>
      <c r="Z497" s="95"/>
      <c r="AA497" s="95"/>
      <c r="AB497" s="95"/>
      <c r="AC497" s="95"/>
      <c r="AD497" s="95"/>
    </row>
    <row r="498">
      <c r="A498" s="731"/>
      <c r="B498" s="731"/>
      <c r="C498" s="731"/>
      <c r="D498" s="731"/>
      <c r="E498" s="731"/>
      <c r="F498" s="731"/>
      <c r="G498" s="731"/>
      <c r="H498" s="731"/>
      <c r="I498" s="731"/>
      <c r="J498" s="733"/>
      <c r="K498" s="344"/>
      <c r="L498" s="734"/>
      <c r="M498" s="735"/>
      <c r="N498" s="736"/>
      <c r="O498" s="737"/>
      <c r="P498" s="737"/>
      <c r="Q498" s="737"/>
      <c r="R498" s="737"/>
      <c r="S498" s="737"/>
      <c r="T498" s="737"/>
      <c r="U498" s="735"/>
      <c r="V498" s="735"/>
      <c r="W498" s="735"/>
      <c r="X498" s="735"/>
      <c r="Y498" s="735"/>
      <c r="Z498" s="95"/>
      <c r="AA498" s="95"/>
      <c r="AB498" s="95"/>
      <c r="AC498" s="95"/>
      <c r="AD498" s="95"/>
    </row>
    <row r="499">
      <c r="A499" s="731"/>
      <c r="B499" s="731"/>
      <c r="C499" s="731"/>
      <c r="D499" s="731"/>
      <c r="E499" s="731"/>
      <c r="F499" s="731"/>
      <c r="G499" s="731"/>
      <c r="H499" s="731"/>
      <c r="I499" s="731"/>
      <c r="J499" s="733"/>
      <c r="K499" s="344"/>
      <c r="L499" s="734"/>
      <c r="M499" s="735"/>
      <c r="N499" s="736"/>
      <c r="O499" s="737"/>
      <c r="P499" s="737"/>
      <c r="Q499" s="737"/>
      <c r="R499" s="737"/>
      <c r="S499" s="737"/>
      <c r="T499" s="737"/>
      <c r="U499" s="735"/>
      <c r="V499" s="735"/>
      <c r="W499" s="735"/>
      <c r="X499" s="735"/>
      <c r="Y499" s="735"/>
      <c r="Z499" s="95"/>
      <c r="AA499" s="95"/>
      <c r="AB499" s="95"/>
      <c r="AC499" s="95"/>
      <c r="AD499" s="95"/>
    </row>
    <row r="500">
      <c r="A500" s="731"/>
      <c r="B500" s="731"/>
      <c r="C500" s="731"/>
      <c r="D500" s="731"/>
      <c r="E500" s="731"/>
      <c r="F500" s="731"/>
      <c r="G500" s="731"/>
      <c r="H500" s="731"/>
      <c r="I500" s="731"/>
      <c r="J500" s="733"/>
      <c r="K500" s="344"/>
      <c r="L500" s="734"/>
      <c r="M500" s="735"/>
      <c r="N500" s="736"/>
      <c r="O500" s="737"/>
      <c r="P500" s="737"/>
      <c r="Q500" s="737"/>
      <c r="R500" s="737"/>
      <c r="S500" s="737"/>
      <c r="T500" s="737"/>
      <c r="U500" s="735"/>
      <c r="V500" s="735"/>
      <c r="W500" s="735"/>
      <c r="X500" s="735"/>
      <c r="Y500" s="735"/>
      <c r="Z500" s="95"/>
      <c r="AA500" s="95"/>
      <c r="AB500" s="95"/>
      <c r="AC500" s="95"/>
      <c r="AD500" s="95"/>
    </row>
    <row r="501">
      <c r="A501" s="731"/>
      <c r="B501" s="731"/>
      <c r="C501" s="731"/>
      <c r="D501" s="731"/>
      <c r="E501" s="731"/>
      <c r="F501" s="731"/>
      <c r="G501" s="731"/>
      <c r="H501" s="731"/>
      <c r="I501" s="731"/>
      <c r="J501" s="733"/>
      <c r="K501" s="344"/>
      <c r="L501" s="734"/>
      <c r="M501" s="735"/>
      <c r="N501" s="736"/>
      <c r="O501" s="737"/>
      <c r="P501" s="737"/>
      <c r="Q501" s="737"/>
      <c r="R501" s="737"/>
      <c r="S501" s="737"/>
      <c r="T501" s="737"/>
      <c r="U501" s="735"/>
      <c r="V501" s="735"/>
      <c r="W501" s="735"/>
      <c r="X501" s="735"/>
      <c r="Y501" s="735"/>
      <c r="Z501" s="95"/>
      <c r="AA501" s="95"/>
      <c r="AB501" s="95"/>
      <c r="AC501" s="95"/>
      <c r="AD501" s="95"/>
    </row>
    <row r="502">
      <c r="A502" s="731"/>
      <c r="B502" s="731"/>
      <c r="C502" s="731"/>
      <c r="D502" s="731"/>
      <c r="E502" s="731"/>
      <c r="F502" s="731"/>
      <c r="G502" s="731"/>
      <c r="H502" s="731"/>
      <c r="I502" s="731"/>
      <c r="J502" s="733"/>
      <c r="K502" s="344"/>
      <c r="L502" s="734"/>
      <c r="M502" s="735"/>
      <c r="N502" s="736"/>
      <c r="O502" s="737"/>
      <c r="P502" s="737"/>
      <c r="Q502" s="737"/>
      <c r="R502" s="737"/>
      <c r="S502" s="737"/>
      <c r="T502" s="737"/>
      <c r="U502" s="735"/>
      <c r="V502" s="735"/>
      <c r="W502" s="735"/>
      <c r="X502" s="735"/>
      <c r="Y502" s="735"/>
      <c r="Z502" s="95"/>
      <c r="AA502" s="95"/>
      <c r="AB502" s="95"/>
      <c r="AC502" s="95"/>
      <c r="AD502" s="95"/>
    </row>
    <row r="503">
      <c r="A503" s="731"/>
      <c r="B503" s="731"/>
      <c r="C503" s="731"/>
      <c r="D503" s="731"/>
      <c r="E503" s="731"/>
      <c r="F503" s="731"/>
      <c r="G503" s="731"/>
      <c r="H503" s="731"/>
      <c r="I503" s="731"/>
      <c r="J503" s="733"/>
      <c r="K503" s="344"/>
      <c r="L503" s="734"/>
      <c r="M503" s="735"/>
      <c r="N503" s="736"/>
      <c r="O503" s="737"/>
      <c r="P503" s="737"/>
      <c r="Q503" s="737"/>
      <c r="R503" s="737"/>
      <c r="S503" s="737"/>
      <c r="T503" s="737"/>
      <c r="U503" s="735"/>
      <c r="V503" s="735"/>
      <c r="W503" s="735"/>
      <c r="X503" s="735"/>
      <c r="Y503" s="735"/>
      <c r="Z503" s="95"/>
      <c r="AA503" s="95"/>
      <c r="AB503" s="95"/>
      <c r="AC503" s="95"/>
      <c r="AD503" s="95"/>
    </row>
    <row r="504">
      <c r="A504" s="731"/>
      <c r="B504" s="731"/>
      <c r="C504" s="731"/>
      <c r="D504" s="731"/>
      <c r="E504" s="731"/>
      <c r="F504" s="731"/>
      <c r="G504" s="731"/>
      <c r="H504" s="731"/>
      <c r="I504" s="731"/>
      <c r="J504" s="733"/>
      <c r="K504" s="344"/>
      <c r="L504" s="734"/>
      <c r="M504" s="735"/>
      <c r="N504" s="736"/>
      <c r="O504" s="737"/>
      <c r="P504" s="737"/>
      <c r="Q504" s="737"/>
      <c r="R504" s="737"/>
      <c r="S504" s="737"/>
      <c r="T504" s="737"/>
      <c r="U504" s="735"/>
      <c r="V504" s="735"/>
      <c r="W504" s="735"/>
      <c r="X504" s="735"/>
      <c r="Y504" s="735"/>
      <c r="Z504" s="95"/>
      <c r="AA504" s="95"/>
      <c r="AB504" s="95"/>
      <c r="AC504" s="95"/>
      <c r="AD504" s="95"/>
    </row>
    <row r="505">
      <c r="A505" s="731"/>
      <c r="B505" s="731"/>
      <c r="C505" s="731"/>
      <c r="D505" s="731"/>
      <c r="E505" s="731"/>
      <c r="F505" s="731"/>
      <c r="G505" s="731"/>
      <c r="H505" s="731"/>
      <c r="I505" s="731"/>
      <c r="J505" s="733"/>
      <c r="K505" s="344"/>
      <c r="L505" s="734"/>
      <c r="M505" s="735"/>
      <c r="N505" s="736"/>
      <c r="O505" s="737"/>
      <c r="P505" s="737"/>
      <c r="Q505" s="737"/>
      <c r="R505" s="737"/>
      <c r="S505" s="737"/>
      <c r="T505" s="737"/>
      <c r="U505" s="735"/>
      <c r="V505" s="735"/>
      <c r="W505" s="735"/>
      <c r="X505" s="735"/>
      <c r="Y505" s="735"/>
      <c r="Z505" s="95"/>
      <c r="AA505" s="95"/>
      <c r="AB505" s="95"/>
      <c r="AC505" s="95"/>
      <c r="AD505" s="95"/>
    </row>
    <row r="506">
      <c r="A506" s="731"/>
      <c r="B506" s="731"/>
      <c r="C506" s="731"/>
      <c r="D506" s="731"/>
      <c r="E506" s="731"/>
      <c r="F506" s="731"/>
      <c r="G506" s="731"/>
      <c r="H506" s="731"/>
      <c r="I506" s="731"/>
      <c r="J506" s="733"/>
      <c r="K506" s="344"/>
      <c r="L506" s="734"/>
      <c r="M506" s="735"/>
      <c r="N506" s="736"/>
      <c r="O506" s="737"/>
      <c r="P506" s="737"/>
      <c r="Q506" s="737"/>
      <c r="R506" s="737"/>
      <c r="S506" s="737"/>
      <c r="T506" s="737"/>
      <c r="U506" s="735"/>
      <c r="V506" s="735"/>
      <c r="W506" s="735"/>
      <c r="X506" s="735"/>
      <c r="Y506" s="735"/>
      <c r="Z506" s="95"/>
      <c r="AA506" s="95"/>
      <c r="AB506" s="95"/>
      <c r="AC506" s="95"/>
      <c r="AD506" s="95"/>
    </row>
    <row r="507">
      <c r="A507" s="731"/>
      <c r="B507" s="731"/>
      <c r="C507" s="731"/>
      <c r="D507" s="731"/>
      <c r="E507" s="731"/>
      <c r="F507" s="731"/>
      <c r="G507" s="731"/>
      <c r="H507" s="731"/>
      <c r="I507" s="731"/>
      <c r="J507" s="733"/>
      <c r="K507" s="344"/>
      <c r="L507" s="734"/>
      <c r="M507" s="735"/>
      <c r="N507" s="736"/>
      <c r="O507" s="737"/>
      <c r="P507" s="737"/>
      <c r="Q507" s="737"/>
      <c r="R507" s="737"/>
      <c r="S507" s="737"/>
      <c r="T507" s="737"/>
      <c r="U507" s="735"/>
      <c r="V507" s="735"/>
      <c r="W507" s="735"/>
      <c r="X507" s="735"/>
      <c r="Y507" s="735"/>
      <c r="Z507" s="95"/>
      <c r="AA507" s="95"/>
      <c r="AB507" s="95"/>
      <c r="AC507" s="95"/>
      <c r="AD507" s="95"/>
    </row>
    <row r="508">
      <c r="A508" s="731"/>
      <c r="B508" s="731"/>
      <c r="C508" s="731"/>
      <c r="D508" s="731"/>
      <c r="E508" s="731"/>
      <c r="F508" s="731"/>
      <c r="G508" s="731"/>
      <c r="H508" s="731"/>
      <c r="I508" s="731"/>
      <c r="J508" s="733"/>
      <c r="K508" s="344"/>
      <c r="L508" s="734"/>
      <c r="M508" s="735"/>
      <c r="N508" s="736"/>
      <c r="O508" s="737"/>
      <c r="P508" s="737"/>
      <c r="Q508" s="737"/>
      <c r="R508" s="737"/>
      <c r="S508" s="737"/>
      <c r="T508" s="737"/>
      <c r="U508" s="735"/>
      <c r="V508" s="735"/>
      <c r="W508" s="735"/>
      <c r="X508" s="735"/>
      <c r="Y508" s="735"/>
      <c r="Z508" s="95"/>
      <c r="AA508" s="95"/>
      <c r="AB508" s="95"/>
      <c r="AC508" s="95"/>
      <c r="AD508" s="95"/>
    </row>
    <row r="509">
      <c r="A509" s="731"/>
      <c r="B509" s="731"/>
      <c r="C509" s="731"/>
      <c r="D509" s="731"/>
      <c r="E509" s="731"/>
      <c r="F509" s="731"/>
      <c r="G509" s="731"/>
      <c r="H509" s="731"/>
      <c r="I509" s="731"/>
      <c r="J509" s="733"/>
      <c r="K509" s="344"/>
      <c r="L509" s="734"/>
      <c r="M509" s="735"/>
      <c r="N509" s="736"/>
      <c r="O509" s="737"/>
      <c r="P509" s="737"/>
      <c r="Q509" s="737"/>
      <c r="R509" s="737"/>
      <c r="S509" s="737"/>
      <c r="T509" s="737"/>
      <c r="U509" s="735"/>
      <c r="V509" s="735"/>
      <c r="W509" s="735"/>
      <c r="X509" s="735"/>
      <c r="Y509" s="735"/>
      <c r="Z509" s="95"/>
      <c r="AA509" s="95"/>
      <c r="AB509" s="95"/>
      <c r="AC509" s="95"/>
      <c r="AD509" s="95"/>
    </row>
    <row r="510">
      <c r="A510" s="731"/>
      <c r="B510" s="731"/>
      <c r="C510" s="731"/>
      <c r="D510" s="731"/>
      <c r="E510" s="731"/>
      <c r="F510" s="731"/>
      <c r="G510" s="731"/>
      <c r="H510" s="731"/>
      <c r="I510" s="731"/>
      <c r="J510" s="733"/>
      <c r="K510" s="344"/>
      <c r="L510" s="734"/>
      <c r="M510" s="735"/>
      <c r="N510" s="736"/>
      <c r="O510" s="737"/>
      <c r="P510" s="737"/>
      <c r="Q510" s="737"/>
      <c r="R510" s="737"/>
      <c r="S510" s="737"/>
      <c r="T510" s="737"/>
      <c r="U510" s="735"/>
      <c r="V510" s="735"/>
      <c r="W510" s="735"/>
      <c r="X510" s="735"/>
      <c r="Y510" s="735"/>
      <c r="Z510" s="95"/>
      <c r="AA510" s="95"/>
      <c r="AB510" s="95"/>
      <c r="AC510" s="95"/>
      <c r="AD510" s="95"/>
    </row>
    <row r="511">
      <c r="A511" s="731"/>
      <c r="B511" s="731"/>
      <c r="C511" s="731"/>
      <c r="D511" s="731"/>
      <c r="E511" s="731"/>
      <c r="F511" s="731"/>
      <c r="G511" s="731"/>
      <c r="H511" s="731"/>
      <c r="I511" s="731"/>
      <c r="J511" s="733"/>
      <c r="K511" s="344"/>
      <c r="L511" s="734"/>
      <c r="M511" s="735"/>
      <c r="N511" s="736"/>
      <c r="O511" s="737"/>
      <c r="P511" s="737"/>
      <c r="Q511" s="737"/>
      <c r="R511" s="737"/>
      <c r="S511" s="737"/>
      <c r="T511" s="737"/>
      <c r="U511" s="735"/>
      <c r="V511" s="735"/>
      <c r="W511" s="735"/>
      <c r="X511" s="735"/>
      <c r="Y511" s="735"/>
      <c r="Z511" s="95"/>
      <c r="AA511" s="95"/>
      <c r="AB511" s="95"/>
      <c r="AC511" s="95"/>
      <c r="AD511" s="95"/>
    </row>
    <row r="512">
      <c r="A512" s="731"/>
      <c r="B512" s="731"/>
      <c r="C512" s="731"/>
      <c r="D512" s="731"/>
      <c r="E512" s="731"/>
      <c r="F512" s="731"/>
      <c r="G512" s="731"/>
      <c r="H512" s="731"/>
      <c r="I512" s="731"/>
      <c r="J512" s="733"/>
      <c r="K512" s="344"/>
      <c r="L512" s="734"/>
      <c r="M512" s="735"/>
      <c r="N512" s="736"/>
      <c r="O512" s="737"/>
      <c r="P512" s="737"/>
      <c r="Q512" s="737"/>
      <c r="R512" s="737"/>
      <c r="S512" s="737"/>
      <c r="T512" s="737"/>
      <c r="U512" s="735"/>
      <c r="V512" s="735"/>
      <c r="W512" s="735"/>
      <c r="X512" s="735"/>
      <c r="Y512" s="735"/>
      <c r="Z512" s="95"/>
      <c r="AA512" s="95"/>
      <c r="AB512" s="95"/>
      <c r="AC512" s="95"/>
      <c r="AD512" s="95"/>
    </row>
    <row r="513">
      <c r="A513" s="731"/>
      <c r="B513" s="731"/>
      <c r="C513" s="731"/>
      <c r="D513" s="731"/>
      <c r="E513" s="731"/>
      <c r="F513" s="731"/>
      <c r="G513" s="731"/>
      <c r="H513" s="731"/>
      <c r="I513" s="731"/>
      <c r="J513" s="733"/>
      <c r="K513" s="344"/>
      <c r="L513" s="734"/>
      <c r="M513" s="735"/>
      <c r="N513" s="736"/>
      <c r="O513" s="737"/>
      <c r="P513" s="737"/>
      <c r="Q513" s="737"/>
      <c r="R513" s="737"/>
      <c r="S513" s="737"/>
      <c r="T513" s="737"/>
      <c r="U513" s="735"/>
      <c r="V513" s="735"/>
      <c r="W513" s="735"/>
      <c r="X513" s="735"/>
      <c r="Y513" s="735"/>
      <c r="Z513" s="95"/>
      <c r="AA513" s="95"/>
      <c r="AB513" s="95"/>
      <c r="AC513" s="95"/>
      <c r="AD513" s="95"/>
    </row>
    <row r="514">
      <c r="A514" s="731"/>
      <c r="B514" s="731"/>
      <c r="C514" s="731"/>
      <c r="D514" s="731"/>
      <c r="E514" s="731"/>
      <c r="F514" s="731"/>
      <c r="G514" s="731"/>
      <c r="H514" s="731"/>
      <c r="I514" s="731"/>
      <c r="J514" s="733"/>
      <c r="K514" s="344"/>
      <c r="L514" s="734"/>
      <c r="M514" s="735"/>
      <c r="N514" s="736"/>
      <c r="O514" s="737"/>
      <c r="P514" s="737"/>
      <c r="Q514" s="737"/>
      <c r="R514" s="737"/>
      <c r="S514" s="737"/>
      <c r="T514" s="737"/>
      <c r="U514" s="735"/>
      <c r="V514" s="735"/>
      <c r="W514" s="735"/>
      <c r="X514" s="735"/>
      <c r="Y514" s="735"/>
      <c r="Z514" s="95"/>
      <c r="AA514" s="95"/>
      <c r="AB514" s="95"/>
      <c r="AC514" s="95"/>
      <c r="AD514" s="95"/>
    </row>
    <row r="515">
      <c r="A515" s="731"/>
      <c r="B515" s="731"/>
      <c r="C515" s="731"/>
      <c r="D515" s="731"/>
      <c r="E515" s="731"/>
      <c r="F515" s="731"/>
      <c r="G515" s="731"/>
      <c r="H515" s="731"/>
      <c r="I515" s="731"/>
      <c r="J515" s="733"/>
      <c r="K515" s="344"/>
      <c r="L515" s="734"/>
      <c r="M515" s="735"/>
      <c r="N515" s="736"/>
      <c r="O515" s="737"/>
      <c r="P515" s="737"/>
      <c r="Q515" s="737"/>
      <c r="R515" s="737"/>
      <c r="S515" s="737"/>
      <c r="T515" s="737"/>
      <c r="U515" s="735"/>
      <c r="V515" s="735"/>
      <c r="W515" s="735"/>
      <c r="X515" s="735"/>
      <c r="Y515" s="735"/>
      <c r="Z515" s="95"/>
      <c r="AA515" s="95"/>
      <c r="AB515" s="95"/>
      <c r="AC515" s="95"/>
      <c r="AD515" s="95"/>
    </row>
    <row r="516">
      <c r="A516" s="731"/>
      <c r="B516" s="731"/>
      <c r="C516" s="731"/>
      <c r="D516" s="731"/>
      <c r="E516" s="731"/>
      <c r="F516" s="731"/>
      <c r="G516" s="731"/>
      <c r="H516" s="731"/>
      <c r="I516" s="731"/>
      <c r="J516" s="733"/>
      <c r="K516" s="344"/>
      <c r="L516" s="734"/>
      <c r="M516" s="735"/>
      <c r="N516" s="736"/>
      <c r="O516" s="737"/>
      <c r="P516" s="737"/>
      <c r="Q516" s="737"/>
      <c r="R516" s="737"/>
      <c r="S516" s="737"/>
      <c r="T516" s="737"/>
      <c r="U516" s="735"/>
      <c r="V516" s="735"/>
      <c r="W516" s="735"/>
      <c r="X516" s="735"/>
      <c r="Y516" s="735"/>
      <c r="Z516" s="95"/>
      <c r="AA516" s="95"/>
      <c r="AB516" s="95"/>
      <c r="AC516" s="95"/>
      <c r="AD516" s="95"/>
    </row>
    <row r="517">
      <c r="A517" s="731"/>
      <c r="B517" s="731"/>
      <c r="C517" s="731"/>
      <c r="D517" s="731"/>
      <c r="E517" s="731"/>
      <c r="F517" s="731"/>
      <c r="G517" s="731"/>
      <c r="H517" s="731"/>
      <c r="I517" s="731"/>
      <c r="J517" s="733"/>
      <c r="K517" s="344"/>
      <c r="L517" s="734"/>
      <c r="M517" s="735"/>
      <c r="N517" s="736"/>
      <c r="O517" s="737"/>
      <c r="P517" s="737"/>
      <c r="Q517" s="737"/>
      <c r="R517" s="737"/>
      <c r="S517" s="737"/>
      <c r="T517" s="737"/>
      <c r="U517" s="735"/>
      <c r="V517" s="735"/>
      <c r="W517" s="735"/>
      <c r="X517" s="735"/>
      <c r="Y517" s="735"/>
      <c r="Z517" s="95"/>
      <c r="AA517" s="95"/>
      <c r="AB517" s="95"/>
      <c r="AC517" s="95"/>
      <c r="AD517" s="95"/>
    </row>
    <row r="518">
      <c r="A518" s="731"/>
      <c r="B518" s="731"/>
      <c r="C518" s="731"/>
      <c r="D518" s="731"/>
      <c r="E518" s="731"/>
      <c r="F518" s="731"/>
      <c r="G518" s="731"/>
      <c r="H518" s="731"/>
      <c r="I518" s="731"/>
      <c r="J518" s="733"/>
      <c r="K518" s="344"/>
      <c r="L518" s="734"/>
      <c r="M518" s="735"/>
      <c r="N518" s="736"/>
      <c r="O518" s="737"/>
      <c r="P518" s="737"/>
      <c r="Q518" s="737"/>
      <c r="R518" s="737"/>
      <c r="S518" s="737"/>
      <c r="T518" s="737"/>
      <c r="U518" s="735"/>
      <c r="V518" s="735"/>
      <c r="W518" s="735"/>
      <c r="X518" s="735"/>
      <c r="Y518" s="735"/>
      <c r="Z518" s="95"/>
      <c r="AA518" s="95"/>
      <c r="AB518" s="95"/>
      <c r="AC518" s="95"/>
      <c r="AD518" s="95"/>
    </row>
    <row r="519">
      <c r="A519" s="731"/>
      <c r="B519" s="731"/>
      <c r="C519" s="731"/>
      <c r="D519" s="731"/>
      <c r="E519" s="731"/>
      <c r="F519" s="731"/>
      <c r="G519" s="731"/>
      <c r="H519" s="731"/>
      <c r="I519" s="731"/>
      <c r="J519" s="733"/>
      <c r="K519" s="344"/>
      <c r="L519" s="734"/>
      <c r="M519" s="735"/>
      <c r="N519" s="736"/>
      <c r="O519" s="737"/>
      <c r="P519" s="737"/>
      <c r="Q519" s="737"/>
      <c r="R519" s="737"/>
      <c r="S519" s="737"/>
      <c r="T519" s="737"/>
      <c r="U519" s="735"/>
      <c r="V519" s="735"/>
      <c r="W519" s="735"/>
      <c r="X519" s="735"/>
      <c r="Y519" s="735"/>
      <c r="Z519" s="95"/>
      <c r="AA519" s="95"/>
      <c r="AB519" s="95"/>
      <c r="AC519" s="95"/>
      <c r="AD519" s="95"/>
    </row>
    <row r="520">
      <c r="A520" s="731"/>
      <c r="B520" s="731"/>
      <c r="C520" s="731"/>
      <c r="D520" s="731"/>
      <c r="E520" s="731"/>
      <c r="F520" s="731"/>
      <c r="G520" s="731"/>
      <c r="H520" s="731"/>
      <c r="I520" s="731"/>
      <c r="J520" s="733"/>
      <c r="K520" s="344"/>
      <c r="L520" s="734"/>
      <c r="M520" s="735"/>
      <c r="N520" s="736"/>
      <c r="O520" s="737"/>
      <c r="P520" s="737"/>
      <c r="Q520" s="737"/>
      <c r="R520" s="737"/>
      <c r="S520" s="737"/>
      <c r="T520" s="737"/>
      <c r="U520" s="735"/>
      <c r="V520" s="735"/>
      <c r="W520" s="735"/>
      <c r="X520" s="735"/>
      <c r="Y520" s="735"/>
      <c r="Z520" s="95"/>
      <c r="AA520" s="95"/>
      <c r="AB520" s="95"/>
      <c r="AC520" s="95"/>
      <c r="AD520" s="95"/>
    </row>
    <row r="521">
      <c r="A521" s="731"/>
      <c r="B521" s="731"/>
      <c r="C521" s="731"/>
      <c r="D521" s="731"/>
      <c r="E521" s="731"/>
      <c r="F521" s="731"/>
      <c r="G521" s="731"/>
      <c r="H521" s="731"/>
      <c r="I521" s="731"/>
      <c r="J521" s="733"/>
      <c r="K521" s="344"/>
      <c r="L521" s="734"/>
      <c r="M521" s="735"/>
      <c r="N521" s="736"/>
      <c r="O521" s="737"/>
      <c r="P521" s="737"/>
      <c r="Q521" s="737"/>
      <c r="R521" s="737"/>
      <c r="S521" s="737"/>
      <c r="T521" s="737"/>
      <c r="U521" s="735"/>
      <c r="V521" s="735"/>
      <c r="W521" s="735"/>
      <c r="X521" s="735"/>
      <c r="Y521" s="735"/>
      <c r="Z521" s="95"/>
      <c r="AA521" s="95"/>
      <c r="AB521" s="95"/>
      <c r="AC521" s="95"/>
      <c r="AD521" s="95"/>
    </row>
    <row r="522">
      <c r="A522" s="731"/>
      <c r="B522" s="731"/>
      <c r="C522" s="731"/>
      <c r="D522" s="731"/>
      <c r="E522" s="731"/>
      <c r="F522" s="731"/>
      <c r="G522" s="731"/>
      <c r="H522" s="731"/>
      <c r="I522" s="731"/>
      <c r="J522" s="733"/>
      <c r="K522" s="344"/>
      <c r="L522" s="734"/>
      <c r="M522" s="735"/>
      <c r="N522" s="736"/>
      <c r="O522" s="737"/>
      <c r="P522" s="737"/>
      <c r="Q522" s="737"/>
      <c r="R522" s="737"/>
      <c r="S522" s="737"/>
      <c r="T522" s="737"/>
      <c r="U522" s="735"/>
      <c r="V522" s="735"/>
      <c r="W522" s="735"/>
      <c r="X522" s="735"/>
      <c r="Y522" s="735"/>
      <c r="Z522" s="95"/>
      <c r="AA522" s="95"/>
      <c r="AB522" s="95"/>
      <c r="AC522" s="95"/>
      <c r="AD522" s="95"/>
    </row>
    <row r="523">
      <c r="A523" s="731"/>
      <c r="B523" s="731"/>
      <c r="C523" s="731"/>
      <c r="D523" s="731"/>
      <c r="E523" s="731"/>
      <c r="F523" s="731"/>
      <c r="G523" s="731"/>
      <c r="H523" s="731"/>
      <c r="I523" s="731"/>
      <c r="J523" s="733"/>
      <c r="K523" s="344"/>
      <c r="L523" s="734"/>
      <c r="M523" s="735"/>
      <c r="N523" s="736"/>
      <c r="O523" s="737"/>
      <c r="P523" s="737"/>
      <c r="Q523" s="737"/>
      <c r="R523" s="737"/>
      <c r="S523" s="737"/>
      <c r="T523" s="737"/>
      <c r="U523" s="735"/>
      <c r="V523" s="735"/>
      <c r="W523" s="735"/>
      <c r="X523" s="735"/>
      <c r="Y523" s="735"/>
      <c r="Z523" s="95"/>
      <c r="AA523" s="95"/>
      <c r="AB523" s="95"/>
      <c r="AC523" s="95"/>
      <c r="AD523" s="95"/>
    </row>
    <row r="524">
      <c r="A524" s="731"/>
      <c r="B524" s="731"/>
      <c r="C524" s="731"/>
      <c r="D524" s="731"/>
      <c r="E524" s="731"/>
      <c r="F524" s="731"/>
      <c r="G524" s="731"/>
      <c r="H524" s="731"/>
      <c r="I524" s="731"/>
      <c r="J524" s="733"/>
      <c r="K524" s="344"/>
      <c r="L524" s="734"/>
      <c r="M524" s="735"/>
      <c r="N524" s="736"/>
      <c r="O524" s="737"/>
      <c r="P524" s="737"/>
      <c r="Q524" s="737"/>
      <c r="R524" s="737"/>
      <c r="S524" s="737"/>
      <c r="T524" s="737"/>
      <c r="U524" s="735"/>
      <c r="V524" s="735"/>
      <c r="W524" s="735"/>
      <c r="X524" s="735"/>
      <c r="Y524" s="735"/>
      <c r="Z524" s="95"/>
      <c r="AA524" s="95"/>
      <c r="AB524" s="95"/>
      <c r="AC524" s="95"/>
      <c r="AD524" s="95"/>
    </row>
    <row r="525">
      <c r="A525" s="731"/>
      <c r="B525" s="731"/>
      <c r="C525" s="731"/>
      <c r="D525" s="731"/>
      <c r="E525" s="731"/>
      <c r="F525" s="731"/>
      <c r="G525" s="731"/>
      <c r="H525" s="731"/>
      <c r="I525" s="731"/>
      <c r="J525" s="733"/>
      <c r="K525" s="344"/>
      <c r="L525" s="734"/>
      <c r="M525" s="735"/>
      <c r="N525" s="736"/>
      <c r="O525" s="737"/>
      <c r="P525" s="737"/>
      <c r="Q525" s="737"/>
      <c r="R525" s="737"/>
      <c r="S525" s="737"/>
      <c r="T525" s="737"/>
      <c r="U525" s="735"/>
      <c r="V525" s="735"/>
      <c r="W525" s="735"/>
      <c r="X525" s="735"/>
      <c r="Y525" s="735"/>
      <c r="Z525" s="95"/>
      <c r="AA525" s="95"/>
      <c r="AB525" s="95"/>
      <c r="AC525" s="95"/>
      <c r="AD525" s="95"/>
    </row>
    <row r="526">
      <c r="A526" s="731"/>
      <c r="B526" s="731"/>
      <c r="C526" s="731"/>
      <c r="D526" s="731"/>
      <c r="E526" s="731"/>
      <c r="F526" s="731"/>
      <c r="G526" s="731"/>
      <c r="H526" s="731"/>
      <c r="I526" s="731"/>
      <c r="J526" s="733"/>
      <c r="K526" s="344"/>
      <c r="L526" s="734"/>
      <c r="M526" s="735"/>
      <c r="N526" s="736"/>
      <c r="O526" s="737"/>
      <c r="P526" s="737"/>
      <c r="Q526" s="737"/>
      <c r="R526" s="737"/>
      <c r="S526" s="737"/>
      <c r="T526" s="737"/>
      <c r="U526" s="735"/>
      <c r="V526" s="735"/>
      <c r="W526" s="735"/>
      <c r="X526" s="735"/>
      <c r="Y526" s="735"/>
      <c r="Z526" s="95"/>
      <c r="AA526" s="95"/>
      <c r="AB526" s="95"/>
      <c r="AC526" s="95"/>
      <c r="AD526" s="95"/>
    </row>
    <row r="527">
      <c r="A527" s="731"/>
      <c r="B527" s="731"/>
      <c r="C527" s="731"/>
      <c r="D527" s="731"/>
      <c r="E527" s="731"/>
      <c r="F527" s="731"/>
      <c r="G527" s="731"/>
      <c r="H527" s="731"/>
      <c r="I527" s="731"/>
      <c r="J527" s="733"/>
      <c r="K527" s="344"/>
      <c r="L527" s="734"/>
      <c r="M527" s="735"/>
      <c r="N527" s="736"/>
      <c r="O527" s="737"/>
      <c r="P527" s="737"/>
      <c r="Q527" s="737"/>
      <c r="R527" s="737"/>
      <c r="S527" s="737"/>
      <c r="T527" s="737"/>
      <c r="U527" s="735"/>
      <c r="V527" s="735"/>
      <c r="W527" s="735"/>
      <c r="X527" s="735"/>
      <c r="Y527" s="735"/>
      <c r="Z527" s="95"/>
      <c r="AA527" s="95"/>
      <c r="AB527" s="95"/>
      <c r="AC527" s="95"/>
      <c r="AD527" s="95"/>
    </row>
    <row r="528">
      <c r="A528" s="731"/>
      <c r="B528" s="731"/>
      <c r="C528" s="731"/>
      <c r="D528" s="731"/>
      <c r="E528" s="731"/>
      <c r="F528" s="731"/>
      <c r="G528" s="731"/>
      <c r="H528" s="731"/>
      <c r="I528" s="731"/>
      <c r="J528" s="733"/>
      <c r="K528" s="344"/>
      <c r="L528" s="734"/>
      <c r="M528" s="735"/>
      <c r="N528" s="736"/>
      <c r="O528" s="737"/>
      <c r="P528" s="737"/>
      <c r="Q528" s="737"/>
      <c r="R528" s="737"/>
      <c r="S528" s="737"/>
      <c r="T528" s="737"/>
      <c r="U528" s="735"/>
      <c r="V528" s="735"/>
      <c r="W528" s="735"/>
      <c r="X528" s="735"/>
      <c r="Y528" s="735"/>
      <c r="Z528" s="95"/>
      <c r="AA528" s="95"/>
      <c r="AB528" s="95"/>
      <c r="AC528" s="95"/>
      <c r="AD528" s="95"/>
    </row>
    <row r="529">
      <c r="A529" s="731"/>
      <c r="B529" s="731"/>
      <c r="C529" s="731"/>
      <c r="D529" s="731"/>
      <c r="E529" s="731"/>
      <c r="F529" s="731"/>
      <c r="G529" s="731"/>
      <c r="H529" s="731"/>
      <c r="I529" s="731"/>
      <c r="J529" s="733"/>
      <c r="K529" s="344"/>
      <c r="L529" s="734"/>
      <c r="M529" s="735"/>
      <c r="N529" s="736"/>
      <c r="O529" s="737"/>
      <c r="P529" s="737"/>
      <c r="Q529" s="737"/>
      <c r="R529" s="737"/>
      <c r="S529" s="737"/>
      <c r="T529" s="737"/>
      <c r="U529" s="735"/>
      <c r="V529" s="735"/>
      <c r="W529" s="735"/>
      <c r="X529" s="735"/>
      <c r="Y529" s="735"/>
      <c r="Z529" s="95"/>
      <c r="AA529" s="95"/>
      <c r="AB529" s="95"/>
      <c r="AC529" s="95"/>
      <c r="AD529" s="95"/>
    </row>
    <row r="530">
      <c r="A530" s="731"/>
      <c r="B530" s="731"/>
      <c r="C530" s="731"/>
      <c r="D530" s="731"/>
      <c r="E530" s="731"/>
      <c r="F530" s="731"/>
      <c r="G530" s="731"/>
      <c r="H530" s="731"/>
      <c r="I530" s="731"/>
      <c r="J530" s="733"/>
      <c r="K530" s="344"/>
      <c r="L530" s="734"/>
      <c r="M530" s="735"/>
      <c r="N530" s="736"/>
      <c r="O530" s="737"/>
      <c r="P530" s="737"/>
      <c r="Q530" s="737"/>
      <c r="R530" s="737"/>
      <c r="S530" s="737"/>
      <c r="T530" s="737"/>
      <c r="U530" s="735"/>
      <c r="V530" s="735"/>
      <c r="W530" s="735"/>
      <c r="X530" s="735"/>
      <c r="Y530" s="735"/>
      <c r="Z530" s="95"/>
      <c r="AA530" s="95"/>
      <c r="AB530" s="95"/>
      <c r="AC530" s="95"/>
      <c r="AD530" s="95"/>
    </row>
    <row r="531">
      <c r="A531" s="731"/>
      <c r="B531" s="731"/>
      <c r="C531" s="731"/>
      <c r="D531" s="731"/>
      <c r="E531" s="731"/>
      <c r="F531" s="731"/>
      <c r="G531" s="731"/>
      <c r="H531" s="731"/>
      <c r="I531" s="731"/>
      <c r="J531" s="733"/>
      <c r="K531" s="344"/>
      <c r="L531" s="734"/>
      <c r="M531" s="735"/>
      <c r="N531" s="736"/>
      <c r="O531" s="737"/>
      <c r="P531" s="737"/>
      <c r="Q531" s="737"/>
      <c r="R531" s="737"/>
      <c r="S531" s="737"/>
      <c r="T531" s="737"/>
      <c r="U531" s="735"/>
      <c r="V531" s="735"/>
      <c r="W531" s="735"/>
      <c r="X531" s="735"/>
      <c r="Y531" s="735"/>
      <c r="Z531" s="95"/>
      <c r="AA531" s="95"/>
      <c r="AB531" s="95"/>
      <c r="AC531" s="95"/>
      <c r="AD531" s="95"/>
    </row>
    <row r="532">
      <c r="A532" s="731"/>
      <c r="B532" s="731"/>
      <c r="C532" s="731"/>
      <c r="D532" s="731"/>
      <c r="E532" s="731"/>
      <c r="F532" s="731"/>
      <c r="G532" s="731"/>
      <c r="H532" s="731"/>
      <c r="I532" s="731"/>
      <c r="J532" s="733"/>
      <c r="K532" s="344"/>
      <c r="L532" s="734"/>
      <c r="M532" s="735"/>
      <c r="N532" s="736"/>
      <c r="O532" s="737"/>
      <c r="P532" s="737"/>
      <c r="Q532" s="737"/>
      <c r="R532" s="737"/>
      <c r="S532" s="737"/>
      <c r="T532" s="737"/>
      <c r="U532" s="735"/>
      <c r="V532" s="735"/>
      <c r="W532" s="735"/>
      <c r="X532" s="735"/>
      <c r="Y532" s="735"/>
      <c r="Z532" s="95"/>
      <c r="AA532" s="95"/>
      <c r="AB532" s="95"/>
      <c r="AC532" s="95"/>
      <c r="AD532" s="95"/>
    </row>
    <row r="533">
      <c r="A533" s="731"/>
      <c r="B533" s="731"/>
      <c r="C533" s="731"/>
      <c r="D533" s="731"/>
      <c r="E533" s="731"/>
      <c r="F533" s="731"/>
      <c r="G533" s="731"/>
      <c r="H533" s="731"/>
      <c r="I533" s="731"/>
      <c r="J533" s="733"/>
      <c r="K533" s="344"/>
      <c r="L533" s="734"/>
      <c r="M533" s="735"/>
      <c r="N533" s="736"/>
      <c r="O533" s="737"/>
      <c r="P533" s="737"/>
      <c r="Q533" s="737"/>
      <c r="R533" s="737"/>
      <c r="S533" s="737"/>
      <c r="T533" s="737"/>
      <c r="U533" s="735"/>
      <c r="V533" s="735"/>
      <c r="W533" s="735"/>
      <c r="X533" s="735"/>
      <c r="Y533" s="735"/>
      <c r="Z533" s="95"/>
      <c r="AA533" s="95"/>
      <c r="AB533" s="95"/>
      <c r="AC533" s="95"/>
      <c r="AD533" s="95"/>
    </row>
    <row r="534">
      <c r="A534" s="731"/>
      <c r="B534" s="731"/>
      <c r="C534" s="731"/>
      <c r="D534" s="731"/>
      <c r="E534" s="731"/>
      <c r="F534" s="731"/>
      <c r="G534" s="731"/>
      <c r="H534" s="731"/>
      <c r="I534" s="731"/>
      <c r="J534" s="733"/>
      <c r="K534" s="344"/>
      <c r="L534" s="734"/>
      <c r="M534" s="735"/>
      <c r="N534" s="736"/>
      <c r="O534" s="737"/>
      <c r="P534" s="737"/>
      <c r="Q534" s="737"/>
      <c r="R534" s="737"/>
      <c r="S534" s="737"/>
      <c r="T534" s="737"/>
      <c r="U534" s="735"/>
      <c r="V534" s="735"/>
      <c r="W534" s="735"/>
      <c r="X534" s="735"/>
      <c r="Y534" s="735"/>
      <c r="Z534" s="95"/>
      <c r="AA534" s="95"/>
      <c r="AB534" s="95"/>
      <c r="AC534" s="95"/>
      <c r="AD534" s="95"/>
    </row>
    <row r="535">
      <c r="A535" s="731"/>
      <c r="B535" s="731"/>
      <c r="C535" s="731"/>
      <c r="D535" s="731"/>
      <c r="E535" s="731"/>
      <c r="F535" s="731"/>
      <c r="G535" s="731"/>
      <c r="H535" s="731"/>
      <c r="I535" s="731"/>
      <c r="J535" s="733"/>
      <c r="K535" s="344"/>
      <c r="L535" s="734"/>
      <c r="M535" s="735"/>
      <c r="N535" s="736"/>
      <c r="O535" s="737"/>
      <c r="P535" s="737"/>
      <c r="Q535" s="737"/>
      <c r="R535" s="737"/>
      <c r="S535" s="737"/>
      <c r="T535" s="737"/>
      <c r="U535" s="735"/>
      <c r="V535" s="735"/>
      <c r="W535" s="735"/>
      <c r="X535" s="735"/>
      <c r="Y535" s="735"/>
      <c r="Z535" s="95"/>
      <c r="AA535" s="95"/>
      <c r="AB535" s="95"/>
      <c r="AC535" s="95"/>
      <c r="AD535" s="95"/>
    </row>
    <row r="536">
      <c r="A536" s="731"/>
      <c r="B536" s="731"/>
      <c r="C536" s="731"/>
      <c r="D536" s="731"/>
      <c r="E536" s="731"/>
      <c r="F536" s="731"/>
      <c r="G536" s="731"/>
      <c r="H536" s="731"/>
      <c r="I536" s="731"/>
      <c r="J536" s="733"/>
      <c r="K536" s="344"/>
      <c r="L536" s="734"/>
      <c r="M536" s="735"/>
      <c r="N536" s="736"/>
      <c r="O536" s="737"/>
      <c r="P536" s="737"/>
      <c r="Q536" s="737"/>
      <c r="R536" s="737"/>
      <c r="S536" s="737"/>
      <c r="T536" s="737"/>
      <c r="U536" s="735"/>
      <c r="V536" s="735"/>
      <c r="W536" s="735"/>
      <c r="X536" s="735"/>
      <c r="Y536" s="735"/>
      <c r="Z536" s="95"/>
      <c r="AA536" s="95"/>
      <c r="AB536" s="95"/>
      <c r="AC536" s="95"/>
      <c r="AD536" s="95"/>
    </row>
    <row r="537">
      <c r="A537" s="731"/>
      <c r="B537" s="731"/>
      <c r="C537" s="731"/>
      <c r="D537" s="731"/>
      <c r="E537" s="731"/>
      <c r="F537" s="731"/>
      <c r="G537" s="731"/>
      <c r="H537" s="731"/>
      <c r="I537" s="731"/>
      <c r="J537" s="733"/>
      <c r="K537" s="344"/>
      <c r="L537" s="734"/>
      <c r="M537" s="735"/>
      <c r="N537" s="736"/>
      <c r="O537" s="737"/>
      <c r="P537" s="737"/>
      <c r="Q537" s="737"/>
      <c r="R537" s="737"/>
      <c r="S537" s="737"/>
      <c r="T537" s="737"/>
      <c r="U537" s="735"/>
      <c r="V537" s="735"/>
      <c r="W537" s="735"/>
      <c r="X537" s="735"/>
      <c r="Y537" s="735"/>
      <c r="Z537" s="95"/>
      <c r="AA537" s="95"/>
      <c r="AB537" s="95"/>
      <c r="AC537" s="95"/>
      <c r="AD537" s="95"/>
    </row>
    <row r="538">
      <c r="A538" s="731"/>
      <c r="B538" s="731"/>
      <c r="C538" s="731"/>
      <c r="D538" s="731"/>
      <c r="E538" s="731"/>
      <c r="F538" s="731"/>
      <c r="G538" s="731"/>
      <c r="H538" s="731"/>
      <c r="I538" s="731"/>
      <c r="J538" s="733"/>
      <c r="K538" s="344"/>
      <c r="L538" s="734"/>
      <c r="M538" s="735"/>
      <c r="N538" s="736"/>
      <c r="O538" s="737"/>
      <c r="P538" s="737"/>
      <c r="Q538" s="737"/>
      <c r="R538" s="737"/>
      <c r="S538" s="737"/>
      <c r="T538" s="737"/>
      <c r="U538" s="735"/>
      <c r="V538" s="735"/>
      <c r="W538" s="735"/>
      <c r="X538" s="735"/>
      <c r="Y538" s="735"/>
      <c r="Z538" s="95"/>
      <c r="AA538" s="95"/>
      <c r="AB538" s="95"/>
      <c r="AC538" s="95"/>
      <c r="AD538" s="95"/>
    </row>
    <row r="539">
      <c r="A539" s="731"/>
      <c r="B539" s="731"/>
      <c r="C539" s="731"/>
      <c r="D539" s="731"/>
      <c r="E539" s="731"/>
      <c r="F539" s="731"/>
      <c r="G539" s="731"/>
      <c r="H539" s="731"/>
      <c r="I539" s="731"/>
      <c r="J539" s="733"/>
      <c r="K539" s="344"/>
      <c r="L539" s="734"/>
      <c r="M539" s="735"/>
      <c r="N539" s="736"/>
      <c r="O539" s="737"/>
      <c r="P539" s="737"/>
      <c r="Q539" s="737"/>
      <c r="R539" s="737"/>
      <c r="S539" s="737"/>
      <c r="T539" s="737"/>
      <c r="U539" s="735"/>
      <c r="V539" s="735"/>
      <c r="W539" s="735"/>
      <c r="X539" s="735"/>
      <c r="Y539" s="735"/>
      <c r="Z539" s="95"/>
      <c r="AA539" s="95"/>
      <c r="AB539" s="95"/>
      <c r="AC539" s="95"/>
      <c r="AD539" s="95"/>
    </row>
    <row r="540">
      <c r="A540" s="731"/>
      <c r="B540" s="731"/>
      <c r="C540" s="731"/>
      <c r="D540" s="731"/>
      <c r="E540" s="731"/>
      <c r="F540" s="731"/>
      <c r="G540" s="731"/>
      <c r="H540" s="731"/>
      <c r="I540" s="731"/>
      <c r="J540" s="733"/>
      <c r="K540" s="344"/>
      <c r="L540" s="734"/>
      <c r="M540" s="735"/>
      <c r="N540" s="736"/>
      <c r="O540" s="737"/>
      <c r="P540" s="737"/>
      <c r="Q540" s="737"/>
      <c r="R540" s="737"/>
      <c r="S540" s="737"/>
      <c r="T540" s="737"/>
      <c r="U540" s="735"/>
      <c r="V540" s="735"/>
      <c r="W540" s="735"/>
      <c r="X540" s="735"/>
      <c r="Y540" s="735"/>
      <c r="Z540" s="95"/>
      <c r="AA540" s="95"/>
      <c r="AB540" s="95"/>
      <c r="AC540" s="95"/>
      <c r="AD540" s="95"/>
    </row>
    <row r="541">
      <c r="A541" s="731"/>
      <c r="B541" s="731"/>
      <c r="C541" s="731"/>
      <c r="D541" s="731"/>
      <c r="E541" s="731"/>
      <c r="F541" s="731"/>
      <c r="G541" s="731"/>
      <c r="H541" s="731"/>
      <c r="I541" s="731"/>
      <c r="J541" s="733"/>
      <c r="K541" s="344"/>
      <c r="L541" s="734"/>
      <c r="M541" s="735"/>
      <c r="N541" s="736"/>
      <c r="O541" s="737"/>
      <c r="P541" s="737"/>
      <c r="Q541" s="737"/>
      <c r="R541" s="737"/>
      <c r="S541" s="737"/>
      <c r="T541" s="737"/>
      <c r="U541" s="735"/>
      <c r="V541" s="735"/>
      <c r="W541" s="735"/>
      <c r="X541" s="735"/>
      <c r="Y541" s="735"/>
      <c r="Z541" s="95"/>
      <c r="AA541" s="95"/>
      <c r="AB541" s="95"/>
      <c r="AC541" s="95"/>
      <c r="AD541" s="95"/>
    </row>
    <row r="542">
      <c r="A542" s="731"/>
      <c r="B542" s="731"/>
      <c r="C542" s="731"/>
      <c r="D542" s="731"/>
      <c r="E542" s="731"/>
      <c r="F542" s="731"/>
      <c r="G542" s="731"/>
      <c r="H542" s="731"/>
      <c r="I542" s="731"/>
      <c r="J542" s="733"/>
      <c r="K542" s="344"/>
      <c r="L542" s="734"/>
      <c r="M542" s="735"/>
      <c r="N542" s="736"/>
      <c r="O542" s="737"/>
      <c r="P542" s="737"/>
      <c r="Q542" s="737"/>
      <c r="R542" s="737"/>
      <c r="S542" s="737"/>
      <c r="T542" s="737"/>
      <c r="U542" s="735"/>
      <c r="V542" s="735"/>
      <c r="W542" s="735"/>
      <c r="X542" s="735"/>
      <c r="Y542" s="735"/>
      <c r="Z542" s="95"/>
      <c r="AA542" s="95"/>
      <c r="AB542" s="95"/>
      <c r="AC542" s="95"/>
      <c r="AD542" s="95"/>
    </row>
    <row r="543">
      <c r="A543" s="731"/>
      <c r="B543" s="731"/>
      <c r="C543" s="731"/>
      <c r="D543" s="731"/>
      <c r="E543" s="731"/>
      <c r="F543" s="731"/>
      <c r="G543" s="731"/>
      <c r="H543" s="731"/>
      <c r="I543" s="731"/>
      <c r="J543" s="733"/>
      <c r="K543" s="344"/>
      <c r="L543" s="734"/>
      <c r="M543" s="735"/>
      <c r="N543" s="736"/>
      <c r="O543" s="737"/>
      <c r="P543" s="737"/>
      <c r="Q543" s="737"/>
      <c r="R543" s="737"/>
      <c r="S543" s="737"/>
      <c r="T543" s="737"/>
      <c r="U543" s="735"/>
      <c r="V543" s="735"/>
      <c r="W543" s="735"/>
      <c r="X543" s="735"/>
      <c r="Y543" s="735"/>
      <c r="Z543" s="95"/>
      <c r="AA543" s="95"/>
      <c r="AB543" s="95"/>
      <c r="AC543" s="95"/>
      <c r="AD543" s="95"/>
    </row>
    <row r="544">
      <c r="A544" s="731"/>
      <c r="B544" s="731"/>
      <c r="C544" s="731"/>
      <c r="D544" s="731"/>
      <c r="E544" s="731"/>
      <c r="F544" s="731"/>
      <c r="G544" s="731"/>
      <c r="H544" s="731"/>
      <c r="I544" s="731"/>
      <c r="J544" s="733"/>
      <c r="K544" s="344"/>
      <c r="L544" s="734"/>
      <c r="M544" s="735"/>
      <c r="N544" s="736"/>
      <c r="O544" s="737"/>
      <c r="P544" s="737"/>
      <c r="Q544" s="737"/>
      <c r="R544" s="737"/>
      <c r="S544" s="737"/>
      <c r="T544" s="737"/>
      <c r="U544" s="735"/>
      <c r="V544" s="735"/>
      <c r="W544" s="735"/>
      <c r="X544" s="735"/>
      <c r="Y544" s="735"/>
      <c r="Z544" s="95"/>
      <c r="AA544" s="95"/>
      <c r="AB544" s="95"/>
      <c r="AC544" s="95"/>
      <c r="AD544" s="95"/>
    </row>
    <row r="545">
      <c r="A545" s="731"/>
      <c r="B545" s="731"/>
      <c r="C545" s="731"/>
      <c r="D545" s="731"/>
      <c r="E545" s="731"/>
      <c r="F545" s="731"/>
      <c r="G545" s="731"/>
      <c r="H545" s="731"/>
      <c r="I545" s="731"/>
      <c r="J545" s="733"/>
      <c r="K545" s="344"/>
      <c r="L545" s="734"/>
      <c r="M545" s="735"/>
      <c r="N545" s="736"/>
      <c r="O545" s="737"/>
      <c r="P545" s="737"/>
      <c r="Q545" s="737"/>
      <c r="R545" s="737"/>
      <c r="S545" s="737"/>
      <c r="T545" s="737"/>
      <c r="U545" s="735"/>
      <c r="V545" s="735"/>
      <c r="W545" s="735"/>
      <c r="X545" s="735"/>
      <c r="Y545" s="735"/>
      <c r="Z545" s="95"/>
      <c r="AA545" s="95"/>
      <c r="AB545" s="95"/>
      <c r="AC545" s="95"/>
      <c r="AD545" s="95"/>
    </row>
    <row r="546">
      <c r="A546" s="731"/>
      <c r="B546" s="731"/>
      <c r="C546" s="731"/>
      <c r="D546" s="731"/>
      <c r="E546" s="731"/>
      <c r="F546" s="731"/>
      <c r="G546" s="731"/>
      <c r="H546" s="731"/>
      <c r="I546" s="731"/>
      <c r="J546" s="733"/>
      <c r="K546" s="344"/>
      <c r="L546" s="734"/>
      <c r="M546" s="735"/>
      <c r="N546" s="736"/>
      <c r="O546" s="737"/>
      <c r="P546" s="737"/>
      <c r="Q546" s="737"/>
      <c r="R546" s="737"/>
      <c r="S546" s="737"/>
      <c r="T546" s="737"/>
      <c r="U546" s="735"/>
      <c r="V546" s="735"/>
      <c r="W546" s="735"/>
      <c r="X546" s="735"/>
      <c r="Y546" s="735"/>
      <c r="Z546" s="95"/>
      <c r="AA546" s="95"/>
      <c r="AB546" s="95"/>
      <c r="AC546" s="95"/>
      <c r="AD546" s="95"/>
    </row>
    <row r="547">
      <c r="A547" s="731"/>
      <c r="B547" s="731"/>
      <c r="C547" s="731"/>
      <c r="D547" s="731"/>
      <c r="E547" s="731"/>
      <c r="F547" s="731"/>
      <c r="G547" s="731"/>
      <c r="H547" s="731"/>
      <c r="I547" s="731"/>
      <c r="J547" s="733"/>
      <c r="K547" s="344"/>
      <c r="L547" s="734"/>
      <c r="M547" s="735"/>
      <c r="N547" s="736"/>
      <c r="O547" s="737"/>
      <c r="P547" s="737"/>
      <c r="Q547" s="737"/>
      <c r="R547" s="737"/>
      <c r="S547" s="737"/>
      <c r="T547" s="737"/>
      <c r="U547" s="735"/>
      <c r="V547" s="735"/>
      <c r="W547" s="735"/>
      <c r="X547" s="735"/>
      <c r="Y547" s="735"/>
      <c r="Z547" s="95"/>
      <c r="AA547" s="95"/>
      <c r="AB547" s="95"/>
      <c r="AC547" s="95"/>
      <c r="AD547" s="95"/>
    </row>
    <row r="548">
      <c r="A548" s="731"/>
      <c r="B548" s="731"/>
      <c r="C548" s="731"/>
      <c r="D548" s="731"/>
      <c r="E548" s="731"/>
      <c r="F548" s="731"/>
      <c r="G548" s="731"/>
      <c r="H548" s="731"/>
      <c r="I548" s="731"/>
      <c r="J548" s="733"/>
      <c r="K548" s="344"/>
      <c r="L548" s="734"/>
      <c r="M548" s="735"/>
      <c r="N548" s="736"/>
      <c r="O548" s="737"/>
      <c r="P548" s="737"/>
      <c r="Q548" s="737"/>
      <c r="R548" s="737"/>
      <c r="S548" s="737"/>
      <c r="T548" s="737"/>
      <c r="U548" s="735"/>
      <c r="V548" s="735"/>
      <c r="W548" s="735"/>
      <c r="X548" s="735"/>
      <c r="Y548" s="735"/>
      <c r="Z548" s="95"/>
      <c r="AA548" s="95"/>
      <c r="AB548" s="95"/>
      <c r="AC548" s="95"/>
      <c r="AD548" s="95"/>
    </row>
    <row r="549">
      <c r="A549" s="731"/>
      <c r="B549" s="731"/>
      <c r="C549" s="731"/>
      <c r="D549" s="731"/>
      <c r="E549" s="731"/>
      <c r="F549" s="731"/>
      <c r="G549" s="731"/>
      <c r="H549" s="731"/>
      <c r="I549" s="731"/>
      <c r="J549" s="733"/>
      <c r="K549" s="344"/>
      <c r="L549" s="734"/>
      <c r="M549" s="735"/>
      <c r="N549" s="736"/>
      <c r="O549" s="737"/>
      <c r="P549" s="737"/>
      <c r="Q549" s="737"/>
      <c r="R549" s="737"/>
      <c r="S549" s="737"/>
      <c r="T549" s="737"/>
      <c r="U549" s="735"/>
      <c r="V549" s="735"/>
      <c r="W549" s="735"/>
      <c r="X549" s="735"/>
      <c r="Y549" s="735"/>
      <c r="Z549" s="95"/>
      <c r="AA549" s="95"/>
      <c r="AB549" s="95"/>
      <c r="AC549" s="95"/>
      <c r="AD549" s="95"/>
    </row>
    <row r="550">
      <c r="A550" s="731"/>
      <c r="B550" s="731"/>
      <c r="C550" s="731"/>
      <c r="D550" s="731"/>
      <c r="E550" s="731"/>
      <c r="F550" s="731"/>
      <c r="G550" s="731"/>
      <c r="H550" s="731"/>
      <c r="I550" s="731"/>
      <c r="J550" s="733"/>
      <c r="K550" s="344"/>
      <c r="L550" s="734"/>
      <c r="M550" s="735"/>
      <c r="N550" s="736"/>
      <c r="O550" s="737"/>
      <c r="P550" s="737"/>
      <c r="Q550" s="737"/>
      <c r="R550" s="737"/>
      <c r="S550" s="737"/>
      <c r="T550" s="737"/>
      <c r="U550" s="735"/>
      <c r="V550" s="735"/>
      <c r="W550" s="735"/>
      <c r="X550" s="735"/>
      <c r="Y550" s="735"/>
      <c r="Z550" s="95"/>
      <c r="AA550" s="95"/>
      <c r="AB550" s="95"/>
      <c r="AC550" s="95"/>
      <c r="AD550" s="95"/>
    </row>
    <row r="551">
      <c r="A551" s="731"/>
      <c r="B551" s="731"/>
      <c r="C551" s="731"/>
      <c r="D551" s="731"/>
      <c r="E551" s="731"/>
      <c r="F551" s="731"/>
      <c r="G551" s="731"/>
      <c r="H551" s="731"/>
      <c r="I551" s="731"/>
      <c r="J551" s="733"/>
      <c r="K551" s="344"/>
      <c r="L551" s="734"/>
      <c r="M551" s="735"/>
      <c r="N551" s="736"/>
      <c r="O551" s="737"/>
      <c r="P551" s="737"/>
      <c r="Q551" s="737"/>
      <c r="R551" s="737"/>
      <c r="S551" s="737"/>
      <c r="T551" s="737"/>
      <c r="U551" s="735"/>
      <c r="V551" s="735"/>
      <c r="W551" s="735"/>
      <c r="X551" s="735"/>
      <c r="Y551" s="735"/>
      <c r="Z551" s="95"/>
      <c r="AA551" s="95"/>
      <c r="AB551" s="95"/>
      <c r="AC551" s="95"/>
      <c r="AD551" s="95"/>
    </row>
    <row r="552">
      <c r="A552" s="731"/>
      <c r="B552" s="731"/>
      <c r="C552" s="731"/>
      <c r="D552" s="731"/>
      <c r="E552" s="731"/>
      <c r="F552" s="731"/>
      <c r="G552" s="731"/>
      <c r="H552" s="731"/>
      <c r="I552" s="731"/>
      <c r="J552" s="733"/>
      <c r="K552" s="344"/>
      <c r="L552" s="734"/>
      <c r="M552" s="735"/>
      <c r="N552" s="736"/>
      <c r="O552" s="737"/>
      <c r="P552" s="737"/>
      <c r="Q552" s="737"/>
      <c r="R552" s="737"/>
      <c r="S552" s="737"/>
      <c r="T552" s="737"/>
      <c r="U552" s="735"/>
      <c r="V552" s="735"/>
      <c r="W552" s="735"/>
      <c r="X552" s="735"/>
      <c r="Y552" s="735"/>
      <c r="Z552" s="95"/>
      <c r="AA552" s="95"/>
      <c r="AB552" s="95"/>
      <c r="AC552" s="95"/>
      <c r="AD552" s="95"/>
    </row>
    <row r="553">
      <c r="A553" s="731"/>
      <c r="B553" s="731"/>
      <c r="C553" s="731"/>
      <c r="D553" s="731"/>
      <c r="E553" s="731"/>
      <c r="F553" s="731"/>
      <c r="G553" s="731"/>
      <c r="H553" s="731"/>
      <c r="I553" s="731"/>
      <c r="J553" s="733"/>
      <c r="K553" s="344"/>
      <c r="L553" s="734"/>
      <c r="M553" s="735"/>
      <c r="N553" s="736"/>
      <c r="O553" s="737"/>
      <c r="P553" s="737"/>
      <c r="Q553" s="737"/>
      <c r="R553" s="737"/>
      <c r="S553" s="737"/>
      <c r="T553" s="737"/>
      <c r="U553" s="735"/>
      <c r="V553" s="735"/>
      <c r="W553" s="735"/>
      <c r="X553" s="735"/>
      <c r="Y553" s="735"/>
      <c r="Z553" s="95"/>
      <c r="AA553" s="95"/>
      <c r="AB553" s="95"/>
      <c r="AC553" s="95"/>
      <c r="AD553" s="95"/>
    </row>
    <row r="554">
      <c r="A554" s="731"/>
      <c r="B554" s="731"/>
      <c r="C554" s="731"/>
      <c r="D554" s="731"/>
      <c r="E554" s="731"/>
      <c r="F554" s="731"/>
      <c r="G554" s="731"/>
      <c r="H554" s="731"/>
      <c r="I554" s="731"/>
      <c r="J554" s="733"/>
      <c r="K554" s="344"/>
      <c r="L554" s="734"/>
      <c r="M554" s="735"/>
      <c r="N554" s="736"/>
      <c r="O554" s="737"/>
      <c r="P554" s="737"/>
      <c r="Q554" s="737"/>
      <c r="R554" s="737"/>
      <c r="S554" s="737"/>
      <c r="T554" s="737"/>
      <c r="U554" s="735"/>
      <c r="V554" s="735"/>
      <c r="W554" s="735"/>
      <c r="X554" s="735"/>
      <c r="Y554" s="735"/>
      <c r="Z554" s="95"/>
      <c r="AA554" s="95"/>
      <c r="AB554" s="95"/>
      <c r="AC554" s="95"/>
      <c r="AD554" s="95"/>
    </row>
    <row r="555">
      <c r="A555" s="731"/>
      <c r="B555" s="731"/>
      <c r="C555" s="731"/>
      <c r="D555" s="731"/>
      <c r="E555" s="731"/>
      <c r="F555" s="731"/>
      <c r="G555" s="731"/>
      <c r="H555" s="731"/>
      <c r="I555" s="731"/>
      <c r="J555" s="733"/>
      <c r="K555" s="344"/>
      <c r="L555" s="734"/>
      <c r="M555" s="735"/>
      <c r="N555" s="736"/>
      <c r="O555" s="737"/>
      <c r="P555" s="737"/>
      <c r="Q555" s="737"/>
      <c r="R555" s="737"/>
      <c r="S555" s="737"/>
      <c r="T555" s="737"/>
      <c r="U555" s="735"/>
      <c r="V555" s="735"/>
      <c r="W555" s="735"/>
      <c r="X555" s="735"/>
      <c r="Y555" s="735"/>
      <c r="Z555" s="95"/>
      <c r="AA555" s="95"/>
      <c r="AB555" s="95"/>
      <c r="AC555" s="95"/>
      <c r="AD555" s="95"/>
    </row>
    <row r="556">
      <c r="A556" s="731"/>
      <c r="B556" s="731"/>
      <c r="C556" s="731"/>
      <c r="D556" s="731"/>
      <c r="E556" s="731"/>
      <c r="F556" s="731"/>
      <c r="G556" s="731"/>
      <c r="H556" s="731"/>
      <c r="I556" s="731"/>
      <c r="J556" s="733"/>
      <c r="K556" s="344"/>
      <c r="L556" s="734"/>
      <c r="M556" s="735"/>
      <c r="N556" s="736"/>
      <c r="O556" s="737"/>
      <c r="P556" s="737"/>
      <c r="Q556" s="737"/>
      <c r="R556" s="737"/>
      <c r="S556" s="737"/>
      <c r="T556" s="737"/>
      <c r="U556" s="735"/>
      <c r="V556" s="735"/>
      <c r="W556" s="735"/>
      <c r="X556" s="735"/>
      <c r="Y556" s="735"/>
      <c r="Z556" s="95"/>
      <c r="AA556" s="95"/>
      <c r="AB556" s="95"/>
      <c r="AC556" s="95"/>
      <c r="AD556" s="95"/>
    </row>
    <row r="557">
      <c r="A557" s="731"/>
      <c r="B557" s="731"/>
      <c r="C557" s="731"/>
      <c r="D557" s="731"/>
      <c r="E557" s="731"/>
      <c r="F557" s="731"/>
      <c r="G557" s="731"/>
      <c r="H557" s="731"/>
      <c r="I557" s="731"/>
      <c r="J557" s="733"/>
      <c r="K557" s="344"/>
      <c r="L557" s="734"/>
      <c r="M557" s="735"/>
      <c r="N557" s="736"/>
      <c r="O557" s="737"/>
      <c r="P557" s="737"/>
      <c r="Q557" s="737"/>
      <c r="R557" s="737"/>
      <c r="S557" s="737"/>
      <c r="T557" s="737"/>
      <c r="U557" s="735"/>
      <c r="V557" s="735"/>
      <c r="W557" s="735"/>
      <c r="X557" s="735"/>
      <c r="Y557" s="735"/>
      <c r="Z557" s="95"/>
      <c r="AA557" s="95"/>
      <c r="AB557" s="95"/>
      <c r="AC557" s="95"/>
      <c r="AD557" s="95"/>
    </row>
    <row r="558">
      <c r="A558" s="731"/>
      <c r="B558" s="731"/>
      <c r="C558" s="731"/>
      <c r="D558" s="731"/>
      <c r="E558" s="731"/>
      <c r="F558" s="731"/>
      <c r="G558" s="731"/>
      <c r="H558" s="731"/>
      <c r="I558" s="731"/>
      <c r="J558" s="733"/>
      <c r="K558" s="344"/>
      <c r="L558" s="734"/>
      <c r="M558" s="735"/>
      <c r="N558" s="736"/>
      <c r="O558" s="737"/>
      <c r="P558" s="737"/>
      <c r="Q558" s="737"/>
      <c r="R558" s="737"/>
      <c r="S558" s="737"/>
      <c r="T558" s="737"/>
      <c r="U558" s="735"/>
      <c r="V558" s="735"/>
      <c r="W558" s="735"/>
      <c r="X558" s="735"/>
      <c r="Y558" s="735"/>
      <c r="Z558" s="95"/>
      <c r="AA558" s="95"/>
      <c r="AB558" s="95"/>
      <c r="AC558" s="95"/>
      <c r="AD558" s="95"/>
    </row>
    <row r="559">
      <c r="A559" s="731"/>
      <c r="B559" s="731"/>
      <c r="C559" s="731"/>
      <c r="D559" s="731"/>
      <c r="E559" s="731"/>
      <c r="F559" s="731"/>
      <c r="G559" s="731"/>
      <c r="H559" s="731"/>
      <c r="I559" s="731"/>
      <c r="J559" s="733"/>
      <c r="K559" s="344"/>
      <c r="L559" s="734"/>
      <c r="M559" s="735"/>
      <c r="N559" s="736"/>
      <c r="O559" s="737"/>
      <c r="P559" s="737"/>
      <c r="Q559" s="737"/>
      <c r="R559" s="737"/>
      <c r="S559" s="737"/>
      <c r="T559" s="737"/>
      <c r="U559" s="735"/>
      <c r="V559" s="735"/>
      <c r="W559" s="735"/>
      <c r="X559" s="735"/>
      <c r="Y559" s="735"/>
      <c r="Z559" s="95"/>
      <c r="AA559" s="95"/>
      <c r="AB559" s="95"/>
      <c r="AC559" s="95"/>
      <c r="AD559" s="95"/>
    </row>
    <row r="560">
      <c r="A560" s="731"/>
      <c r="B560" s="731"/>
      <c r="C560" s="731"/>
      <c r="D560" s="731"/>
      <c r="E560" s="731"/>
      <c r="F560" s="731"/>
      <c r="G560" s="731"/>
      <c r="H560" s="731"/>
      <c r="I560" s="731"/>
      <c r="J560" s="733"/>
      <c r="K560" s="344"/>
      <c r="L560" s="734"/>
      <c r="M560" s="735"/>
      <c r="N560" s="736"/>
      <c r="O560" s="737"/>
      <c r="P560" s="737"/>
      <c r="Q560" s="737"/>
      <c r="R560" s="737"/>
      <c r="S560" s="737"/>
      <c r="T560" s="737"/>
      <c r="U560" s="735"/>
      <c r="V560" s="735"/>
      <c r="W560" s="735"/>
      <c r="X560" s="735"/>
      <c r="Y560" s="735"/>
      <c r="Z560" s="95"/>
      <c r="AA560" s="95"/>
      <c r="AB560" s="95"/>
      <c r="AC560" s="95"/>
      <c r="AD560" s="95"/>
    </row>
    <row r="561">
      <c r="A561" s="731"/>
      <c r="B561" s="731"/>
      <c r="C561" s="731"/>
      <c r="D561" s="731"/>
      <c r="E561" s="731"/>
      <c r="F561" s="731"/>
      <c r="G561" s="731"/>
      <c r="H561" s="731"/>
      <c r="I561" s="731"/>
      <c r="J561" s="733"/>
      <c r="K561" s="344"/>
      <c r="L561" s="734"/>
      <c r="M561" s="735"/>
      <c r="N561" s="736"/>
      <c r="O561" s="737"/>
      <c r="P561" s="737"/>
      <c r="Q561" s="737"/>
      <c r="R561" s="737"/>
      <c r="S561" s="737"/>
      <c r="T561" s="737"/>
      <c r="U561" s="735"/>
      <c r="V561" s="735"/>
      <c r="W561" s="735"/>
      <c r="X561" s="735"/>
      <c r="Y561" s="735"/>
      <c r="Z561" s="95"/>
      <c r="AA561" s="95"/>
      <c r="AB561" s="95"/>
      <c r="AC561" s="95"/>
      <c r="AD561" s="95"/>
    </row>
    <row r="562">
      <c r="A562" s="731"/>
      <c r="B562" s="731"/>
      <c r="C562" s="731"/>
      <c r="D562" s="731"/>
      <c r="E562" s="731"/>
      <c r="F562" s="731"/>
      <c r="G562" s="731"/>
      <c r="H562" s="731"/>
      <c r="I562" s="731"/>
      <c r="J562" s="733"/>
      <c r="K562" s="344"/>
      <c r="L562" s="734"/>
      <c r="M562" s="735"/>
      <c r="N562" s="736"/>
      <c r="O562" s="737"/>
      <c r="P562" s="737"/>
      <c r="Q562" s="737"/>
      <c r="R562" s="737"/>
      <c r="S562" s="737"/>
      <c r="T562" s="737"/>
      <c r="U562" s="735"/>
      <c r="V562" s="735"/>
      <c r="W562" s="735"/>
      <c r="X562" s="735"/>
      <c r="Y562" s="735"/>
      <c r="Z562" s="95"/>
      <c r="AA562" s="95"/>
      <c r="AB562" s="95"/>
      <c r="AC562" s="95"/>
      <c r="AD562" s="95"/>
    </row>
    <row r="563">
      <c r="A563" s="731"/>
      <c r="B563" s="731"/>
      <c r="C563" s="731"/>
      <c r="D563" s="731"/>
      <c r="E563" s="731"/>
      <c r="F563" s="731"/>
      <c r="G563" s="731"/>
      <c r="H563" s="731"/>
      <c r="I563" s="731"/>
      <c r="J563" s="733"/>
      <c r="K563" s="344"/>
      <c r="L563" s="734"/>
      <c r="M563" s="735"/>
      <c r="N563" s="736"/>
      <c r="O563" s="737"/>
      <c r="P563" s="737"/>
      <c r="Q563" s="737"/>
      <c r="R563" s="737"/>
      <c r="S563" s="737"/>
      <c r="T563" s="737"/>
      <c r="U563" s="735"/>
      <c r="V563" s="735"/>
      <c r="W563" s="735"/>
      <c r="X563" s="735"/>
      <c r="Y563" s="735"/>
      <c r="Z563" s="95"/>
      <c r="AA563" s="95"/>
      <c r="AB563" s="95"/>
      <c r="AC563" s="95"/>
      <c r="AD563" s="95"/>
    </row>
    <row r="564">
      <c r="A564" s="731"/>
      <c r="B564" s="731"/>
      <c r="C564" s="731"/>
      <c r="D564" s="731"/>
      <c r="E564" s="731"/>
      <c r="F564" s="731"/>
      <c r="G564" s="731"/>
      <c r="H564" s="731"/>
      <c r="I564" s="731"/>
      <c r="J564" s="733"/>
      <c r="K564" s="344"/>
      <c r="L564" s="734"/>
      <c r="M564" s="735"/>
      <c r="N564" s="736"/>
      <c r="O564" s="737"/>
      <c r="P564" s="737"/>
      <c r="Q564" s="737"/>
      <c r="R564" s="737"/>
      <c r="S564" s="737"/>
      <c r="T564" s="737"/>
      <c r="U564" s="735"/>
      <c r="V564" s="735"/>
      <c r="W564" s="735"/>
      <c r="X564" s="735"/>
      <c r="Y564" s="735"/>
      <c r="Z564" s="95"/>
      <c r="AA564" s="95"/>
      <c r="AB564" s="95"/>
      <c r="AC564" s="95"/>
      <c r="AD564" s="95"/>
    </row>
    <row r="565">
      <c r="A565" s="731"/>
      <c r="B565" s="731"/>
      <c r="C565" s="731"/>
      <c r="D565" s="731"/>
      <c r="E565" s="731"/>
      <c r="F565" s="731"/>
      <c r="G565" s="731"/>
      <c r="H565" s="731"/>
      <c r="I565" s="731"/>
      <c r="J565" s="733"/>
      <c r="K565" s="344"/>
      <c r="L565" s="734"/>
      <c r="M565" s="735"/>
      <c r="N565" s="736"/>
      <c r="O565" s="737"/>
      <c r="P565" s="737"/>
      <c r="Q565" s="737"/>
      <c r="R565" s="737"/>
      <c r="S565" s="737"/>
      <c r="T565" s="737"/>
      <c r="U565" s="735"/>
      <c r="V565" s="735"/>
      <c r="W565" s="735"/>
      <c r="X565" s="735"/>
      <c r="Y565" s="735"/>
      <c r="Z565" s="95"/>
      <c r="AA565" s="95"/>
      <c r="AB565" s="95"/>
      <c r="AC565" s="95"/>
      <c r="AD565" s="95"/>
    </row>
    <row r="566">
      <c r="A566" s="731"/>
      <c r="B566" s="731"/>
      <c r="C566" s="731"/>
      <c r="D566" s="731"/>
      <c r="E566" s="731"/>
      <c r="F566" s="731"/>
      <c r="G566" s="731"/>
      <c r="H566" s="731"/>
      <c r="I566" s="731"/>
      <c r="J566" s="733"/>
      <c r="K566" s="344"/>
      <c r="L566" s="734"/>
      <c r="M566" s="735"/>
      <c r="N566" s="736"/>
      <c r="O566" s="737"/>
      <c r="P566" s="737"/>
      <c r="Q566" s="737"/>
      <c r="R566" s="737"/>
      <c r="S566" s="737"/>
      <c r="T566" s="737"/>
      <c r="U566" s="735"/>
      <c r="V566" s="735"/>
      <c r="W566" s="735"/>
      <c r="X566" s="735"/>
      <c r="Y566" s="735"/>
      <c r="Z566" s="95"/>
      <c r="AA566" s="95"/>
      <c r="AB566" s="95"/>
      <c r="AC566" s="95"/>
      <c r="AD566" s="95"/>
    </row>
    <row r="567">
      <c r="A567" s="731"/>
      <c r="B567" s="731"/>
      <c r="C567" s="731"/>
      <c r="D567" s="731"/>
      <c r="E567" s="731"/>
      <c r="F567" s="731"/>
      <c r="G567" s="731"/>
      <c r="H567" s="731"/>
      <c r="I567" s="731"/>
      <c r="J567" s="733"/>
      <c r="K567" s="344"/>
      <c r="L567" s="734"/>
      <c r="M567" s="735"/>
      <c r="N567" s="736"/>
      <c r="O567" s="737"/>
      <c r="P567" s="737"/>
      <c r="Q567" s="737"/>
      <c r="R567" s="737"/>
      <c r="S567" s="737"/>
      <c r="T567" s="737"/>
      <c r="U567" s="735"/>
      <c r="V567" s="735"/>
      <c r="W567" s="735"/>
      <c r="X567" s="735"/>
      <c r="Y567" s="735"/>
      <c r="Z567" s="95"/>
      <c r="AA567" s="95"/>
      <c r="AB567" s="95"/>
      <c r="AC567" s="95"/>
      <c r="AD567" s="95"/>
    </row>
    <row r="568">
      <c r="A568" s="731"/>
      <c r="B568" s="731"/>
      <c r="C568" s="731"/>
      <c r="D568" s="731"/>
      <c r="E568" s="731"/>
      <c r="F568" s="731"/>
      <c r="G568" s="731"/>
      <c r="H568" s="731"/>
      <c r="I568" s="731"/>
      <c r="J568" s="733"/>
      <c r="K568" s="344"/>
      <c r="L568" s="734"/>
      <c r="M568" s="735"/>
      <c r="N568" s="736"/>
      <c r="O568" s="737"/>
      <c r="P568" s="737"/>
      <c r="Q568" s="737"/>
      <c r="R568" s="737"/>
      <c r="S568" s="737"/>
      <c r="T568" s="737"/>
      <c r="U568" s="735"/>
      <c r="V568" s="735"/>
      <c r="W568" s="735"/>
      <c r="X568" s="735"/>
      <c r="Y568" s="735"/>
      <c r="Z568" s="95"/>
      <c r="AA568" s="95"/>
      <c r="AB568" s="95"/>
      <c r="AC568" s="95"/>
      <c r="AD568" s="95"/>
    </row>
    <row r="569">
      <c r="A569" s="731"/>
      <c r="B569" s="731"/>
      <c r="C569" s="731"/>
      <c r="D569" s="731"/>
      <c r="E569" s="731"/>
      <c r="F569" s="731"/>
      <c r="G569" s="731"/>
      <c r="H569" s="731"/>
      <c r="I569" s="731"/>
      <c r="J569" s="733"/>
      <c r="K569" s="344"/>
      <c r="L569" s="734"/>
      <c r="M569" s="735"/>
      <c r="N569" s="736"/>
      <c r="O569" s="737"/>
      <c r="P569" s="737"/>
      <c r="Q569" s="737"/>
      <c r="R569" s="737"/>
      <c r="S569" s="737"/>
      <c r="T569" s="737"/>
      <c r="U569" s="735"/>
      <c r="V569" s="735"/>
      <c r="W569" s="735"/>
      <c r="X569" s="735"/>
      <c r="Y569" s="735"/>
      <c r="Z569" s="95"/>
      <c r="AA569" s="95"/>
      <c r="AB569" s="95"/>
      <c r="AC569" s="95"/>
      <c r="AD569" s="95"/>
    </row>
    <row r="570">
      <c r="A570" s="731"/>
      <c r="B570" s="731"/>
      <c r="C570" s="731"/>
      <c r="D570" s="731"/>
      <c r="E570" s="731"/>
      <c r="F570" s="731"/>
      <c r="G570" s="731"/>
      <c r="H570" s="731"/>
      <c r="I570" s="731"/>
      <c r="J570" s="733"/>
      <c r="K570" s="344"/>
      <c r="L570" s="734"/>
      <c r="M570" s="735"/>
      <c r="N570" s="736"/>
      <c r="O570" s="737"/>
      <c r="P570" s="737"/>
      <c r="Q570" s="737"/>
      <c r="R570" s="737"/>
      <c r="S570" s="737"/>
      <c r="T570" s="737"/>
      <c r="U570" s="735"/>
      <c r="V570" s="735"/>
      <c r="W570" s="735"/>
      <c r="X570" s="735"/>
      <c r="Y570" s="735"/>
      <c r="Z570" s="95"/>
      <c r="AA570" s="95"/>
      <c r="AB570" s="95"/>
      <c r="AC570" s="95"/>
      <c r="AD570" s="95"/>
    </row>
    <row r="571">
      <c r="A571" s="731"/>
      <c r="B571" s="731"/>
      <c r="C571" s="731"/>
      <c r="D571" s="731"/>
      <c r="E571" s="731"/>
      <c r="F571" s="731"/>
      <c r="G571" s="731"/>
      <c r="H571" s="731"/>
      <c r="I571" s="731"/>
      <c r="J571" s="733"/>
      <c r="K571" s="344"/>
      <c r="L571" s="734"/>
      <c r="M571" s="735"/>
      <c r="N571" s="736"/>
      <c r="O571" s="737"/>
      <c r="P571" s="737"/>
      <c r="Q571" s="737"/>
      <c r="R571" s="737"/>
      <c r="S571" s="737"/>
      <c r="T571" s="737"/>
      <c r="U571" s="735"/>
      <c r="V571" s="735"/>
      <c r="W571" s="735"/>
      <c r="X571" s="735"/>
      <c r="Y571" s="735"/>
      <c r="Z571" s="95"/>
      <c r="AA571" s="95"/>
      <c r="AB571" s="95"/>
      <c r="AC571" s="95"/>
      <c r="AD571" s="95"/>
    </row>
    <row r="572">
      <c r="A572" s="731"/>
      <c r="B572" s="731"/>
      <c r="C572" s="731"/>
      <c r="D572" s="731"/>
      <c r="E572" s="731"/>
      <c r="F572" s="731"/>
      <c r="G572" s="731"/>
      <c r="H572" s="731"/>
      <c r="I572" s="731"/>
      <c r="J572" s="733"/>
      <c r="K572" s="344"/>
      <c r="L572" s="734"/>
      <c r="M572" s="735"/>
      <c r="N572" s="736"/>
      <c r="O572" s="737"/>
      <c r="P572" s="737"/>
      <c r="Q572" s="737"/>
      <c r="R572" s="737"/>
      <c r="S572" s="737"/>
      <c r="T572" s="737"/>
      <c r="U572" s="735"/>
      <c r="V572" s="735"/>
      <c r="W572" s="735"/>
      <c r="X572" s="735"/>
      <c r="Y572" s="735"/>
      <c r="Z572" s="95"/>
      <c r="AA572" s="95"/>
      <c r="AB572" s="95"/>
      <c r="AC572" s="95"/>
      <c r="AD572" s="95"/>
    </row>
    <row r="573">
      <c r="A573" s="731"/>
      <c r="B573" s="731"/>
      <c r="C573" s="731"/>
      <c r="D573" s="731"/>
      <c r="E573" s="731"/>
      <c r="F573" s="731"/>
      <c r="G573" s="731"/>
      <c r="H573" s="731"/>
      <c r="I573" s="731"/>
      <c r="J573" s="733"/>
      <c r="K573" s="344"/>
      <c r="L573" s="734"/>
      <c r="M573" s="735"/>
      <c r="N573" s="736"/>
      <c r="O573" s="737"/>
      <c r="P573" s="737"/>
      <c r="Q573" s="737"/>
      <c r="R573" s="737"/>
      <c r="S573" s="737"/>
      <c r="T573" s="737"/>
      <c r="U573" s="735"/>
      <c r="V573" s="735"/>
      <c r="W573" s="735"/>
      <c r="X573" s="735"/>
      <c r="Y573" s="735"/>
      <c r="Z573" s="95"/>
      <c r="AA573" s="95"/>
      <c r="AB573" s="95"/>
      <c r="AC573" s="95"/>
      <c r="AD573" s="95"/>
    </row>
    <row r="574">
      <c r="A574" s="731"/>
      <c r="B574" s="731"/>
      <c r="C574" s="731"/>
      <c r="D574" s="731"/>
      <c r="E574" s="731"/>
      <c r="F574" s="731"/>
      <c r="G574" s="731"/>
      <c r="H574" s="731"/>
      <c r="I574" s="731"/>
      <c r="J574" s="733"/>
      <c r="K574" s="344"/>
      <c r="L574" s="734"/>
      <c r="M574" s="735"/>
      <c r="N574" s="736"/>
      <c r="O574" s="737"/>
      <c r="P574" s="737"/>
      <c r="Q574" s="737"/>
      <c r="R574" s="737"/>
      <c r="S574" s="737"/>
      <c r="T574" s="737"/>
      <c r="U574" s="735"/>
      <c r="V574" s="735"/>
      <c r="W574" s="735"/>
      <c r="X574" s="735"/>
      <c r="Y574" s="735"/>
      <c r="Z574" s="95"/>
      <c r="AA574" s="95"/>
      <c r="AB574" s="95"/>
      <c r="AC574" s="95"/>
      <c r="AD574" s="95"/>
    </row>
    <row r="575">
      <c r="A575" s="731"/>
      <c r="B575" s="731"/>
      <c r="C575" s="731"/>
      <c r="D575" s="731"/>
      <c r="E575" s="731"/>
      <c r="F575" s="731"/>
      <c r="G575" s="731"/>
      <c r="H575" s="731"/>
      <c r="I575" s="731"/>
      <c r="J575" s="733"/>
      <c r="K575" s="344"/>
      <c r="L575" s="734"/>
      <c r="M575" s="735"/>
      <c r="N575" s="736"/>
      <c r="O575" s="737"/>
      <c r="P575" s="737"/>
      <c r="Q575" s="737"/>
      <c r="R575" s="737"/>
      <c r="S575" s="737"/>
      <c r="T575" s="737"/>
      <c r="U575" s="735"/>
      <c r="V575" s="735"/>
      <c r="W575" s="735"/>
      <c r="X575" s="735"/>
      <c r="Y575" s="735"/>
      <c r="Z575" s="95"/>
      <c r="AA575" s="95"/>
      <c r="AB575" s="95"/>
      <c r="AC575" s="95"/>
      <c r="AD575" s="95"/>
    </row>
    <row r="576">
      <c r="A576" s="731"/>
      <c r="B576" s="731"/>
      <c r="C576" s="731"/>
      <c r="D576" s="731"/>
      <c r="E576" s="731"/>
      <c r="F576" s="731"/>
      <c r="G576" s="731"/>
      <c r="H576" s="731"/>
      <c r="I576" s="731"/>
      <c r="J576" s="733"/>
      <c r="K576" s="344"/>
      <c r="L576" s="734"/>
      <c r="M576" s="735"/>
      <c r="N576" s="736"/>
      <c r="O576" s="737"/>
      <c r="P576" s="737"/>
      <c r="Q576" s="737"/>
      <c r="R576" s="737"/>
      <c r="S576" s="737"/>
      <c r="T576" s="737"/>
      <c r="U576" s="735"/>
      <c r="V576" s="735"/>
      <c r="W576" s="735"/>
      <c r="X576" s="735"/>
      <c r="Y576" s="735"/>
      <c r="Z576" s="95"/>
      <c r="AA576" s="95"/>
      <c r="AB576" s="95"/>
      <c r="AC576" s="95"/>
      <c r="AD576" s="95"/>
    </row>
    <row r="577">
      <c r="A577" s="731"/>
      <c r="B577" s="731"/>
      <c r="C577" s="731"/>
      <c r="D577" s="731"/>
      <c r="E577" s="731"/>
      <c r="F577" s="731"/>
      <c r="G577" s="731"/>
      <c r="H577" s="731"/>
      <c r="I577" s="731"/>
      <c r="J577" s="733"/>
      <c r="K577" s="344"/>
      <c r="L577" s="734"/>
      <c r="M577" s="735"/>
      <c r="N577" s="736"/>
      <c r="O577" s="737"/>
      <c r="P577" s="737"/>
      <c r="Q577" s="737"/>
      <c r="R577" s="737"/>
      <c r="S577" s="737"/>
      <c r="T577" s="737"/>
      <c r="U577" s="735"/>
      <c r="V577" s="735"/>
      <c r="W577" s="735"/>
      <c r="X577" s="735"/>
      <c r="Y577" s="735"/>
      <c r="Z577" s="95"/>
      <c r="AA577" s="95"/>
      <c r="AB577" s="95"/>
      <c r="AC577" s="95"/>
      <c r="AD577" s="95"/>
    </row>
    <row r="578">
      <c r="A578" s="731"/>
      <c r="B578" s="731"/>
      <c r="C578" s="731"/>
      <c r="D578" s="731"/>
      <c r="E578" s="731"/>
      <c r="F578" s="731"/>
      <c r="G578" s="731"/>
      <c r="H578" s="731"/>
      <c r="I578" s="731"/>
      <c r="J578" s="733"/>
      <c r="K578" s="344"/>
      <c r="L578" s="734"/>
      <c r="M578" s="735"/>
      <c r="N578" s="736"/>
      <c r="O578" s="737"/>
      <c r="P578" s="737"/>
      <c r="Q578" s="737"/>
      <c r="R578" s="737"/>
      <c r="S578" s="737"/>
      <c r="T578" s="737"/>
      <c r="U578" s="735"/>
      <c r="V578" s="735"/>
      <c r="W578" s="735"/>
      <c r="X578" s="735"/>
      <c r="Y578" s="735"/>
      <c r="Z578" s="95"/>
      <c r="AA578" s="95"/>
      <c r="AB578" s="95"/>
      <c r="AC578" s="95"/>
      <c r="AD578" s="95"/>
    </row>
    <row r="579">
      <c r="A579" s="731"/>
      <c r="B579" s="731"/>
      <c r="C579" s="731"/>
      <c r="D579" s="731"/>
      <c r="E579" s="731"/>
      <c r="F579" s="731"/>
      <c r="G579" s="731"/>
      <c r="H579" s="731"/>
      <c r="I579" s="731"/>
      <c r="J579" s="733"/>
      <c r="K579" s="344"/>
      <c r="L579" s="734"/>
      <c r="M579" s="735"/>
      <c r="N579" s="736"/>
      <c r="O579" s="737"/>
      <c r="P579" s="737"/>
      <c r="Q579" s="737"/>
      <c r="R579" s="737"/>
      <c r="S579" s="737"/>
      <c r="T579" s="737"/>
      <c r="U579" s="735"/>
      <c r="V579" s="735"/>
      <c r="W579" s="735"/>
      <c r="X579" s="735"/>
      <c r="Y579" s="735"/>
      <c r="Z579" s="95"/>
      <c r="AA579" s="95"/>
      <c r="AB579" s="95"/>
      <c r="AC579" s="95"/>
      <c r="AD579" s="95"/>
    </row>
    <row r="580">
      <c r="A580" s="731"/>
      <c r="B580" s="731"/>
      <c r="C580" s="731"/>
      <c r="D580" s="731"/>
      <c r="E580" s="731"/>
      <c r="F580" s="731"/>
      <c r="G580" s="731"/>
      <c r="H580" s="731"/>
      <c r="I580" s="731"/>
      <c r="J580" s="733"/>
      <c r="K580" s="344"/>
      <c r="L580" s="734"/>
      <c r="M580" s="735"/>
      <c r="N580" s="736"/>
      <c r="O580" s="737"/>
      <c r="P580" s="737"/>
      <c r="Q580" s="737"/>
      <c r="R580" s="737"/>
      <c r="S580" s="737"/>
      <c r="T580" s="737"/>
      <c r="U580" s="735"/>
      <c r="V580" s="735"/>
      <c r="W580" s="735"/>
      <c r="X580" s="735"/>
      <c r="Y580" s="735"/>
      <c r="Z580" s="95"/>
      <c r="AA580" s="95"/>
      <c r="AB580" s="95"/>
      <c r="AC580" s="95"/>
      <c r="AD580" s="95"/>
    </row>
    <row r="581">
      <c r="A581" s="731"/>
      <c r="B581" s="731"/>
      <c r="C581" s="731"/>
      <c r="D581" s="731"/>
      <c r="E581" s="731"/>
      <c r="F581" s="731"/>
      <c r="G581" s="731"/>
      <c r="H581" s="731"/>
      <c r="I581" s="731"/>
      <c r="J581" s="733"/>
      <c r="K581" s="344"/>
      <c r="L581" s="734"/>
      <c r="M581" s="735"/>
      <c r="N581" s="736"/>
      <c r="O581" s="737"/>
      <c r="P581" s="737"/>
      <c r="Q581" s="737"/>
      <c r="R581" s="737"/>
      <c r="S581" s="737"/>
      <c r="T581" s="737"/>
      <c r="U581" s="735"/>
      <c r="V581" s="735"/>
      <c r="W581" s="735"/>
      <c r="X581" s="735"/>
      <c r="Y581" s="735"/>
      <c r="Z581" s="95"/>
      <c r="AA581" s="95"/>
      <c r="AB581" s="95"/>
      <c r="AC581" s="95"/>
      <c r="AD581" s="95"/>
    </row>
    <row r="582">
      <c r="A582" s="731"/>
      <c r="B582" s="731"/>
      <c r="C582" s="731"/>
      <c r="D582" s="731"/>
      <c r="E582" s="731"/>
      <c r="F582" s="731"/>
      <c r="G582" s="731"/>
      <c r="H582" s="731"/>
      <c r="I582" s="731"/>
      <c r="J582" s="733"/>
      <c r="K582" s="344"/>
      <c r="L582" s="734"/>
      <c r="M582" s="735"/>
      <c r="N582" s="736"/>
      <c r="O582" s="737"/>
      <c r="P582" s="737"/>
      <c r="Q582" s="737"/>
      <c r="R582" s="737"/>
      <c r="S582" s="737"/>
      <c r="T582" s="737"/>
      <c r="U582" s="735"/>
      <c r="V582" s="735"/>
      <c r="W582" s="735"/>
      <c r="X582" s="735"/>
      <c r="Y582" s="735"/>
      <c r="Z582" s="95"/>
      <c r="AA582" s="95"/>
      <c r="AB582" s="95"/>
      <c r="AC582" s="95"/>
      <c r="AD582" s="95"/>
    </row>
    <row r="583">
      <c r="A583" s="731"/>
      <c r="B583" s="731"/>
      <c r="C583" s="731"/>
      <c r="D583" s="731"/>
      <c r="E583" s="731"/>
      <c r="F583" s="731"/>
      <c r="G583" s="731"/>
      <c r="H583" s="731"/>
      <c r="I583" s="731"/>
      <c r="J583" s="733"/>
      <c r="K583" s="344"/>
      <c r="L583" s="734"/>
      <c r="M583" s="735"/>
      <c r="N583" s="736"/>
      <c r="O583" s="737"/>
      <c r="P583" s="737"/>
      <c r="Q583" s="737"/>
      <c r="R583" s="737"/>
      <c r="S583" s="737"/>
      <c r="T583" s="737"/>
      <c r="U583" s="735"/>
      <c r="V583" s="735"/>
      <c r="W583" s="735"/>
      <c r="X583" s="735"/>
      <c r="Y583" s="735"/>
      <c r="Z583" s="95"/>
      <c r="AA583" s="95"/>
      <c r="AB583" s="95"/>
      <c r="AC583" s="95"/>
      <c r="AD583" s="95"/>
    </row>
    <row r="584">
      <c r="A584" s="731"/>
      <c r="B584" s="731"/>
      <c r="C584" s="731"/>
      <c r="D584" s="731"/>
      <c r="E584" s="731"/>
      <c r="F584" s="731"/>
      <c r="G584" s="731"/>
      <c r="H584" s="731"/>
      <c r="I584" s="731"/>
      <c r="J584" s="733"/>
      <c r="K584" s="344"/>
      <c r="L584" s="734"/>
      <c r="M584" s="735"/>
      <c r="N584" s="736"/>
      <c r="O584" s="737"/>
      <c r="P584" s="737"/>
      <c r="Q584" s="737"/>
      <c r="R584" s="737"/>
      <c r="S584" s="737"/>
      <c r="T584" s="737"/>
      <c r="U584" s="735"/>
      <c r="V584" s="735"/>
      <c r="W584" s="735"/>
      <c r="X584" s="735"/>
      <c r="Y584" s="735"/>
      <c r="Z584" s="95"/>
      <c r="AA584" s="95"/>
      <c r="AB584" s="95"/>
      <c r="AC584" s="95"/>
      <c r="AD584" s="95"/>
    </row>
    <row r="585">
      <c r="A585" s="731"/>
      <c r="B585" s="731"/>
      <c r="C585" s="731"/>
      <c r="D585" s="731"/>
      <c r="E585" s="731"/>
      <c r="F585" s="731"/>
      <c r="G585" s="731"/>
      <c r="H585" s="731"/>
      <c r="I585" s="731"/>
      <c r="J585" s="733"/>
      <c r="K585" s="344"/>
      <c r="L585" s="734"/>
      <c r="M585" s="735"/>
      <c r="N585" s="736"/>
      <c r="O585" s="737"/>
      <c r="P585" s="737"/>
      <c r="Q585" s="737"/>
      <c r="R585" s="737"/>
      <c r="S585" s="737"/>
      <c r="T585" s="737"/>
      <c r="U585" s="735"/>
      <c r="V585" s="735"/>
      <c r="W585" s="735"/>
      <c r="X585" s="735"/>
      <c r="Y585" s="735"/>
      <c r="Z585" s="95"/>
      <c r="AA585" s="95"/>
      <c r="AB585" s="95"/>
      <c r="AC585" s="95"/>
      <c r="AD585" s="95"/>
    </row>
    <row r="586">
      <c r="A586" s="731"/>
      <c r="B586" s="731"/>
      <c r="C586" s="731"/>
      <c r="D586" s="731"/>
      <c r="E586" s="731"/>
      <c r="F586" s="731"/>
      <c r="G586" s="731"/>
      <c r="H586" s="731"/>
      <c r="I586" s="731"/>
      <c r="J586" s="733"/>
      <c r="K586" s="344"/>
      <c r="L586" s="734"/>
      <c r="M586" s="735"/>
      <c r="N586" s="736"/>
      <c r="O586" s="737"/>
      <c r="P586" s="737"/>
      <c r="Q586" s="737"/>
      <c r="R586" s="737"/>
      <c r="S586" s="737"/>
      <c r="T586" s="737"/>
      <c r="U586" s="735"/>
      <c r="V586" s="735"/>
      <c r="W586" s="735"/>
      <c r="X586" s="735"/>
      <c r="Y586" s="735"/>
      <c r="Z586" s="95"/>
      <c r="AA586" s="95"/>
      <c r="AB586" s="95"/>
      <c r="AC586" s="95"/>
      <c r="AD586" s="95"/>
    </row>
    <row r="587">
      <c r="A587" s="731"/>
      <c r="B587" s="731"/>
      <c r="C587" s="731"/>
      <c r="D587" s="731"/>
      <c r="E587" s="731"/>
      <c r="F587" s="731"/>
      <c r="G587" s="731"/>
      <c r="H587" s="731"/>
      <c r="I587" s="731"/>
      <c r="J587" s="733"/>
      <c r="K587" s="344"/>
      <c r="L587" s="734"/>
      <c r="M587" s="735"/>
      <c r="N587" s="736"/>
      <c r="O587" s="737"/>
      <c r="P587" s="737"/>
      <c r="Q587" s="737"/>
      <c r="R587" s="737"/>
      <c r="S587" s="737"/>
      <c r="T587" s="737"/>
      <c r="U587" s="735"/>
      <c r="V587" s="735"/>
      <c r="W587" s="735"/>
      <c r="X587" s="735"/>
      <c r="Y587" s="735"/>
      <c r="Z587" s="95"/>
      <c r="AA587" s="95"/>
      <c r="AB587" s="95"/>
      <c r="AC587" s="95"/>
      <c r="AD587" s="95"/>
    </row>
    <row r="588">
      <c r="A588" s="731"/>
      <c r="B588" s="731"/>
      <c r="C588" s="731"/>
      <c r="D588" s="731"/>
      <c r="E588" s="731"/>
      <c r="F588" s="731"/>
      <c r="G588" s="731"/>
      <c r="H588" s="731"/>
      <c r="I588" s="731"/>
      <c r="J588" s="733"/>
      <c r="K588" s="344"/>
      <c r="L588" s="734"/>
      <c r="M588" s="735"/>
      <c r="N588" s="736"/>
      <c r="O588" s="737"/>
      <c r="P588" s="737"/>
      <c r="Q588" s="737"/>
      <c r="R588" s="737"/>
      <c r="S588" s="737"/>
      <c r="T588" s="737"/>
      <c r="U588" s="735"/>
      <c r="V588" s="735"/>
      <c r="W588" s="735"/>
      <c r="X588" s="735"/>
      <c r="Y588" s="735"/>
      <c r="Z588" s="95"/>
      <c r="AA588" s="95"/>
      <c r="AB588" s="95"/>
      <c r="AC588" s="95"/>
      <c r="AD588" s="95"/>
    </row>
    <row r="589">
      <c r="A589" s="731"/>
      <c r="B589" s="731"/>
      <c r="C589" s="731"/>
      <c r="D589" s="731"/>
      <c r="E589" s="731"/>
      <c r="F589" s="731"/>
      <c r="G589" s="731"/>
      <c r="H589" s="731"/>
      <c r="I589" s="731"/>
      <c r="J589" s="733"/>
      <c r="K589" s="344"/>
      <c r="L589" s="734"/>
      <c r="M589" s="735"/>
      <c r="N589" s="736"/>
      <c r="O589" s="737"/>
      <c r="P589" s="737"/>
      <c r="Q589" s="737"/>
      <c r="R589" s="737"/>
      <c r="S589" s="737"/>
      <c r="T589" s="737"/>
      <c r="U589" s="735"/>
      <c r="V589" s="735"/>
      <c r="W589" s="735"/>
      <c r="X589" s="735"/>
      <c r="Y589" s="735"/>
      <c r="Z589" s="95"/>
      <c r="AA589" s="95"/>
      <c r="AB589" s="95"/>
      <c r="AC589" s="95"/>
      <c r="AD589" s="95"/>
    </row>
    <row r="590">
      <c r="A590" s="731"/>
      <c r="B590" s="731"/>
      <c r="C590" s="731"/>
      <c r="D590" s="731"/>
      <c r="E590" s="731"/>
      <c r="F590" s="731"/>
      <c r="G590" s="731"/>
      <c r="H590" s="731"/>
      <c r="I590" s="731"/>
      <c r="J590" s="733"/>
      <c r="K590" s="344"/>
      <c r="L590" s="734"/>
      <c r="M590" s="735"/>
      <c r="N590" s="736"/>
      <c r="O590" s="737"/>
      <c r="P590" s="737"/>
      <c r="Q590" s="737"/>
      <c r="R590" s="737"/>
      <c r="S590" s="737"/>
      <c r="T590" s="737"/>
      <c r="U590" s="735"/>
      <c r="V590" s="735"/>
      <c r="W590" s="735"/>
      <c r="X590" s="735"/>
      <c r="Y590" s="735"/>
      <c r="Z590" s="95"/>
      <c r="AA590" s="95"/>
      <c r="AB590" s="95"/>
      <c r="AC590" s="95"/>
      <c r="AD590" s="95"/>
    </row>
    <row r="591">
      <c r="A591" s="731"/>
      <c r="B591" s="731"/>
      <c r="C591" s="731"/>
      <c r="D591" s="731"/>
      <c r="E591" s="731"/>
      <c r="F591" s="731"/>
      <c r="G591" s="731"/>
      <c r="H591" s="731"/>
      <c r="I591" s="731"/>
      <c r="J591" s="733"/>
      <c r="K591" s="344"/>
      <c r="L591" s="734"/>
      <c r="M591" s="735"/>
      <c r="N591" s="736"/>
      <c r="O591" s="737"/>
      <c r="P591" s="737"/>
      <c r="Q591" s="737"/>
      <c r="R591" s="737"/>
      <c r="S591" s="737"/>
      <c r="T591" s="737"/>
      <c r="U591" s="735"/>
      <c r="V591" s="735"/>
      <c r="W591" s="735"/>
      <c r="X591" s="735"/>
      <c r="Y591" s="735"/>
      <c r="Z591" s="95"/>
      <c r="AA591" s="95"/>
      <c r="AB591" s="95"/>
      <c r="AC591" s="95"/>
      <c r="AD591" s="95"/>
    </row>
    <row r="592">
      <c r="A592" s="731"/>
      <c r="B592" s="731"/>
      <c r="C592" s="731"/>
      <c r="D592" s="731"/>
      <c r="E592" s="731"/>
      <c r="F592" s="731"/>
      <c r="G592" s="731"/>
      <c r="H592" s="731"/>
      <c r="I592" s="731"/>
      <c r="J592" s="733"/>
      <c r="K592" s="344"/>
      <c r="L592" s="734"/>
      <c r="M592" s="735"/>
      <c r="N592" s="736"/>
      <c r="O592" s="737"/>
      <c r="P592" s="737"/>
      <c r="Q592" s="737"/>
      <c r="R592" s="737"/>
      <c r="S592" s="737"/>
      <c r="T592" s="737"/>
      <c r="U592" s="735"/>
      <c r="V592" s="735"/>
      <c r="W592" s="735"/>
      <c r="X592" s="735"/>
      <c r="Y592" s="735"/>
      <c r="Z592" s="95"/>
      <c r="AA592" s="95"/>
      <c r="AB592" s="95"/>
      <c r="AC592" s="95"/>
      <c r="AD592" s="95"/>
    </row>
    <row r="593">
      <c r="A593" s="731"/>
      <c r="B593" s="731"/>
      <c r="C593" s="731"/>
      <c r="D593" s="731"/>
      <c r="E593" s="731"/>
      <c r="F593" s="731"/>
      <c r="G593" s="731"/>
      <c r="H593" s="731"/>
      <c r="I593" s="731"/>
      <c r="J593" s="733"/>
      <c r="K593" s="344"/>
      <c r="L593" s="734"/>
      <c r="M593" s="735"/>
      <c r="N593" s="736"/>
      <c r="O593" s="737"/>
      <c r="P593" s="737"/>
      <c r="Q593" s="737"/>
      <c r="R593" s="737"/>
      <c r="S593" s="737"/>
      <c r="T593" s="737"/>
      <c r="U593" s="735"/>
      <c r="V593" s="735"/>
      <c r="W593" s="735"/>
      <c r="X593" s="735"/>
      <c r="Y593" s="735"/>
      <c r="Z593" s="95"/>
      <c r="AA593" s="95"/>
      <c r="AB593" s="95"/>
      <c r="AC593" s="95"/>
      <c r="AD593" s="95"/>
    </row>
    <row r="594">
      <c r="A594" s="731"/>
      <c r="B594" s="731"/>
      <c r="C594" s="731"/>
      <c r="D594" s="731"/>
      <c r="E594" s="731"/>
      <c r="F594" s="731"/>
      <c r="G594" s="731"/>
      <c r="H594" s="731"/>
      <c r="I594" s="731"/>
      <c r="J594" s="733"/>
      <c r="K594" s="344"/>
      <c r="L594" s="734"/>
      <c r="M594" s="735"/>
      <c r="N594" s="736"/>
      <c r="O594" s="737"/>
      <c r="P594" s="737"/>
      <c r="Q594" s="737"/>
      <c r="R594" s="737"/>
      <c r="S594" s="737"/>
      <c r="T594" s="737"/>
      <c r="U594" s="735"/>
      <c r="V594" s="735"/>
      <c r="W594" s="735"/>
      <c r="X594" s="735"/>
      <c r="Y594" s="735"/>
      <c r="Z594" s="95"/>
      <c r="AA594" s="95"/>
      <c r="AB594" s="95"/>
      <c r="AC594" s="95"/>
      <c r="AD594" s="95"/>
    </row>
    <row r="595">
      <c r="A595" s="731"/>
      <c r="B595" s="731"/>
      <c r="C595" s="731"/>
      <c r="D595" s="731"/>
      <c r="E595" s="731"/>
      <c r="F595" s="731"/>
      <c r="G595" s="731"/>
      <c r="H595" s="731"/>
      <c r="I595" s="731"/>
      <c r="J595" s="733"/>
      <c r="K595" s="344"/>
      <c r="L595" s="734"/>
      <c r="M595" s="735"/>
      <c r="N595" s="736"/>
      <c r="O595" s="737"/>
      <c r="P595" s="737"/>
      <c r="Q595" s="737"/>
      <c r="R595" s="737"/>
      <c r="S595" s="737"/>
      <c r="T595" s="737"/>
      <c r="U595" s="735"/>
      <c r="V595" s="735"/>
      <c r="W595" s="735"/>
      <c r="X595" s="735"/>
      <c r="Y595" s="735"/>
      <c r="Z595" s="95"/>
      <c r="AA595" s="95"/>
      <c r="AB595" s="95"/>
      <c r="AC595" s="95"/>
      <c r="AD595" s="95"/>
    </row>
    <row r="596">
      <c r="A596" s="731"/>
      <c r="B596" s="731"/>
      <c r="C596" s="731"/>
      <c r="D596" s="731"/>
      <c r="E596" s="731"/>
      <c r="F596" s="731"/>
      <c r="G596" s="731"/>
      <c r="H596" s="731"/>
      <c r="I596" s="731"/>
      <c r="J596" s="733"/>
      <c r="K596" s="344"/>
      <c r="L596" s="734"/>
      <c r="M596" s="735"/>
      <c r="N596" s="736"/>
      <c r="O596" s="737"/>
      <c r="P596" s="737"/>
      <c r="Q596" s="737"/>
      <c r="R596" s="737"/>
      <c r="S596" s="737"/>
      <c r="T596" s="737"/>
      <c r="U596" s="735"/>
      <c r="V596" s="735"/>
      <c r="W596" s="735"/>
      <c r="X596" s="735"/>
      <c r="Y596" s="735"/>
      <c r="Z596" s="95"/>
      <c r="AA596" s="95"/>
      <c r="AB596" s="95"/>
      <c r="AC596" s="95"/>
      <c r="AD596" s="95"/>
    </row>
    <row r="597">
      <c r="A597" s="731"/>
      <c r="B597" s="731"/>
      <c r="C597" s="731"/>
      <c r="D597" s="731"/>
      <c r="E597" s="731"/>
      <c r="F597" s="731"/>
      <c r="G597" s="731"/>
      <c r="H597" s="731"/>
      <c r="I597" s="731"/>
      <c r="J597" s="733"/>
      <c r="K597" s="344"/>
      <c r="L597" s="734"/>
      <c r="M597" s="735"/>
      <c r="N597" s="736"/>
      <c r="O597" s="737"/>
      <c r="P597" s="737"/>
      <c r="Q597" s="737"/>
      <c r="R597" s="737"/>
      <c r="S597" s="737"/>
      <c r="T597" s="737"/>
      <c r="U597" s="735"/>
      <c r="V597" s="735"/>
      <c r="W597" s="735"/>
      <c r="X597" s="735"/>
      <c r="Y597" s="735"/>
      <c r="Z597" s="95"/>
      <c r="AA597" s="95"/>
      <c r="AB597" s="95"/>
      <c r="AC597" s="95"/>
      <c r="AD597" s="95"/>
    </row>
    <row r="598">
      <c r="A598" s="731"/>
      <c r="B598" s="731"/>
      <c r="C598" s="731"/>
      <c r="D598" s="731"/>
      <c r="E598" s="731"/>
      <c r="F598" s="731"/>
      <c r="G598" s="731"/>
      <c r="H598" s="731"/>
      <c r="I598" s="731"/>
      <c r="J598" s="733"/>
      <c r="K598" s="344"/>
      <c r="L598" s="734"/>
      <c r="M598" s="735"/>
      <c r="N598" s="736"/>
      <c r="O598" s="737"/>
      <c r="P598" s="737"/>
      <c r="Q598" s="737"/>
      <c r="R598" s="737"/>
      <c r="S598" s="737"/>
      <c r="T598" s="737"/>
      <c r="U598" s="735"/>
      <c r="V598" s="735"/>
      <c r="W598" s="735"/>
      <c r="X598" s="735"/>
      <c r="Y598" s="735"/>
      <c r="Z598" s="95"/>
      <c r="AA598" s="95"/>
      <c r="AB598" s="95"/>
      <c r="AC598" s="95"/>
      <c r="AD598" s="95"/>
    </row>
    <row r="599">
      <c r="A599" s="731"/>
      <c r="B599" s="731"/>
      <c r="C599" s="731"/>
      <c r="D599" s="731"/>
      <c r="E599" s="731"/>
      <c r="F599" s="731"/>
      <c r="G599" s="731"/>
      <c r="H599" s="731"/>
      <c r="I599" s="731"/>
      <c r="J599" s="733"/>
      <c r="K599" s="344"/>
      <c r="L599" s="734"/>
      <c r="M599" s="735"/>
      <c r="N599" s="736"/>
      <c r="O599" s="737"/>
      <c r="P599" s="737"/>
      <c r="Q599" s="737"/>
      <c r="R599" s="737"/>
      <c r="S599" s="737"/>
      <c r="T599" s="737"/>
      <c r="U599" s="735"/>
      <c r="V599" s="735"/>
      <c r="W599" s="735"/>
      <c r="X599" s="735"/>
      <c r="Y599" s="735"/>
      <c r="Z599" s="95"/>
      <c r="AA599" s="95"/>
      <c r="AB599" s="95"/>
      <c r="AC599" s="95"/>
      <c r="AD599" s="95"/>
    </row>
    <row r="600">
      <c r="A600" s="731"/>
      <c r="B600" s="731"/>
      <c r="C600" s="731"/>
      <c r="D600" s="731"/>
      <c r="E600" s="731"/>
      <c r="F600" s="731"/>
      <c r="G600" s="731"/>
      <c r="H600" s="731"/>
      <c r="I600" s="731"/>
      <c r="J600" s="733"/>
      <c r="K600" s="344"/>
      <c r="L600" s="734"/>
      <c r="M600" s="735"/>
      <c r="N600" s="736"/>
      <c r="O600" s="737"/>
      <c r="P600" s="737"/>
      <c r="Q600" s="737"/>
      <c r="R600" s="737"/>
      <c r="S600" s="737"/>
      <c r="T600" s="737"/>
      <c r="U600" s="735"/>
      <c r="V600" s="735"/>
      <c r="W600" s="735"/>
      <c r="X600" s="735"/>
      <c r="Y600" s="735"/>
      <c r="Z600" s="95"/>
      <c r="AA600" s="95"/>
      <c r="AB600" s="95"/>
      <c r="AC600" s="95"/>
      <c r="AD600" s="95"/>
    </row>
    <row r="601">
      <c r="A601" s="731"/>
      <c r="B601" s="731"/>
      <c r="C601" s="731"/>
      <c r="D601" s="731"/>
      <c r="E601" s="731"/>
      <c r="F601" s="731"/>
      <c r="G601" s="731"/>
      <c r="H601" s="731"/>
      <c r="I601" s="731"/>
      <c r="J601" s="733"/>
      <c r="K601" s="344"/>
      <c r="L601" s="734"/>
      <c r="M601" s="735"/>
      <c r="N601" s="736"/>
      <c r="O601" s="737"/>
      <c r="P601" s="737"/>
      <c r="Q601" s="737"/>
      <c r="R601" s="737"/>
      <c r="S601" s="737"/>
      <c r="T601" s="737"/>
      <c r="U601" s="735"/>
      <c r="V601" s="735"/>
      <c r="W601" s="735"/>
      <c r="X601" s="735"/>
      <c r="Y601" s="735"/>
      <c r="Z601" s="95"/>
      <c r="AA601" s="95"/>
      <c r="AB601" s="95"/>
      <c r="AC601" s="95"/>
      <c r="AD601" s="95"/>
    </row>
    <row r="602">
      <c r="A602" s="731"/>
      <c r="B602" s="731"/>
      <c r="C602" s="731"/>
      <c r="D602" s="731"/>
      <c r="E602" s="731"/>
      <c r="F602" s="731"/>
      <c r="G602" s="731"/>
      <c r="H602" s="731"/>
      <c r="I602" s="731"/>
      <c r="J602" s="733"/>
      <c r="K602" s="344"/>
      <c r="L602" s="734"/>
      <c r="M602" s="735"/>
      <c r="N602" s="736"/>
      <c r="O602" s="737"/>
      <c r="P602" s="737"/>
      <c r="Q602" s="737"/>
      <c r="R602" s="737"/>
      <c r="S602" s="737"/>
      <c r="T602" s="737"/>
      <c r="U602" s="735"/>
      <c r="V602" s="735"/>
      <c r="W602" s="735"/>
      <c r="X602" s="735"/>
      <c r="Y602" s="735"/>
      <c r="Z602" s="95"/>
      <c r="AA602" s="95"/>
      <c r="AB602" s="95"/>
      <c r="AC602" s="95"/>
      <c r="AD602" s="95"/>
    </row>
    <row r="603">
      <c r="A603" s="731"/>
      <c r="B603" s="731"/>
      <c r="C603" s="731"/>
      <c r="D603" s="731"/>
      <c r="E603" s="731"/>
      <c r="F603" s="731"/>
      <c r="G603" s="731"/>
      <c r="H603" s="731"/>
      <c r="I603" s="731"/>
      <c r="J603" s="733"/>
      <c r="K603" s="344"/>
      <c r="L603" s="734"/>
      <c r="M603" s="735"/>
      <c r="N603" s="736"/>
      <c r="O603" s="737"/>
      <c r="P603" s="737"/>
      <c r="Q603" s="737"/>
      <c r="R603" s="737"/>
      <c r="S603" s="737"/>
      <c r="T603" s="737"/>
      <c r="U603" s="735"/>
      <c r="V603" s="735"/>
      <c r="W603" s="735"/>
      <c r="X603" s="735"/>
      <c r="Y603" s="735"/>
      <c r="Z603" s="95"/>
      <c r="AA603" s="95"/>
      <c r="AB603" s="95"/>
      <c r="AC603" s="95"/>
      <c r="AD603" s="95"/>
    </row>
    <row r="604">
      <c r="A604" s="731"/>
      <c r="B604" s="731"/>
      <c r="C604" s="731"/>
      <c r="D604" s="731"/>
      <c r="E604" s="731"/>
      <c r="F604" s="731"/>
      <c r="G604" s="731"/>
      <c r="H604" s="731"/>
      <c r="I604" s="731"/>
      <c r="J604" s="733"/>
      <c r="K604" s="344"/>
      <c r="L604" s="734"/>
      <c r="M604" s="735"/>
      <c r="N604" s="736"/>
      <c r="O604" s="737"/>
      <c r="P604" s="737"/>
      <c r="Q604" s="737"/>
      <c r="R604" s="737"/>
      <c r="S604" s="737"/>
      <c r="T604" s="737"/>
      <c r="U604" s="735"/>
      <c r="V604" s="735"/>
      <c r="W604" s="735"/>
      <c r="X604" s="735"/>
      <c r="Y604" s="735"/>
      <c r="Z604" s="95"/>
      <c r="AA604" s="95"/>
      <c r="AB604" s="95"/>
      <c r="AC604" s="95"/>
      <c r="AD604" s="95"/>
    </row>
    <row r="605">
      <c r="A605" s="731"/>
      <c r="B605" s="731"/>
      <c r="C605" s="731"/>
      <c r="D605" s="731"/>
      <c r="E605" s="731"/>
      <c r="F605" s="731"/>
      <c r="G605" s="731"/>
      <c r="H605" s="731"/>
      <c r="I605" s="731"/>
      <c r="J605" s="733"/>
      <c r="K605" s="344"/>
      <c r="L605" s="734"/>
      <c r="M605" s="735"/>
      <c r="N605" s="736"/>
      <c r="O605" s="737"/>
      <c r="P605" s="737"/>
      <c r="Q605" s="737"/>
      <c r="R605" s="737"/>
      <c r="S605" s="737"/>
      <c r="T605" s="737"/>
      <c r="U605" s="735"/>
      <c r="V605" s="735"/>
      <c r="W605" s="735"/>
      <c r="X605" s="735"/>
      <c r="Y605" s="735"/>
      <c r="Z605" s="95"/>
      <c r="AA605" s="95"/>
      <c r="AB605" s="95"/>
      <c r="AC605" s="95"/>
      <c r="AD605" s="95"/>
    </row>
    <row r="606">
      <c r="A606" s="731"/>
      <c r="B606" s="731"/>
      <c r="C606" s="731"/>
      <c r="D606" s="731"/>
      <c r="E606" s="731"/>
      <c r="F606" s="731"/>
      <c r="G606" s="731"/>
      <c r="H606" s="731"/>
      <c r="I606" s="731"/>
      <c r="J606" s="733"/>
      <c r="K606" s="344"/>
      <c r="L606" s="734"/>
      <c r="M606" s="735"/>
      <c r="N606" s="736"/>
      <c r="O606" s="737"/>
      <c r="P606" s="737"/>
      <c r="Q606" s="737"/>
      <c r="R606" s="737"/>
      <c r="S606" s="737"/>
      <c r="T606" s="737"/>
      <c r="U606" s="735"/>
      <c r="V606" s="735"/>
      <c r="W606" s="735"/>
      <c r="X606" s="735"/>
      <c r="Y606" s="735"/>
      <c r="Z606" s="95"/>
      <c r="AA606" s="95"/>
      <c r="AB606" s="95"/>
      <c r="AC606" s="95"/>
      <c r="AD606" s="95"/>
    </row>
    <row r="607">
      <c r="A607" s="731"/>
      <c r="B607" s="731"/>
      <c r="C607" s="731"/>
      <c r="D607" s="731"/>
      <c r="E607" s="731"/>
      <c r="F607" s="731"/>
      <c r="G607" s="731"/>
      <c r="H607" s="731"/>
      <c r="I607" s="731"/>
      <c r="J607" s="733"/>
      <c r="K607" s="344"/>
      <c r="L607" s="734"/>
      <c r="M607" s="735"/>
      <c r="N607" s="736"/>
      <c r="O607" s="737"/>
      <c r="P607" s="737"/>
      <c r="Q607" s="737"/>
      <c r="R607" s="737"/>
      <c r="S607" s="737"/>
      <c r="T607" s="737"/>
      <c r="U607" s="735"/>
      <c r="V607" s="735"/>
      <c r="W607" s="735"/>
      <c r="X607" s="735"/>
      <c r="Y607" s="735"/>
      <c r="Z607" s="95"/>
      <c r="AA607" s="95"/>
      <c r="AB607" s="95"/>
      <c r="AC607" s="95"/>
      <c r="AD607" s="95"/>
    </row>
    <row r="608">
      <c r="A608" s="731"/>
      <c r="B608" s="731"/>
      <c r="C608" s="731"/>
      <c r="D608" s="731"/>
      <c r="E608" s="731"/>
      <c r="F608" s="731"/>
      <c r="G608" s="731"/>
      <c r="H608" s="731"/>
      <c r="I608" s="731"/>
      <c r="J608" s="733"/>
      <c r="K608" s="344"/>
      <c r="L608" s="734"/>
      <c r="M608" s="735"/>
      <c r="N608" s="736"/>
      <c r="O608" s="737"/>
      <c r="P608" s="737"/>
      <c r="Q608" s="737"/>
      <c r="R608" s="737"/>
      <c r="S608" s="737"/>
      <c r="T608" s="737"/>
      <c r="U608" s="735"/>
      <c r="V608" s="735"/>
      <c r="W608" s="735"/>
      <c r="X608" s="735"/>
      <c r="Y608" s="735"/>
      <c r="Z608" s="95"/>
      <c r="AA608" s="95"/>
      <c r="AB608" s="95"/>
      <c r="AC608" s="95"/>
      <c r="AD608" s="95"/>
    </row>
    <row r="609">
      <c r="A609" s="731"/>
      <c r="B609" s="731"/>
      <c r="C609" s="731"/>
      <c r="D609" s="731"/>
      <c r="E609" s="731"/>
      <c r="F609" s="731"/>
      <c r="G609" s="731"/>
      <c r="H609" s="731"/>
      <c r="I609" s="731"/>
      <c r="J609" s="733"/>
      <c r="K609" s="344"/>
      <c r="L609" s="734"/>
      <c r="M609" s="735"/>
      <c r="N609" s="736"/>
      <c r="O609" s="737"/>
      <c r="P609" s="737"/>
      <c r="Q609" s="737"/>
      <c r="R609" s="737"/>
      <c r="S609" s="737"/>
      <c r="T609" s="737"/>
      <c r="U609" s="735"/>
      <c r="V609" s="735"/>
      <c r="W609" s="735"/>
      <c r="X609" s="735"/>
      <c r="Y609" s="735"/>
      <c r="Z609" s="95"/>
      <c r="AA609" s="95"/>
      <c r="AB609" s="95"/>
      <c r="AC609" s="95"/>
      <c r="AD609" s="95"/>
    </row>
    <row r="610">
      <c r="A610" s="731"/>
      <c r="B610" s="731"/>
      <c r="C610" s="731"/>
      <c r="D610" s="731"/>
      <c r="E610" s="731"/>
      <c r="F610" s="731"/>
      <c r="G610" s="731"/>
      <c r="H610" s="731"/>
      <c r="I610" s="731"/>
      <c r="J610" s="733"/>
      <c r="K610" s="344"/>
      <c r="L610" s="734"/>
      <c r="M610" s="735"/>
      <c r="N610" s="736"/>
      <c r="O610" s="737"/>
      <c r="P610" s="737"/>
      <c r="Q610" s="737"/>
      <c r="R610" s="737"/>
      <c r="S610" s="737"/>
      <c r="T610" s="737"/>
      <c r="U610" s="735"/>
      <c r="V610" s="735"/>
      <c r="W610" s="735"/>
      <c r="X610" s="735"/>
      <c r="Y610" s="735"/>
      <c r="Z610" s="95"/>
      <c r="AA610" s="95"/>
      <c r="AB610" s="95"/>
      <c r="AC610" s="95"/>
      <c r="AD610" s="95"/>
    </row>
    <row r="611">
      <c r="A611" s="731"/>
      <c r="B611" s="731"/>
      <c r="C611" s="731"/>
      <c r="D611" s="731"/>
      <c r="E611" s="731"/>
      <c r="F611" s="731"/>
      <c r="G611" s="731"/>
      <c r="H611" s="731"/>
      <c r="I611" s="731"/>
      <c r="J611" s="733"/>
      <c r="K611" s="344"/>
      <c r="L611" s="734"/>
      <c r="M611" s="735"/>
      <c r="N611" s="736"/>
      <c r="O611" s="737"/>
      <c r="P611" s="737"/>
      <c r="Q611" s="737"/>
      <c r="R611" s="737"/>
      <c r="S611" s="737"/>
      <c r="T611" s="737"/>
      <c r="U611" s="735"/>
      <c r="V611" s="735"/>
      <c r="W611" s="735"/>
      <c r="X611" s="735"/>
      <c r="Y611" s="735"/>
      <c r="Z611" s="95"/>
      <c r="AA611" s="95"/>
      <c r="AB611" s="95"/>
      <c r="AC611" s="95"/>
      <c r="AD611" s="95"/>
    </row>
    <row r="612">
      <c r="A612" s="731"/>
      <c r="B612" s="731"/>
      <c r="C612" s="731"/>
      <c r="D612" s="731"/>
      <c r="E612" s="731"/>
      <c r="F612" s="731"/>
      <c r="G612" s="731"/>
      <c r="H612" s="731"/>
      <c r="I612" s="731"/>
      <c r="J612" s="733"/>
      <c r="K612" s="344"/>
      <c r="L612" s="734"/>
      <c r="M612" s="735"/>
      <c r="N612" s="736"/>
      <c r="O612" s="737"/>
      <c r="P612" s="737"/>
      <c r="Q612" s="737"/>
      <c r="R612" s="737"/>
      <c r="S612" s="737"/>
      <c r="T612" s="737"/>
      <c r="U612" s="735"/>
      <c r="V612" s="735"/>
      <c r="W612" s="735"/>
      <c r="X612" s="735"/>
      <c r="Y612" s="735"/>
      <c r="Z612" s="95"/>
      <c r="AA612" s="95"/>
      <c r="AB612" s="95"/>
      <c r="AC612" s="95"/>
      <c r="AD612" s="95"/>
    </row>
    <row r="613">
      <c r="A613" s="731"/>
      <c r="B613" s="731"/>
      <c r="C613" s="731"/>
      <c r="D613" s="731"/>
      <c r="E613" s="731"/>
      <c r="F613" s="731"/>
      <c r="G613" s="731"/>
      <c r="H613" s="731"/>
      <c r="I613" s="731"/>
      <c r="J613" s="733"/>
      <c r="K613" s="344"/>
      <c r="L613" s="734"/>
      <c r="M613" s="735"/>
      <c r="N613" s="736"/>
      <c r="O613" s="737"/>
      <c r="P613" s="737"/>
      <c r="Q613" s="737"/>
      <c r="R613" s="737"/>
      <c r="S613" s="737"/>
      <c r="T613" s="737"/>
      <c r="U613" s="735"/>
      <c r="V613" s="735"/>
      <c r="W613" s="735"/>
      <c r="X613" s="735"/>
      <c r="Y613" s="735"/>
      <c r="Z613" s="95"/>
      <c r="AA613" s="95"/>
      <c r="AB613" s="95"/>
      <c r="AC613" s="95"/>
      <c r="AD613" s="95"/>
    </row>
    <row r="614">
      <c r="A614" s="731"/>
      <c r="B614" s="731"/>
      <c r="C614" s="731"/>
      <c r="D614" s="731"/>
      <c r="E614" s="731"/>
      <c r="F614" s="731"/>
      <c r="G614" s="731"/>
      <c r="H614" s="731"/>
      <c r="I614" s="731"/>
      <c r="J614" s="733"/>
      <c r="K614" s="344"/>
      <c r="L614" s="734"/>
      <c r="M614" s="735"/>
      <c r="N614" s="736"/>
      <c r="O614" s="737"/>
      <c r="P614" s="737"/>
      <c r="Q614" s="737"/>
      <c r="R614" s="737"/>
      <c r="S614" s="737"/>
      <c r="T614" s="737"/>
      <c r="U614" s="735"/>
      <c r="V614" s="735"/>
      <c r="W614" s="735"/>
      <c r="X614" s="735"/>
      <c r="Y614" s="735"/>
      <c r="Z614" s="95"/>
      <c r="AA614" s="95"/>
      <c r="AB614" s="95"/>
      <c r="AC614" s="95"/>
      <c r="AD614" s="95"/>
    </row>
    <row r="615">
      <c r="A615" s="731"/>
      <c r="B615" s="731"/>
      <c r="C615" s="731"/>
      <c r="D615" s="731"/>
      <c r="E615" s="731"/>
      <c r="F615" s="731"/>
      <c r="G615" s="731"/>
      <c r="H615" s="731"/>
      <c r="I615" s="731"/>
      <c r="J615" s="733"/>
      <c r="K615" s="344"/>
      <c r="L615" s="734"/>
      <c r="M615" s="735"/>
      <c r="N615" s="736"/>
      <c r="O615" s="737"/>
      <c r="P615" s="737"/>
      <c r="Q615" s="737"/>
      <c r="R615" s="737"/>
      <c r="S615" s="737"/>
      <c r="T615" s="737"/>
      <c r="U615" s="735"/>
      <c r="V615" s="735"/>
      <c r="W615" s="735"/>
      <c r="X615" s="735"/>
      <c r="Y615" s="735"/>
      <c r="Z615" s="95"/>
      <c r="AA615" s="95"/>
      <c r="AB615" s="95"/>
      <c r="AC615" s="95"/>
      <c r="AD615" s="95"/>
    </row>
    <row r="616">
      <c r="A616" s="731"/>
      <c r="B616" s="731"/>
      <c r="C616" s="731"/>
      <c r="D616" s="731"/>
      <c r="E616" s="731"/>
      <c r="F616" s="731"/>
      <c r="G616" s="731"/>
      <c r="H616" s="731"/>
      <c r="I616" s="731"/>
      <c r="J616" s="733"/>
      <c r="K616" s="344"/>
      <c r="L616" s="734"/>
      <c r="M616" s="735"/>
      <c r="N616" s="736"/>
      <c r="O616" s="737"/>
      <c r="P616" s="737"/>
      <c r="Q616" s="737"/>
      <c r="R616" s="737"/>
      <c r="S616" s="737"/>
      <c r="T616" s="737"/>
      <c r="U616" s="735"/>
      <c r="V616" s="735"/>
      <c r="W616" s="735"/>
      <c r="X616" s="735"/>
      <c r="Y616" s="735"/>
      <c r="Z616" s="95"/>
      <c r="AA616" s="95"/>
      <c r="AB616" s="95"/>
      <c r="AC616" s="95"/>
      <c r="AD616" s="95"/>
    </row>
    <row r="617">
      <c r="A617" s="731"/>
      <c r="B617" s="731"/>
      <c r="C617" s="731"/>
      <c r="D617" s="731"/>
      <c r="E617" s="731"/>
      <c r="F617" s="731"/>
      <c r="G617" s="731"/>
      <c r="H617" s="731"/>
      <c r="I617" s="731"/>
      <c r="J617" s="733"/>
      <c r="K617" s="344"/>
      <c r="L617" s="734"/>
      <c r="M617" s="735"/>
      <c r="N617" s="736"/>
      <c r="O617" s="737"/>
      <c r="P617" s="737"/>
      <c r="Q617" s="737"/>
      <c r="R617" s="737"/>
      <c r="S617" s="737"/>
      <c r="T617" s="737"/>
      <c r="U617" s="735"/>
      <c r="V617" s="735"/>
      <c r="W617" s="735"/>
      <c r="X617" s="735"/>
      <c r="Y617" s="735"/>
      <c r="Z617" s="95"/>
      <c r="AA617" s="95"/>
      <c r="AB617" s="95"/>
      <c r="AC617" s="95"/>
      <c r="AD617" s="95"/>
    </row>
    <row r="618">
      <c r="A618" s="731"/>
      <c r="B618" s="731"/>
      <c r="C618" s="731"/>
      <c r="D618" s="731"/>
      <c r="E618" s="731"/>
      <c r="F618" s="731"/>
      <c r="G618" s="731"/>
      <c r="H618" s="731"/>
      <c r="I618" s="731"/>
      <c r="J618" s="733"/>
      <c r="K618" s="344"/>
      <c r="L618" s="734"/>
      <c r="M618" s="735"/>
      <c r="N618" s="736"/>
      <c r="O618" s="737"/>
      <c r="P618" s="737"/>
      <c r="Q618" s="737"/>
      <c r="R618" s="737"/>
      <c r="S618" s="737"/>
      <c r="T618" s="737"/>
      <c r="U618" s="735"/>
      <c r="V618" s="735"/>
      <c r="W618" s="735"/>
      <c r="X618" s="735"/>
      <c r="Y618" s="735"/>
      <c r="Z618" s="95"/>
      <c r="AA618" s="95"/>
      <c r="AB618" s="95"/>
      <c r="AC618" s="95"/>
      <c r="AD618" s="95"/>
    </row>
    <row r="619">
      <c r="A619" s="731"/>
      <c r="B619" s="731"/>
      <c r="C619" s="731"/>
      <c r="D619" s="731"/>
      <c r="E619" s="731"/>
      <c r="F619" s="731"/>
      <c r="G619" s="731"/>
      <c r="H619" s="731"/>
      <c r="I619" s="731"/>
      <c r="J619" s="733"/>
      <c r="K619" s="344"/>
      <c r="L619" s="734"/>
      <c r="M619" s="735"/>
      <c r="N619" s="736"/>
      <c r="O619" s="737"/>
      <c r="P619" s="737"/>
      <c r="Q619" s="737"/>
      <c r="R619" s="737"/>
      <c r="S619" s="737"/>
      <c r="T619" s="737"/>
      <c r="U619" s="735"/>
      <c r="V619" s="735"/>
      <c r="W619" s="735"/>
      <c r="X619" s="735"/>
      <c r="Y619" s="735"/>
      <c r="Z619" s="95"/>
      <c r="AA619" s="95"/>
      <c r="AB619" s="95"/>
      <c r="AC619" s="95"/>
      <c r="AD619" s="95"/>
    </row>
    <row r="620">
      <c r="A620" s="731"/>
      <c r="B620" s="731"/>
      <c r="C620" s="731"/>
      <c r="D620" s="731"/>
      <c r="E620" s="731"/>
      <c r="F620" s="731"/>
      <c r="G620" s="731"/>
      <c r="H620" s="731"/>
      <c r="I620" s="731"/>
      <c r="J620" s="733"/>
      <c r="K620" s="344"/>
      <c r="L620" s="734"/>
      <c r="M620" s="735"/>
      <c r="N620" s="736"/>
      <c r="O620" s="737"/>
      <c r="P620" s="737"/>
      <c r="Q620" s="737"/>
      <c r="R620" s="737"/>
      <c r="S620" s="737"/>
      <c r="T620" s="737"/>
      <c r="U620" s="735"/>
      <c r="V620" s="735"/>
      <c r="W620" s="735"/>
      <c r="X620" s="735"/>
      <c r="Y620" s="735"/>
      <c r="Z620" s="95"/>
      <c r="AA620" s="95"/>
      <c r="AB620" s="95"/>
      <c r="AC620" s="95"/>
      <c r="AD620" s="95"/>
    </row>
    <row r="621">
      <c r="A621" s="731"/>
      <c r="B621" s="731"/>
      <c r="C621" s="731"/>
      <c r="D621" s="731"/>
      <c r="E621" s="731"/>
      <c r="F621" s="731"/>
      <c r="G621" s="731"/>
      <c r="H621" s="731"/>
      <c r="I621" s="731"/>
      <c r="J621" s="733"/>
      <c r="K621" s="344"/>
      <c r="L621" s="734"/>
      <c r="M621" s="735"/>
      <c r="N621" s="736"/>
      <c r="O621" s="737"/>
      <c r="P621" s="737"/>
      <c r="Q621" s="737"/>
      <c r="R621" s="737"/>
      <c r="S621" s="737"/>
      <c r="T621" s="737"/>
      <c r="U621" s="735"/>
      <c r="V621" s="735"/>
      <c r="W621" s="735"/>
      <c r="X621" s="735"/>
      <c r="Y621" s="735"/>
      <c r="Z621" s="95"/>
      <c r="AA621" s="95"/>
      <c r="AB621" s="95"/>
      <c r="AC621" s="95"/>
      <c r="AD621" s="95"/>
    </row>
    <row r="622">
      <c r="A622" s="731"/>
      <c r="B622" s="731"/>
      <c r="C622" s="731"/>
      <c r="D622" s="731"/>
      <c r="E622" s="731"/>
      <c r="F622" s="731"/>
      <c r="G622" s="731"/>
      <c r="H622" s="731"/>
      <c r="I622" s="731"/>
      <c r="J622" s="733"/>
      <c r="K622" s="344"/>
      <c r="L622" s="734"/>
      <c r="M622" s="735"/>
      <c r="N622" s="736"/>
      <c r="O622" s="737"/>
      <c r="P622" s="737"/>
      <c r="Q622" s="737"/>
      <c r="R622" s="737"/>
      <c r="S622" s="737"/>
      <c r="T622" s="737"/>
      <c r="U622" s="735"/>
      <c r="V622" s="735"/>
      <c r="W622" s="735"/>
      <c r="X622" s="735"/>
      <c r="Y622" s="735"/>
      <c r="Z622" s="95"/>
      <c r="AA622" s="95"/>
      <c r="AB622" s="95"/>
      <c r="AC622" s="95"/>
      <c r="AD622" s="95"/>
    </row>
    <row r="623">
      <c r="A623" s="731"/>
      <c r="B623" s="731"/>
      <c r="C623" s="731"/>
      <c r="D623" s="731"/>
      <c r="E623" s="731"/>
      <c r="F623" s="731"/>
      <c r="G623" s="731"/>
      <c r="H623" s="731"/>
      <c r="I623" s="731"/>
      <c r="J623" s="733"/>
      <c r="K623" s="344"/>
      <c r="L623" s="734"/>
      <c r="M623" s="735"/>
      <c r="N623" s="736"/>
      <c r="O623" s="737"/>
      <c r="P623" s="737"/>
      <c r="Q623" s="737"/>
      <c r="R623" s="737"/>
      <c r="S623" s="737"/>
      <c r="T623" s="737"/>
      <c r="U623" s="735"/>
      <c r="V623" s="735"/>
      <c r="W623" s="735"/>
      <c r="X623" s="735"/>
      <c r="Y623" s="735"/>
      <c r="Z623" s="95"/>
      <c r="AA623" s="95"/>
      <c r="AB623" s="95"/>
      <c r="AC623" s="95"/>
      <c r="AD623" s="95"/>
    </row>
    <row r="624">
      <c r="A624" s="731"/>
      <c r="B624" s="731"/>
      <c r="C624" s="731"/>
      <c r="D624" s="731"/>
      <c r="E624" s="731"/>
      <c r="F624" s="731"/>
      <c r="G624" s="731"/>
      <c r="H624" s="731"/>
      <c r="I624" s="731"/>
      <c r="J624" s="733"/>
      <c r="K624" s="344"/>
      <c r="L624" s="734"/>
      <c r="M624" s="735"/>
      <c r="N624" s="736"/>
      <c r="O624" s="737"/>
      <c r="P624" s="737"/>
      <c r="Q624" s="737"/>
      <c r="R624" s="737"/>
      <c r="S624" s="737"/>
      <c r="T624" s="737"/>
      <c r="U624" s="735"/>
      <c r="V624" s="735"/>
      <c r="W624" s="735"/>
      <c r="X624" s="735"/>
      <c r="Y624" s="735"/>
      <c r="Z624" s="95"/>
      <c r="AA624" s="95"/>
      <c r="AB624" s="95"/>
      <c r="AC624" s="95"/>
      <c r="AD624" s="95"/>
    </row>
    <row r="625">
      <c r="A625" s="731"/>
      <c r="B625" s="731"/>
      <c r="C625" s="731"/>
      <c r="D625" s="731"/>
      <c r="E625" s="731"/>
      <c r="F625" s="731"/>
      <c r="G625" s="731"/>
      <c r="H625" s="731"/>
      <c r="I625" s="731"/>
      <c r="J625" s="733"/>
      <c r="K625" s="344"/>
      <c r="L625" s="734"/>
      <c r="M625" s="735"/>
      <c r="N625" s="736"/>
      <c r="O625" s="737"/>
      <c r="P625" s="737"/>
      <c r="Q625" s="737"/>
      <c r="R625" s="737"/>
      <c r="S625" s="737"/>
      <c r="T625" s="737"/>
      <c r="U625" s="735"/>
      <c r="V625" s="735"/>
      <c r="W625" s="735"/>
      <c r="X625" s="735"/>
      <c r="Y625" s="735"/>
      <c r="Z625" s="95"/>
      <c r="AA625" s="95"/>
      <c r="AB625" s="95"/>
      <c r="AC625" s="95"/>
      <c r="AD625" s="95"/>
    </row>
    <row r="626">
      <c r="A626" s="731"/>
      <c r="B626" s="731"/>
      <c r="C626" s="731"/>
      <c r="D626" s="731"/>
      <c r="E626" s="731"/>
      <c r="F626" s="731"/>
      <c r="G626" s="731"/>
      <c r="H626" s="731"/>
      <c r="I626" s="731"/>
      <c r="J626" s="733"/>
      <c r="K626" s="344"/>
      <c r="L626" s="734"/>
      <c r="M626" s="735"/>
      <c r="N626" s="736"/>
      <c r="O626" s="737"/>
      <c r="P626" s="737"/>
      <c r="Q626" s="737"/>
      <c r="R626" s="737"/>
      <c r="S626" s="737"/>
      <c r="T626" s="737"/>
      <c r="U626" s="735"/>
      <c r="V626" s="735"/>
      <c r="W626" s="735"/>
      <c r="X626" s="735"/>
      <c r="Y626" s="735"/>
      <c r="Z626" s="95"/>
      <c r="AA626" s="95"/>
      <c r="AB626" s="95"/>
      <c r="AC626" s="95"/>
      <c r="AD626" s="95"/>
    </row>
    <row r="627">
      <c r="A627" s="731"/>
      <c r="B627" s="731"/>
      <c r="C627" s="731"/>
      <c r="D627" s="731"/>
      <c r="E627" s="731"/>
      <c r="F627" s="731"/>
      <c r="G627" s="731"/>
      <c r="H627" s="731"/>
      <c r="I627" s="731"/>
      <c r="J627" s="733"/>
      <c r="K627" s="344"/>
      <c r="L627" s="734"/>
      <c r="M627" s="735"/>
      <c r="N627" s="736"/>
      <c r="O627" s="737"/>
      <c r="P627" s="737"/>
      <c r="Q627" s="737"/>
      <c r="R627" s="737"/>
      <c r="S627" s="737"/>
      <c r="T627" s="737"/>
      <c r="U627" s="735"/>
      <c r="V627" s="735"/>
      <c r="W627" s="735"/>
      <c r="X627" s="735"/>
      <c r="Y627" s="735"/>
      <c r="Z627" s="95"/>
      <c r="AA627" s="95"/>
      <c r="AB627" s="95"/>
      <c r="AC627" s="95"/>
      <c r="AD627" s="95"/>
    </row>
    <row r="628">
      <c r="A628" s="731"/>
      <c r="B628" s="731"/>
      <c r="C628" s="731"/>
      <c r="D628" s="731"/>
      <c r="E628" s="731"/>
      <c r="F628" s="731"/>
      <c r="G628" s="731"/>
      <c r="H628" s="731"/>
      <c r="I628" s="731"/>
      <c r="J628" s="733"/>
      <c r="K628" s="344"/>
      <c r="L628" s="734"/>
      <c r="M628" s="735"/>
      <c r="N628" s="736"/>
      <c r="O628" s="737"/>
      <c r="P628" s="737"/>
      <c r="Q628" s="737"/>
      <c r="R628" s="737"/>
      <c r="S628" s="737"/>
      <c r="T628" s="737"/>
      <c r="U628" s="735"/>
      <c r="V628" s="735"/>
      <c r="W628" s="735"/>
      <c r="X628" s="735"/>
      <c r="Y628" s="735"/>
      <c r="Z628" s="95"/>
      <c r="AA628" s="95"/>
      <c r="AB628" s="95"/>
      <c r="AC628" s="95"/>
      <c r="AD628" s="95"/>
    </row>
    <row r="629">
      <c r="A629" s="731"/>
      <c r="B629" s="731"/>
      <c r="C629" s="731"/>
      <c r="D629" s="731"/>
      <c r="E629" s="731"/>
      <c r="F629" s="731"/>
      <c r="G629" s="731"/>
      <c r="H629" s="731"/>
      <c r="I629" s="731"/>
      <c r="J629" s="733"/>
      <c r="K629" s="344"/>
      <c r="L629" s="734"/>
      <c r="M629" s="735"/>
      <c r="N629" s="736"/>
      <c r="O629" s="737"/>
      <c r="P629" s="737"/>
      <c r="Q629" s="737"/>
      <c r="R629" s="737"/>
      <c r="S629" s="737"/>
      <c r="T629" s="737"/>
      <c r="U629" s="735"/>
      <c r="V629" s="735"/>
      <c r="W629" s="735"/>
      <c r="X629" s="735"/>
      <c r="Y629" s="735"/>
      <c r="Z629" s="95"/>
      <c r="AA629" s="95"/>
      <c r="AB629" s="95"/>
      <c r="AC629" s="95"/>
      <c r="AD629" s="95"/>
    </row>
    <row r="630">
      <c r="A630" s="731"/>
      <c r="B630" s="731"/>
      <c r="C630" s="731"/>
      <c r="D630" s="731"/>
      <c r="E630" s="731"/>
      <c r="F630" s="731"/>
      <c r="G630" s="731"/>
      <c r="H630" s="731"/>
      <c r="I630" s="731"/>
      <c r="J630" s="733"/>
      <c r="K630" s="344"/>
      <c r="L630" s="734"/>
      <c r="M630" s="735"/>
      <c r="N630" s="736"/>
      <c r="O630" s="737"/>
      <c r="P630" s="737"/>
      <c r="Q630" s="737"/>
      <c r="R630" s="737"/>
      <c r="S630" s="737"/>
      <c r="T630" s="737"/>
      <c r="U630" s="735"/>
      <c r="V630" s="735"/>
      <c r="W630" s="735"/>
      <c r="X630" s="735"/>
      <c r="Y630" s="735"/>
      <c r="Z630" s="95"/>
      <c r="AA630" s="95"/>
      <c r="AB630" s="95"/>
      <c r="AC630" s="95"/>
      <c r="AD630" s="95"/>
    </row>
    <row r="631">
      <c r="A631" s="731"/>
      <c r="B631" s="731"/>
      <c r="C631" s="731"/>
      <c r="D631" s="731"/>
      <c r="E631" s="731"/>
      <c r="F631" s="731"/>
      <c r="G631" s="731"/>
      <c r="H631" s="731"/>
      <c r="I631" s="731"/>
      <c r="J631" s="733"/>
      <c r="K631" s="344"/>
      <c r="L631" s="734"/>
      <c r="M631" s="735"/>
      <c r="N631" s="736"/>
      <c r="O631" s="737"/>
      <c r="P631" s="737"/>
      <c r="Q631" s="737"/>
      <c r="R631" s="737"/>
      <c r="S631" s="737"/>
      <c r="T631" s="737"/>
      <c r="U631" s="735"/>
      <c r="V631" s="735"/>
      <c r="W631" s="735"/>
      <c r="X631" s="735"/>
      <c r="Y631" s="735"/>
      <c r="Z631" s="95"/>
      <c r="AA631" s="95"/>
      <c r="AB631" s="95"/>
      <c r="AC631" s="95"/>
      <c r="AD631" s="95"/>
    </row>
    <row r="632">
      <c r="A632" s="731"/>
      <c r="B632" s="731"/>
      <c r="C632" s="731"/>
      <c r="D632" s="731"/>
      <c r="E632" s="731"/>
      <c r="F632" s="731"/>
      <c r="G632" s="731"/>
      <c r="H632" s="731"/>
      <c r="I632" s="731"/>
      <c r="J632" s="733"/>
      <c r="K632" s="344"/>
      <c r="L632" s="734"/>
      <c r="M632" s="735"/>
      <c r="N632" s="736"/>
      <c r="O632" s="737"/>
      <c r="P632" s="737"/>
      <c r="Q632" s="737"/>
      <c r="R632" s="737"/>
      <c r="S632" s="737"/>
      <c r="T632" s="737"/>
      <c r="U632" s="735"/>
      <c r="V632" s="735"/>
      <c r="W632" s="735"/>
      <c r="X632" s="735"/>
      <c r="Y632" s="735"/>
      <c r="Z632" s="95"/>
      <c r="AA632" s="95"/>
      <c r="AB632" s="95"/>
      <c r="AC632" s="95"/>
      <c r="AD632" s="95"/>
    </row>
    <row r="633">
      <c r="A633" s="731"/>
      <c r="B633" s="731"/>
      <c r="C633" s="731"/>
      <c r="D633" s="731"/>
      <c r="E633" s="731"/>
      <c r="F633" s="731"/>
      <c r="G633" s="731"/>
      <c r="H633" s="731"/>
      <c r="I633" s="731"/>
      <c r="J633" s="733"/>
      <c r="K633" s="344"/>
      <c r="L633" s="734"/>
      <c r="M633" s="735"/>
      <c r="N633" s="736"/>
      <c r="O633" s="737"/>
      <c r="P633" s="737"/>
      <c r="Q633" s="737"/>
      <c r="R633" s="737"/>
      <c r="S633" s="737"/>
      <c r="T633" s="737"/>
      <c r="U633" s="735"/>
      <c r="V633" s="735"/>
      <c r="W633" s="735"/>
      <c r="X633" s="735"/>
      <c r="Y633" s="735"/>
      <c r="Z633" s="95"/>
      <c r="AA633" s="95"/>
      <c r="AB633" s="95"/>
      <c r="AC633" s="95"/>
      <c r="AD633" s="95"/>
    </row>
    <row r="634">
      <c r="A634" s="731"/>
      <c r="B634" s="731"/>
      <c r="C634" s="731"/>
      <c r="D634" s="731"/>
      <c r="E634" s="731"/>
      <c r="F634" s="731"/>
      <c r="G634" s="731"/>
      <c r="H634" s="731"/>
      <c r="I634" s="731"/>
      <c r="J634" s="733"/>
      <c r="K634" s="344"/>
      <c r="L634" s="734"/>
      <c r="M634" s="735"/>
      <c r="N634" s="736"/>
      <c r="O634" s="737"/>
      <c r="P634" s="737"/>
      <c r="Q634" s="737"/>
      <c r="R634" s="737"/>
      <c r="S634" s="737"/>
      <c r="T634" s="737"/>
      <c r="U634" s="735"/>
      <c r="V634" s="735"/>
      <c r="W634" s="735"/>
      <c r="X634" s="735"/>
      <c r="Y634" s="735"/>
      <c r="Z634" s="95"/>
      <c r="AA634" s="95"/>
      <c r="AB634" s="95"/>
      <c r="AC634" s="95"/>
      <c r="AD634" s="95"/>
    </row>
    <row r="635">
      <c r="A635" s="731"/>
      <c r="B635" s="731"/>
      <c r="C635" s="731"/>
      <c r="D635" s="731"/>
      <c r="E635" s="731"/>
      <c r="F635" s="731"/>
      <c r="G635" s="731"/>
      <c r="H635" s="731"/>
      <c r="I635" s="731"/>
      <c r="J635" s="733"/>
      <c r="K635" s="344"/>
      <c r="L635" s="734"/>
      <c r="M635" s="735"/>
      <c r="N635" s="736"/>
      <c r="O635" s="737"/>
      <c r="P635" s="737"/>
      <c r="Q635" s="737"/>
      <c r="R635" s="737"/>
      <c r="S635" s="737"/>
      <c r="T635" s="737"/>
      <c r="U635" s="735"/>
      <c r="V635" s="735"/>
      <c r="W635" s="735"/>
      <c r="X635" s="735"/>
      <c r="Y635" s="735"/>
      <c r="Z635" s="95"/>
      <c r="AA635" s="95"/>
      <c r="AB635" s="95"/>
      <c r="AC635" s="95"/>
      <c r="AD635" s="95"/>
    </row>
    <row r="636">
      <c r="A636" s="731"/>
      <c r="B636" s="731"/>
      <c r="C636" s="731"/>
      <c r="D636" s="731"/>
      <c r="E636" s="731"/>
      <c r="F636" s="731"/>
      <c r="G636" s="731"/>
      <c r="H636" s="731"/>
      <c r="I636" s="731"/>
      <c r="J636" s="733"/>
      <c r="K636" s="344"/>
      <c r="L636" s="734"/>
      <c r="M636" s="735"/>
      <c r="N636" s="736"/>
      <c r="O636" s="737"/>
      <c r="P636" s="737"/>
      <c r="Q636" s="737"/>
      <c r="R636" s="737"/>
      <c r="S636" s="737"/>
      <c r="T636" s="737"/>
      <c r="U636" s="735"/>
      <c r="V636" s="735"/>
      <c r="W636" s="735"/>
      <c r="X636" s="735"/>
      <c r="Y636" s="735"/>
      <c r="Z636" s="95"/>
      <c r="AA636" s="95"/>
      <c r="AB636" s="95"/>
      <c r="AC636" s="95"/>
      <c r="AD636" s="95"/>
    </row>
    <row r="637">
      <c r="A637" s="731"/>
      <c r="B637" s="731"/>
      <c r="C637" s="731"/>
      <c r="D637" s="731"/>
      <c r="E637" s="731"/>
      <c r="F637" s="731"/>
      <c r="G637" s="731"/>
      <c r="H637" s="731"/>
      <c r="I637" s="731"/>
      <c r="J637" s="733"/>
      <c r="K637" s="344"/>
      <c r="L637" s="734"/>
      <c r="M637" s="735"/>
      <c r="N637" s="736"/>
      <c r="O637" s="737"/>
      <c r="P637" s="737"/>
      <c r="Q637" s="737"/>
      <c r="R637" s="737"/>
      <c r="S637" s="737"/>
      <c r="T637" s="737"/>
      <c r="U637" s="735"/>
      <c r="V637" s="735"/>
      <c r="W637" s="735"/>
      <c r="X637" s="735"/>
      <c r="Y637" s="735"/>
      <c r="Z637" s="95"/>
      <c r="AA637" s="95"/>
      <c r="AB637" s="95"/>
      <c r="AC637" s="95"/>
      <c r="AD637" s="95"/>
    </row>
    <row r="638">
      <c r="A638" s="731"/>
      <c r="B638" s="731"/>
      <c r="C638" s="731"/>
      <c r="D638" s="731"/>
      <c r="E638" s="731"/>
      <c r="F638" s="731"/>
      <c r="G638" s="731"/>
      <c r="H638" s="731"/>
      <c r="I638" s="731"/>
      <c r="J638" s="733"/>
      <c r="K638" s="344"/>
      <c r="L638" s="734"/>
      <c r="M638" s="735"/>
      <c r="N638" s="736"/>
      <c r="O638" s="737"/>
      <c r="P638" s="737"/>
      <c r="Q638" s="737"/>
      <c r="R638" s="737"/>
      <c r="S638" s="737"/>
      <c r="T638" s="737"/>
      <c r="U638" s="735"/>
      <c r="V638" s="735"/>
      <c r="W638" s="735"/>
      <c r="X638" s="735"/>
      <c r="Y638" s="735"/>
      <c r="Z638" s="95"/>
      <c r="AA638" s="95"/>
      <c r="AB638" s="95"/>
      <c r="AC638" s="95"/>
      <c r="AD638" s="95"/>
    </row>
    <row r="639">
      <c r="A639" s="731"/>
      <c r="B639" s="731"/>
      <c r="C639" s="731"/>
      <c r="D639" s="731"/>
      <c r="E639" s="731"/>
      <c r="F639" s="731"/>
      <c r="G639" s="731"/>
      <c r="H639" s="731"/>
      <c r="I639" s="731"/>
      <c r="J639" s="733"/>
      <c r="K639" s="344"/>
      <c r="L639" s="734"/>
      <c r="M639" s="735"/>
      <c r="N639" s="736"/>
      <c r="O639" s="737"/>
      <c r="P639" s="737"/>
      <c r="Q639" s="737"/>
      <c r="R639" s="737"/>
      <c r="S639" s="737"/>
      <c r="T639" s="737"/>
      <c r="U639" s="735"/>
      <c r="V639" s="735"/>
      <c r="W639" s="735"/>
      <c r="X639" s="735"/>
      <c r="Y639" s="735"/>
      <c r="Z639" s="95"/>
      <c r="AA639" s="95"/>
      <c r="AB639" s="95"/>
      <c r="AC639" s="95"/>
      <c r="AD639" s="95"/>
    </row>
    <row r="640">
      <c r="A640" s="731"/>
      <c r="B640" s="731"/>
      <c r="C640" s="731"/>
      <c r="D640" s="731"/>
      <c r="E640" s="731"/>
      <c r="F640" s="731"/>
      <c r="G640" s="731"/>
      <c r="H640" s="731"/>
      <c r="I640" s="731"/>
      <c r="J640" s="733"/>
      <c r="K640" s="344"/>
      <c r="L640" s="734"/>
      <c r="M640" s="735"/>
      <c r="N640" s="736"/>
      <c r="O640" s="737"/>
      <c r="P640" s="737"/>
      <c r="Q640" s="737"/>
      <c r="R640" s="737"/>
      <c r="S640" s="737"/>
      <c r="T640" s="737"/>
      <c r="U640" s="735"/>
      <c r="V640" s="735"/>
      <c r="W640" s="735"/>
      <c r="X640" s="735"/>
      <c r="Y640" s="735"/>
      <c r="Z640" s="95"/>
      <c r="AA640" s="95"/>
      <c r="AB640" s="95"/>
      <c r="AC640" s="95"/>
      <c r="AD640" s="95"/>
    </row>
    <row r="641">
      <c r="A641" s="731"/>
      <c r="B641" s="731"/>
      <c r="C641" s="731"/>
      <c r="D641" s="731"/>
      <c r="E641" s="731"/>
      <c r="F641" s="731"/>
      <c r="G641" s="731"/>
      <c r="H641" s="731"/>
      <c r="I641" s="731"/>
      <c r="J641" s="733"/>
      <c r="K641" s="344"/>
      <c r="L641" s="734"/>
      <c r="M641" s="735"/>
      <c r="N641" s="736"/>
      <c r="O641" s="737"/>
      <c r="P641" s="737"/>
      <c r="Q641" s="737"/>
      <c r="R641" s="737"/>
      <c r="S641" s="737"/>
      <c r="T641" s="737"/>
      <c r="U641" s="735"/>
      <c r="V641" s="735"/>
      <c r="W641" s="735"/>
      <c r="X641" s="735"/>
      <c r="Y641" s="735"/>
      <c r="Z641" s="95"/>
      <c r="AA641" s="95"/>
      <c r="AB641" s="95"/>
      <c r="AC641" s="95"/>
      <c r="AD641" s="95"/>
    </row>
    <row r="642">
      <c r="A642" s="731"/>
      <c r="B642" s="731"/>
      <c r="C642" s="731"/>
      <c r="D642" s="731"/>
      <c r="E642" s="731"/>
      <c r="F642" s="731"/>
      <c r="G642" s="731"/>
      <c r="H642" s="731"/>
      <c r="I642" s="731"/>
      <c r="J642" s="733"/>
      <c r="K642" s="344"/>
      <c r="L642" s="734"/>
      <c r="M642" s="735"/>
      <c r="N642" s="736"/>
      <c r="O642" s="737"/>
      <c r="P642" s="737"/>
      <c r="Q642" s="737"/>
      <c r="R642" s="737"/>
      <c r="S642" s="737"/>
      <c r="T642" s="737"/>
      <c r="U642" s="735"/>
      <c r="V642" s="735"/>
      <c r="W642" s="735"/>
      <c r="X642" s="735"/>
      <c r="Y642" s="735"/>
      <c r="Z642" s="95"/>
      <c r="AA642" s="95"/>
      <c r="AB642" s="95"/>
      <c r="AC642" s="95"/>
      <c r="AD642" s="95"/>
    </row>
    <row r="643">
      <c r="A643" s="731"/>
      <c r="B643" s="731"/>
      <c r="C643" s="731"/>
      <c r="D643" s="731"/>
      <c r="E643" s="731"/>
      <c r="F643" s="731"/>
      <c r="G643" s="731"/>
      <c r="H643" s="731"/>
      <c r="I643" s="731"/>
      <c r="J643" s="733"/>
      <c r="K643" s="344"/>
      <c r="L643" s="734"/>
      <c r="M643" s="735"/>
      <c r="N643" s="736"/>
      <c r="O643" s="737"/>
      <c r="P643" s="737"/>
      <c r="Q643" s="737"/>
      <c r="R643" s="737"/>
      <c r="S643" s="737"/>
      <c r="T643" s="737"/>
      <c r="U643" s="735"/>
      <c r="V643" s="735"/>
      <c r="W643" s="735"/>
      <c r="X643" s="735"/>
      <c r="Y643" s="735"/>
      <c r="Z643" s="95"/>
      <c r="AA643" s="95"/>
      <c r="AB643" s="95"/>
      <c r="AC643" s="95"/>
      <c r="AD643" s="95"/>
    </row>
    <row r="644">
      <c r="A644" s="731"/>
      <c r="B644" s="731"/>
      <c r="C644" s="731"/>
      <c r="D644" s="731"/>
      <c r="E644" s="731"/>
      <c r="F644" s="731"/>
      <c r="G644" s="731"/>
      <c r="H644" s="731"/>
      <c r="I644" s="731"/>
      <c r="J644" s="733"/>
      <c r="K644" s="344"/>
      <c r="L644" s="734"/>
      <c r="M644" s="735"/>
      <c r="N644" s="736"/>
      <c r="O644" s="737"/>
      <c r="P644" s="737"/>
      <c r="Q644" s="737"/>
      <c r="R644" s="737"/>
      <c r="S644" s="737"/>
      <c r="T644" s="737"/>
      <c r="U644" s="735"/>
      <c r="V644" s="735"/>
      <c r="W644" s="735"/>
      <c r="X644" s="735"/>
      <c r="Y644" s="735"/>
      <c r="Z644" s="95"/>
      <c r="AA644" s="95"/>
      <c r="AB644" s="95"/>
      <c r="AC644" s="95"/>
      <c r="AD644" s="95"/>
    </row>
    <row r="645">
      <c r="A645" s="731"/>
      <c r="B645" s="731"/>
      <c r="C645" s="731"/>
      <c r="D645" s="731"/>
      <c r="E645" s="731"/>
      <c r="F645" s="731"/>
      <c r="G645" s="731"/>
      <c r="H645" s="731"/>
      <c r="I645" s="731"/>
      <c r="J645" s="733"/>
      <c r="K645" s="344"/>
      <c r="L645" s="734"/>
      <c r="M645" s="735"/>
      <c r="N645" s="736"/>
      <c r="O645" s="737"/>
      <c r="P645" s="737"/>
      <c r="Q645" s="737"/>
      <c r="R645" s="737"/>
      <c r="S645" s="737"/>
      <c r="T645" s="737"/>
      <c r="U645" s="735"/>
      <c r="V645" s="735"/>
      <c r="W645" s="735"/>
      <c r="X645" s="735"/>
      <c r="Y645" s="735"/>
      <c r="Z645" s="95"/>
      <c r="AA645" s="95"/>
      <c r="AB645" s="95"/>
      <c r="AC645" s="95"/>
      <c r="AD645" s="95"/>
    </row>
    <row r="646">
      <c r="A646" s="731"/>
      <c r="B646" s="731"/>
      <c r="C646" s="731"/>
      <c r="D646" s="731"/>
      <c r="E646" s="731"/>
      <c r="F646" s="731"/>
      <c r="G646" s="731"/>
      <c r="H646" s="731"/>
      <c r="I646" s="731"/>
      <c r="J646" s="733"/>
      <c r="K646" s="344"/>
      <c r="L646" s="734"/>
      <c r="M646" s="735"/>
      <c r="N646" s="736"/>
      <c r="O646" s="737"/>
      <c r="P646" s="737"/>
      <c r="Q646" s="737"/>
      <c r="R646" s="737"/>
      <c r="S646" s="737"/>
      <c r="T646" s="737"/>
      <c r="U646" s="735"/>
      <c r="V646" s="735"/>
      <c r="W646" s="735"/>
      <c r="X646" s="735"/>
      <c r="Y646" s="735"/>
      <c r="Z646" s="95"/>
      <c r="AA646" s="95"/>
      <c r="AB646" s="95"/>
      <c r="AC646" s="95"/>
      <c r="AD646" s="95"/>
    </row>
    <row r="647">
      <c r="A647" s="731"/>
      <c r="B647" s="731"/>
      <c r="C647" s="731"/>
      <c r="D647" s="731"/>
      <c r="E647" s="731"/>
      <c r="F647" s="731"/>
      <c r="G647" s="731"/>
      <c r="H647" s="731"/>
      <c r="I647" s="731"/>
      <c r="J647" s="733"/>
      <c r="K647" s="344"/>
      <c r="L647" s="734"/>
      <c r="M647" s="735"/>
      <c r="N647" s="736"/>
      <c r="O647" s="737"/>
      <c r="P647" s="737"/>
      <c r="Q647" s="737"/>
      <c r="R647" s="737"/>
      <c r="S647" s="737"/>
      <c r="T647" s="737"/>
      <c r="U647" s="735"/>
      <c r="V647" s="735"/>
      <c r="W647" s="735"/>
      <c r="X647" s="735"/>
      <c r="Y647" s="735"/>
      <c r="Z647" s="95"/>
      <c r="AA647" s="95"/>
      <c r="AB647" s="95"/>
      <c r="AC647" s="95"/>
      <c r="AD647" s="95"/>
    </row>
    <row r="648">
      <c r="A648" s="731"/>
      <c r="B648" s="731"/>
      <c r="C648" s="731"/>
      <c r="D648" s="731"/>
      <c r="E648" s="731"/>
      <c r="F648" s="731"/>
      <c r="G648" s="731"/>
      <c r="H648" s="731"/>
      <c r="I648" s="731"/>
      <c r="J648" s="733"/>
      <c r="K648" s="344"/>
      <c r="L648" s="734"/>
      <c r="M648" s="735"/>
      <c r="N648" s="736"/>
      <c r="O648" s="737"/>
      <c r="P648" s="737"/>
      <c r="Q648" s="737"/>
      <c r="R648" s="737"/>
      <c r="S648" s="737"/>
      <c r="T648" s="737"/>
      <c r="U648" s="735"/>
      <c r="V648" s="735"/>
      <c r="W648" s="735"/>
      <c r="X648" s="735"/>
      <c r="Y648" s="735"/>
      <c r="Z648" s="95"/>
      <c r="AA648" s="95"/>
      <c r="AB648" s="95"/>
      <c r="AC648" s="95"/>
      <c r="AD648" s="95"/>
    </row>
    <row r="649">
      <c r="A649" s="731"/>
      <c r="B649" s="731"/>
      <c r="C649" s="731"/>
      <c r="D649" s="731"/>
      <c r="E649" s="731"/>
      <c r="F649" s="731"/>
      <c r="G649" s="731"/>
      <c r="H649" s="731"/>
      <c r="I649" s="731"/>
      <c r="J649" s="733"/>
      <c r="K649" s="344"/>
      <c r="L649" s="734"/>
      <c r="M649" s="735"/>
      <c r="N649" s="736"/>
      <c r="O649" s="737"/>
      <c r="P649" s="737"/>
      <c r="Q649" s="737"/>
      <c r="R649" s="737"/>
      <c r="S649" s="737"/>
      <c r="T649" s="737"/>
      <c r="U649" s="735"/>
      <c r="V649" s="735"/>
      <c r="W649" s="735"/>
      <c r="X649" s="735"/>
      <c r="Y649" s="735"/>
      <c r="Z649" s="95"/>
      <c r="AA649" s="95"/>
      <c r="AB649" s="95"/>
      <c r="AC649" s="95"/>
      <c r="AD649" s="95"/>
    </row>
    <row r="650">
      <c r="A650" s="731"/>
      <c r="B650" s="731"/>
      <c r="C650" s="731"/>
      <c r="D650" s="731"/>
      <c r="E650" s="731"/>
      <c r="F650" s="731"/>
      <c r="G650" s="731"/>
      <c r="H650" s="731"/>
      <c r="I650" s="731"/>
      <c r="J650" s="733"/>
      <c r="K650" s="344"/>
      <c r="L650" s="734"/>
      <c r="M650" s="735"/>
      <c r="N650" s="736"/>
      <c r="O650" s="737"/>
      <c r="P650" s="737"/>
      <c r="Q650" s="737"/>
      <c r="R650" s="737"/>
      <c r="S650" s="737"/>
      <c r="T650" s="737"/>
      <c r="U650" s="735"/>
      <c r="V650" s="735"/>
      <c r="W650" s="735"/>
      <c r="X650" s="735"/>
      <c r="Y650" s="735"/>
      <c r="Z650" s="95"/>
      <c r="AA650" s="95"/>
      <c r="AB650" s="95"/>
      <c r="AC650" s="95"/>
      <c r="AD650" s="95"/>
    </row>
    <row r="651">
      <c r="A651" s="731"/>
      <c r="B651" s="731"/>
      <c r="C651" s="731"/>
      <c r="D651" s="731"/>
      <c r="E651" s="731"/>
      <c r="F651" s="731"/>
      <c r="G651" s="731"/>
      <c r="H651" s="731"/>
      <c r="I651" s="731"/>
      <c r="J651" s="733"/>
      <c r="K651" s="344"/>
      <c r="L651" s="734"/>
      <c r="M651" s="735"/>
      <c r="N651" s="736"/>
      <c r="O651" s="737"/>
      <c r="P651" s="737"/>
      <c r="Q651" s="737"/>
      <c r="R651" s="737"/>
      <c r="S651" s="737"/>
      <c r="T651" s="737"/>
      <c r="U651" s="735"/>
      <c r="V651" s="735"/>
      <c r="W651" s="735"/>
      <c r="X651" s="735"/>
      <c r="Y651" s="735"/>
      <c r="Z651" s="95"/>
      <c r="AA651" s="95"/>
      <c r="AB651" s="95"/>
      <c r="AC651" s="95"/>
      <c r="AD651" s="95"/>
    </row>
    <row r="652">
      <c r="A652" s="731"/>
      <c r="B652" s="731"/>
      <c r="C652" s="731"/>
      <c r="D652" s="731"/>
      <c r="E652" s="731"/>
      <c r="F652" s="731"/>
      <c r="G652" s="731"/>
      <c r="H652" s="731"/>
      <c r="I652" s="731"/>
      <c r="J652" s="733"/>
      <c r="K652" s="344"/>
      <c r="L652" s="734"/>
      <c r="M652" s="735"/>
      <c r="N652" s="736"/>
      <c r="O652" s="737"/>
      <c r="P652" s="737"/>
      <c r="Q652" s="737"/>
      <c r="R652" s="737"/>
      <c r="S652" s="737"/>
      <c r="T652" s="737"/>
      <c r="U652" s="735"/>
      <c r="V652" s="735"/>
      <c r="W652" s="735"/>
      <c r="X652" s="735"/>
      <c r="Y652" s="735"/>
      <c r="Z652" s="95"/>
      <c r="AA652" s="95"/>
      <c r="AB652" s="95"/>
      <c r="AC652" s="95"/>
      <c r="AD652" s="95"/>
    </row>
    <row r="653">
      <c r="A653" s="731"/>
      <c r="B653" s="731"/>
      <c r="C653" s="731"/>
      <c r="D653" s="731"/>
      <c r="E653" s="731"/>
      <c r="F653" s="731"/>
      <c r="G653" s="731"/>
      <c r="H653" s="731"/>
      <c r="I653" s="731"/>
      <c r="J653" s="733"/>
      <c r="K653" s="344"/>
      <c r="L653" s="734"/>
      <c r="M653" s="735"/>
      <c r="N653" s="736"/>
      <c r="O653" s="737"/>
      <c r="P653" s="737"/>
      <c r="Q653" s="737"/>
      <c r="R653" s="737"/>
      <c r="S653" s="737"/>
      <c r="T653" s="737"/>
      <c r="U653" s="735"/>
      <c r="V653" s="735"/>
      <c r="W653" s="735"/>
      <c r="X653" s="735"/>
      <c r="Y653" s="735"/>
      <c r="Z653" s="95"/>
      <c r="AA653" s="95"/>
      <c r="AB653" s="95"/>
      <c r="AC653" s="95"/>
      <c r="AD653" s="95"/>
    </row>
    <row r="654">
      <c r="A654" s="731"/>
      <c r="B654" s="731"/>
      <c r="C654" s="731"/>
      <c r="D654" s="731"/>
      <c r="E654" s="731"/>
      <c r="F654" s="731"/>
      <c r="G654" s="731"/>
      <c r="H654" s="731"/>
      <c r="I654" s="731"/>
      <c r="J654" s="733"/>
      <c r="K654" s="344"/>
      <c r="L654" s="734"/>
      <c r="M654" s="735"/>
      <c r="N654" s="736"/>
      <c r="O654" s="737"/>
      <c r="P654" s="737"/>
      <c r="Q654" s="737"/>
      <c r="R654" s="737"/>
      <c r="S654" s="737"/>
      <c r="T654" s="737"/>
      <c r="U654" s="735"/>
      <c r="V654" s="735"/>
      <c r="W654" s="735"/>
      <c r="X654" s="735"/>
      <c r="Y654" s="735"/>
      <c r="Z654" s="95"/>
      <c r="AA654" s="95"/>
      <c r="AB654" s="95"/>
      <c r="AC654" s="95"/>
      <c r="AD654" s="95"/>
    </row>
    <row r="655">
      <c r="A655" s="731"/>
      <c r="B655" s="731"/>
      <c r="C655" s="731"/>
      <c r="D655" s="731"/>
      <c r="E655" s="731"/>
      <c r="F655" s="731"/>
      <c r="G655" s="731"/>
      <c r="H655" s="731"/>
      <c r="I655" s="731"/>
      <c r="J655" s="733"/>
      <c r="K655" s="344"/>
      <c r="L655" s="734"/>
      <c r="M655" s="735"/>
      <c r="N655" s="736"/>
      <c r="O655" s="737"/>
      <c r="P655" s="737"/>
      <c r="Q655" s="737"/>
      <c r="R655" s="737"/>
      <c r="S655" s="737"/>
      <c r="T655" s="737"/>
      <c r="U655" s="735"/>
      <c r="V655" s="735"/>
      <c r="W655" s="735"/>
      <c r="X655" s="735"/>
      <c r="Y655" s="735"/>
      <c r="Z655" s="95"/>
      <c r="AA655" s="95"/>
      <c r="AB655" s="95"/>
      <c r="AC655" s="95"/>
      <c r="AD655" s="95"/>
    </row>
    <row r="656">
      <c r="A656" s="731"/>
      <c r="B656" s="731"/>
      <c r="C656" s="731"/>
      <c r="D656" s="731"/>
      <c r="E656" s="731"/>
      <c r="F656" s="731"/>
      <c r="G656" s="731"/>
      <c r="H656" s="731"/>
      <c r="I656" s="731"/>
      <c r="J656" s="733"/>
      <c r="K656" s="344"/>
      <c r="L656" s="734"/>
      <c r="M656" s="735"/>
      <c r="N656" s="736"/>
      <c r="O656" s="737"/>
      <c r="P656" s="737"/>
      <c r="Q656" s="737"/>
      <c r="R656" s="737"/>
      <c r="S656" s="737"/>
      <c r="T656" s="737"/>
      <c r="U656" s="735"/>
      <c r="V656" s="735"/>
      <c r="W656" s="735"/>
      <c r="X656" s="735"/>
      <c r="Y656" s="735"/>
      <c r="Z656" s="95"/>
      <c r="AA656" s="95"/>
      <c r="AB656" s="95"/>
      <c r="AC656" s="95"/>
      <c r="AD656" s="95"/>
    </row>
    <row r="657">
      <c r="A657" s="731"/>
      <c r="B657" s="731"/>
      <c r="C657" s="731"/>
      <c r="D657" s="731"/>
      <c r="E657" s="731"/>
      <c r="F657" s="731"/>
      <c r="G657" s="731"/>
      <c r="H657" s="731"/>
      <c r="I657" s="731"/>
      <c r="J657" s="733"/>
      <c r="K657" s="344"/>
      <c r="L657" s="734"/>
      <c r="M657" s="735"/>
      <c r="N657" s="736"/>
      <c r="O657" s="737"/>
      <c r="P657" s="737"/>
      <c r="Q657" s="737"/>
      <c r="R657" s="737"/>
      <c r="S657" s="737"/>
      <c r="T657" s="737"/>
      <c r="U657" s="735"/>
      <c r="V657" s="735"/>
      <c r="W657" s="735"/>
      <c r="X657" s="735"/>
      <c r="Y657" s="735"/>
      <c r="Z657" s="95"/>
      <c r="AA657" s="95"/>
      <c r="AB657" s="95"/>
      <c r="AC657" s="95"/>
      <c r="AD657" s="95"/>
    </row>
    <row r="658">
      <c r="A658" s="731"/>
      <c r="B658" s="731"/>
      <c r="C658" s="731"/>
      <c r="D658" s="731"/>
      <c r="E658" s="731"/>
      <c r="F658" s="731"/>
      <c r="G658" s="731"/>
      <c r="H658" s="731"/>
      <c r="I658" s="731"/>
      <c r="J658" s="733"/>
      <c r="K658" s="344"/>
      <c r="L658" s="734"/>
      <c r="M658" s="735"/>
      <c r="N658" s="736"/>
      <c r="O658" s="737"/>
      <c r="P658" s="737"/>
      <c r="Q658" s="737"/>
      <c r="R658" s="737"/>
      <c r="S658" s="737"/>
      <c r="T658" s="737"/>
      <c r="U658" s="735"/>
      <c r="V658" s="735"/>
      <c r="W658" s="735"/>
      <c r="X658" s="735"/>
      <c r="Y658" s="735"/>
      <c r="Z658" s="95"/>
      <c r="AA658" s="95"/>
      <c r="AB658" s="95"/>
      <c r="AC658" s="95"/>
      <c r="AD658" s="95"/>
    </row>
    <row r="659">
      <c r="A659" s="731"/>
      <c r="B659" s="731"/>
      <c r="C659" s="731"/>
      <c r="D659" s="731"/>
      <c r="E659" s="731"/>
      <c r="F659" s="731"/>
      <c r="G659" s="731"/>
      <c r="H659" s="731"/>
      <c r="I659" s="731"/>
      <c r="J659" s="733"/>
      <c r="K659" s="344"/>
      <c r="L659" s="734"/>
      <c r="M659" s="735"/>
      <c r="N659" s="736"/>
      <c r="O659" s="737"/>
      <c r="P659" s="737"/>
      <c r="Q659" s="737"/>
      <c r="R659" s="737"/>
      <c r="S659" s="737"/>
      <c r="T659" s="737"/>
      <c r="U659" s="735"/>
      <c r="V659" s="735"/>
      <c r="W659" s="735"/>
      <c r="X659" s="735"/>
      <c r="Y659" s="735"/>
      <c r="Z659" s="95"/>
      <c r="AA659" s="95"/>
      <c r="AB659" s="95"/>
      <c r="AC659" s="95"/>
      <c r="AD659" s="95"/>
    </row>
    <row r="660">
      <c r="A660" s="731"/>
      <c r="B660" s="731"/>
      <c r="C660" s="731"/>
      <c r="D660" s="731"/>
      <c r="E660" s="731"/>
      <c r="F660" s="731"/>
      <c r="G660" s="731"/>
      <c r="H660" s="731"/>
      <c r="I660" s="731"/>
      <c r="J660" s="733"/>
      <c r="K660" s="344"/>
      <c r="L660" s="734"/>
      <c r="M660" s="735"/>
      <c r="N660" s="736"/>
      <c r="O660" s="737"/>
      <c r="P660" s="737"/>
      <c r="Q660" s="737"/>
      <c r="R660" s="737"/>
      <c r="S660" s="737"/>
      <c r="T660" s="737"/>
      <c r="U660" s="735"/>
      <c r="V660" s="735"/>
      <c r="W660" s="735"/>
      <c r="X660" s="735"/>
      <c r="Y660" s="735"/>
      <c r="Z660" s="95"/>
      <c r="AA660" s="95"/>
      <c r="AB660" s="95"/>
      <c r="AC660" s="95"/>
      <c r="AD660" s="95"/>
    </row>
    <row r="661">
      <c r="A661" s="731"/>
      <c r="B661" s="731"/>
      <c r="C661" s="731"/>
      <c r="D661" s="731"/>
      <c r="E661" s="731"/>
      <c r="F661" s="731"/>
      <c r="G661" s="731"/>
      <c r="H661" s="731"/>
      <c r="I661" s="731"/>
      <c r="J661" s="733"/>
      <c r="K661" s="344"/>
      <c r="L661" s="734"/>
      <c r="M661" s="735"/>
      <c r="N661" s="736"/>
      <c r="O661" s="737"/>
      <c r="P661" s="737"/>
      <c r="Q661" s="737"/>
      <c r="R661" s="737"/>
      <c r="S661" s="737"/>
      <c r="T661" s="737"/>
      <c r="U661" s="735"/>
      <c r="V661" s="735"/>
      <c r="W661" s="735"/>
      <c r="X661" s="735"/>
      <c r="Y661" s="735"/>
      <c r="Z661" s="95"/>
      <c r="AA661" s="95"/>
      <c r="AB661" s="95"/>
      <c r="AC661" s="95"/>
      <c r="AD661" s="95"/>
    </row>
    <row r="662">
      <c r="A662" s="731"/>
      <c r="B662" s="731"/>
      <c r="C662" s="731"/>
      <c r="D662" s="731"/>
      <c r="E662" s="731"/>
      <c r="F662" s="731"/>
      <c r="G662" s="731"/>
      <c r="H662" s="731"/>
      <c r="I662" s="731"/>
      <c r="J662" s="733"/>
      <c r="K662" s="344"/>
      <c r="L662" s="734"/>
      <c r="M662" s="735"/>
      <c r="N662" s="736"/>
      <c r="O662" s="737"/>
      <c r="P662" s="737"/>
      <c r="Q662" s="737"/>
      <c r="R662" s="737"/>
      <c r="S662" s="737"/>
      <c r="T662" s="737"/>
      <c r="U662" s="735"/>
      <c r="V662" s="735"/>
      <c r="W662" s="735"/>
      <c r="X662" s="735"/>
      <c r="Y662" s="735"/>
      <c r="Z662" s="95"/>
      <c r="AA662" s="95"/>
      <c r="AB662" s="95"/>
      <c r="AC662" s="95"/>
      <c r="AD662" s="95"/>
    </row>
    <row r="663">
      <c r="A663" s="731"/>
      <c r="B663" s="731"/>
      <c r="C663" s="731"/>
      <c r="D663" s="731"/>
      <c r="E663" s="731"/>
      <c r="F663" s="731"/>
      <c r="G663" s="731"/>
      <c r="H663" s="731"/>
      <c r="I663" s="731"/>
      <c r="J663" s="733"/>
      <c r="K663" s="344"/>
      <c r="L663" s="734"/>
      <c r="M663" s="735"/>
      <c r="N663" s="736"/>
      <c r="O663" s="737"/>
      <c r="P663" s="737"/>
      <c r="Q663" s="737"/>
      <c r="R663" s="737"/>
      <c r="S663" s="737"/>
      <c r="T663" s="737"/>
      <c r="U663" s="735"/>
      <c r="V663" s="735"/>
      <c r="W663" s="735"/>
      <c r="X663" s="735"/>
      <c r="Y663" s="735"/>
      <c r="Z663" s="95"/>
      <c r="AA663" s="95"/>
      <c r="AB663" s="95"/>
      <c r="AC663" s="95"/>
      <c r="AD663" s="95"/>
    </row>
    <row r="664">
      <c r="A664" s="731"/>
      <c r="B664" s="731"/>
      <c r="C664" s="731"/>
      <c r="D664" s="731"/>
      <c r="E664" s="731"/>
      <c r="F664" s="731"/>
      <c r="G664" s="731"/>
      <c r="H664" s="731"/>
      <c r="I664" s="731"/>
      <c r="J664" s="733"/>
      <c r="K664" s="344"/>
      <c r="L664" s="734"/>
      <c r="M664" s="735"/>
      <c r="N664" s="736"/>
      <c r="O664" s="737"/>
      <c r="P664" s="737"/>
      <c r="Q664" s="737"/>
      <c r="R664" s="737"/>
      <c r="S664" s="737"/>
      <c r="T664" s="737"/>
      <c r="U664" s="735"/>
      <c r="V664" s="735"/>
      <c r="W664" s="735"/>
      <c r="X664" s="735"/>
      <c r="Y664" s="735"/>
      <c r="Z664" s="95"/>
      <c r="AA664" s="95"/>
      <c r="AB664" s="95"/>
      <c r="AC664" s="95"/>
      <c r="AD664" s="95"/>
    </row>
    <row r="665">
      <c r="A665" s="731"/>
      <c r="B665" s="731"/>
      <c r="C665" s="731"/>
      <c r="D665" s="731"/>
      <c r="E665" s="731"/>
      <c r="F665" s="731"/>
      <c r="G665" s="731"/>
      <c r="H665" s="731"/>
      <c r="I665" s="731"/>
      <c r="J665" s="733"/>
      <c r="K665" s="344"/>
      <c r="L665" s="734"/>
      <c r="M665" s="735"/>
      <c r="N665" s="736"/>
      <c r="O665" s="737"/>
      <c r="P665" s="737"/>
      <c r="Q665" s="737"/>
      <c r="R665" s="737"/>
      <c r="S665" s="737"/>
      <c r="T665" s="737"/>
      <c r="U665" s="735"/>
      <c r="V665" s="735"/>
      <c r="W665" s="735"/>
      <c r="X665" s="735"/>
      <c r="Y665" s="735"/>
      <c r="Z665" s="95"/>
      <c r="AA665" s="95"/>
      <c r="AB665" s="95"/>
      <c r="AC665" s="95"/>
      <c r="AD665" s="95"/>
    </row>
    <row r="666">
      <c r="A666" s="731"/>
      <c r="B666" s="731"/>
      <c r="C666" s="731"/>
      <c r="D666" s="731"/>
      <c r="E666" s="731"/>
      <c r="F666" s="731"/>
      <c r="G666" s="731"/>
      <c r="H666" s="731"/>
      <c r="I666" s="731"/>
      <c r="J666" s="733"/>
      <c r="K666" s="344"/>
      <c r="L666" s="734"/>
      <c r="M666" s="735"/>
      <c r="N666" s="736"/>
      <c r="O666" s="737"/>
      <c r="P666" s="737"/>
      <c r="Q666" s="737"/>
      <c r="R666" s="737"/>
      <c r="S666" s="737"/>
      <c r="T666" s="737"/>
      <c r="U666" s="735"/>
      <c r="V666" s="735"/>
      <c r="W666" s="735"/>
      <c r="X666" s="735"/>
      <c r="Y666" s="735"/>
      <c r="Z666" s="95"/>
      <c r="AA666" s="95"/>
      <c r="AB666" s="95"/>
      <c r="AC666" s="95"/>
      <c r="AD666" s="95"/>
    </row>
  </sheetData>
  <mergeCells count="28">
    <mergeCell ref="U1:Y1"/>
    <mergeCell ref="I3:L3"/>
    <mergeCell ref="I4:Y4"/>
    <mergeCell ref="J6:J11"/>
    <mergeCell ref="J12:J17"/>
    <mergeCell ref="J18:J23"/>
    <mergeCell ref="J24:J29"/>
    <mergeCell ref="J30:J35"/>
    <mergeCell ref="J36:J41"/>
    <mergeCell ref="J42:J47"/>
    <mergeCell ref="J48:J54"/>
    <mergeCell ref="J55:J61"/>
    <mergeCell ref="J62:J67"/>
    <mergeCell ref="J68:J73"/>
    <mergeCell ref="J121:J126"/>
    <mergeCell ref="J127:J133"/>
    <mergeCell ref="J134:J139"/>
    <mergeCell ref="J140:J146"/>
    <mergeCell ref="J147:J152"/>
    <mergeCell ref="J153:J158"/>
    <mergeCell ref="J159:J163"/>
    <mergeCell ref="J74:J79"/>
    <mergeCell ref="J80:J87"/>
    <mergeCell ref="J88:J93"/>
    <mergeCell ref="J94:J99"/>
    <mergeCell ref="J100:J106"/>
    <mergeCell ref="J107:J114"/>
    <mergeCell ref="J115:J120"/>
  </mergeCells>
  <conditionalFormatting sqref="N1:T3 N5:T666">
    <cfRule type="cellIs" dxfId="1" priority="1" operator="lessThan">
      <formula>1</formula>
    </cfRule>
  </conditionalFormatting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4">
      <c r="B4" s="1119" t="s">
        <v>0</v>
      </c>
      <c r="C4" s="1120"/>
      <c r="D4" s="1121"/>
      <c r="E4" s="1122" t="s">
        <v>1</v>
      </c>
      <c r="F4" s="1123" t="s">
        <v>2</v>
      </c>
      <c r="G4" s="1124" t="s">
        <v>3</v>
      </c>
      <c r="H4" s="1125"/>
      <c r="I4" s="1126" t="s">
        <v>14</v>
      </c>
      <c r="N4" s="95"/>
      <c r="O4" s="95"/>
      <c r="P4" s="95"/>
      <c r="Q4" s="95"/>
      <c r="R4" s="95"/>
      <c r="S4" s="95"/>
      <c r="T4" s="95"/>
      <c r="U4" s="95"/>
      <c r="V4" s="95"/>
      <c r="W4" s="95"/>
    </row>
    <row r="5">
      <c r="A5" s="1037" t="s">
        <v>277</v>
      </c>
      <c r="B5" s="1127" t="s">
        <v>17</v>
      </c>
      <c r="C5" s="1128" t="s">
        <v>19</v>
      </c>
      <c r="D5" s="1128" t="s">
        <v>20</v>
      </c>
      <c r="E5" s="1129" t="s">
        <v>21</v>
      </c>
      <c r="F5" s="1130" t="s">
        <v>21</v>
      </c>
      <c r="G5" s="1131" t="s">
        <v>21</v>
      </c>
      <c r="H5" s="1132" t="s">
        <v>16</v>
      </c>
      <c r="I5" s="1133" t="s">
        <v>24</v>
      </c>
      <c r="J5" s="1134" t="s">
        <v>278</v>
      </c>
      <c r="K5" s="1133" t="s">
        <v>25</v>
      </c>
      <c r="L5" s="1135" t="s">
        <v>26</v>
      </c>
      <c r="M5" s="1136" t="s">
        <v>27</v>
      </c>
      <c r="N5" s="1136" t="s">
        <v>28</v>
      </c>
      <c r="O5" s="95"/>
      <c r="P5" s="95"/>
      <c r="Q5" s="95" t="s">
        <v>279</v>
      </c>
      <c r="R5" s="95"/>
      <c r="S5" s="95"/>
      <c r="T5" s="95"/>
      <c r="U5" s="95"/>
      <c r="V5" s="95"/>
      <c r="W5" s="95"/>
    </row>
    <row r="6">
      <c r="A6" s="1037" t="s">
        <v>280</v>
      </c>
      <c r="B6" s="1137"/>
      <c r="C6" s="895"/>
      <c r="D6" s="1138"/>
      <c r="E6" s="1139"/>
      <c r="F6" s="1140"/>
      <c r="G6" s="1141"/>
      <c r="H6" s="1142"/>
      <c r="I6" s="1143"/>
      <c r="J6" s="1143"/>
      <c r="K6" s="1143"/>
      <c r="L6" s="1144"/>
      <c r="M6" s="1145"/>
      <c r="N6" s="1095"/>
      <c r="O6" s="95"/>
      <c r="P6" s="95"/>
      <c r="Q6" s="1095"/>
      <c r="R6" s="95"/>
      <c r="S6" s="95"/>
      <c r="T6" s="95"/>
      <c r="U6" s="95"/>
      <c r="V6" s="95"/>
      <c r="W6" s="95"/>
    </row>
    <row r="7">
      <c r="A7" s="1037" t="s">
        <v>281</v>
      </c>
      <c r="B7" s="1137"/>
      <c r="C7" s="895"/>
      <c r="D7" s="1138"/>
      <c r="E7" s="1139"/>
      <c r="F7" s="1140"/>
      <c r="G7" s="1141"/>
      <c r="H7" s="1142"/>
      <c r="I7" s="1143"/>
      <c r="J7" s="1143"/>
      <c r="K7" s="1143"/>
      <c r="L7" s="1144"/>
      <c r="M7" s="1145"/>
      <c r="N7" s="1095"/>
      <c r="O7" s="95"/>
      <c r="P7" s="95"/>
      <c r="Q7" s="1095"/>
      <c r="R7" s="95"/>
      <c r="S7" s="95"/>
      <c r="T7" s="95"/>
      <c r="U7" s="95"/>
      <c r="V7" s="95"/>
      <c r="W7" s="95"/>
    </row>
    <row r="8">
      <c r="A8" s="1037" t="s">
        <v>282</v>
      </c>
      <c r="B8" s="1137"/>
      <c r="C8" s="895"/>
      <c r="D8" s="1138"/>
      <c r="E8" s="1139"/>
      <c r="F8" s="1140"/>
      <c r="G8" s="1141"/>
      <c r="H8" s="1142"/>
      <c r="I8" s="1143"/>
      <c r="J8" s="1143"/>
      <c r="K8" s="1143"/>
      <c r="L8" s="1144"/>
      <c r="M8" s="1145"/>
      <c r="N8" s="1095"/>
      <c r="O8" s="95"/>
      <c r="P8" s="95"/>
      <c r="Q8" s="1095"/>
      <c r="R8" s="95"/>
      <c r="S8" s="95"/>
      <c r="T8" s="95"/>
      <c r="U8" s="95"/>
      <c r="V8" s="95"/>
      <c r="W8" s="95"/>
    </row>
    <row r="9">
      <c r="A9" s="1037" t="s">
        <v>283</v>
      </c>
      <c r="B9" s="1137"/>
      <c r="C9" s="895"/>
      <c r="D9" s="1138"/>
      <c r="E9" s="1139"/>
      <c r="F9" s="1140"/>
      <c r="G9" s="1141"/>
      <c r="H9" s="1142"/>
      <c r="I9" s="1143"/>
      <c r="J9" s="1143"/>
      <c r="K9" s="1143"/>
      <c r="L9" s="1144"/>
      <c r="M9" s="1145"/>
      <c r="N9" s="1095"/>
      <c r="O9" s="95"/>
      <c r="P9" s="95"/>
      <c r="Q9" s="1095"/>
      <c r="R9" s="95"/>
      <c r="S9" s="95"/>
      <c r="T9" s="95"/>
      <c r="U9" s="95"/>
      <c r="V9" s="95"/>
      <c r="W9" s="95"/>
    </row>
    <row r="10">
      <c r="A10" s="1037" t="s">
        <v>284</v>
      </c>
      <c r="B10" s="1137"/>
      <c r="C10" s="895"/>
      <c r="D10" s="1138"/>
      <c r="E10" s="1139"/>
      <c r="F10" s="1140"/>
      <c r="G10" s="1141"/>
      <c r="H10" s="1142"/>
      <c r="I10" s="1143"/>
      <c r="J10" s="1143"/>
      <c r="K10" s="1143"/>
      <c r="L10" s="1144"/>
      <c r="M10" s="1145"/>
      <c r="N10" s="1095"/>
      <c r="O10" s="95"/>
      <c r="P10" s="95"/>
      <c r="Q10" s="1095"/>
      <c r="R10" s="95"/>
      <c r="S10" s="95"/>
      <c r="T10" s="95"/>
      <c r="U10" s="95"/>
      <c r="V10" s="95"/>
      <c r="W10" s="95"/>
    </row>
    <row r="11">
      <c r="A11" s="1037" t="s">
        <v>285</v>
      </c>
      <c r="B11" s="1137"/>
      <c r="C11" s="895"/>
      <c r="D11" s="1138"/>
      <c r="E11" s="1139"/>
      <c r="F11" s="1140"/>
      <c r="G11" s="1141"/>
      <c r="H11" s="1142"/>
      <c r="I11" s="1143"/>
      <c r="J11" s="1143"/>
      <c r="K11" s="1143"/>
      <c r="L11" s="1144"/>
      <c r="M11" s="1145"/>
      <c r="N11" s="1095"/>
      <c r="O11" s="95"/>
      <c r="P11" s="95"/>
      <c r="Q11" s="1095"/>
      <c r="R11" s="95"/>
      <c r="S11" s="95"/>
      <c r="T11" s="95"/>
      <c r="U11" s="95"/>
      <c r="V11" s="95"/>
      <c r="W11" s="95"/>
    </row>
    <row r="12">
      <c r="B12" s="1146" t="s">
        <v>61</v>
      </c>
      <c r="C12" s="905" t="s">
        <v>62</v>
      </c>
      <c r="D12" s="1147" t="s">
        <v>36</v>
      </c>
      <c r="E12" s="1148">
        <f t="shared" ref="E12:E590" si="1">SUM(F12:G12)</f>
        <v>13</v>
      </c>
      <c r="F12" s="1149">
        <v>9.0</v>
      </c>
      <c r="G12" s="1150">
        <v>4.0</v>
      </c>
      <c r="H12" s="1151">
        <v>10.0</v>
      </c>
      <c r="I12" s="1152">
        <v>4490.0</v>
      </c>
      <c r="J12" s="1152">
        <f t="shared" ref="J12:J525" si="2">E12*I12</f>
        <v>58370</v>
      </c>
      <c r="K12" s="1152">
        <v>1540.0</v>
      </c>
      <c r="L12" s="1153">
        <f t="shared" ref="L12:L76" si="3">I12/K12</f>
        <v>2.915584416</v>
      </c>
      <c r="M12" s="1154">
        <f t="shared" ref="M12:M525" si="4">E12*K12</f>
        <v>20020</v>
      </c>
      <c r="N12" s="1095">
        <f t="shared" ref="N12:N566" si="5">I12*E12</f>
        <v>58370</v>
      </c>
      <c r="O12" s="95"/>
      <c r="P12" s="95"/>
      <c r="Q12" s="1095">
        <f t="shared" ref="Q12:Q264" si="6">I12/5</f>
        <v>898</v>
      </c>
      <c r="R12" s="95"/>
      <c r="S12" s="95"/>
      <c r="T12" s="95"/>
      <c r="U12" s="95"/>
      <c r="V12" s="95"/>
      <c r="W12" s="95"/>
    </row>
    <row r="13">
      <c r="A13" s="1037" t="s">
        <v>286</v>
      </c>
      <c r="B13" s="1146" t="s">
        <v>61</v>
      </c>
      <c r="C13" s="905" t="s">
        <v>62</v>
      </c>
      <c r="D13" s="1147" t="s">
        <v>35</v>
      </c>
      <c r="E13" s="1148">
        <f t="shared" si="1"/>
        <v>19</v>
      </c>
      <c r="F13" s="1155">
        <v>15.0</v>
      </c>
      <c r="G13" s="1150">
        <v>4.0</v>
      </c>
      <c r="H13" s="1156"/>
      <c r="I13" s="1152">
        <v>4490.0</v>
      </c>
      <c r="J13" s="1152">
        <f t="shared" si="2"/>
        <v>85310</v>
      </c>
      <c r="K13" s="1152">
        <v>1540.0</v>
      </c>
      <c r="L13" s="1153">
        <f t="shared" si="3"/>
        <v>2.915584416</v>
      </c>
      <c r="M13" s="1154">
        <f t="shared" si="4"/>
        <v>29260</v>
      </c>
      <c r="N13" s="1095">
        <f t="shared" si="5"/>
        <v>85310</v>
      </c>
      <c r="O13" s="95"/>
      <c r="P13" s="95"/>
      <c r="Q13" s="1095">
        <f t="shared" si="6"/>
        <v>898</v>
      </c>
      <c r="R13" s="95"/>
      <c r="S13" s="95"/>
      <c r="T13" s="95"/>
      <c r="U13" s="95"/>
      <c r="V13" s="95"/>
      <c r="W13" s="95"/>
    </row>
    <row r="14">
      <c r="A14" s="1037" t="s">
        <v>287</v>
      </c>
      <c r="B14" s="1146" t="s">
        <v>61</v>
      </c>
      <c r="C14" s="905" t="s">
        <v>62</v>
      </c>
      <c r="D14" s="1147" t="s">
        <v>34</v>
      </c>
      <c r="E14" s="1148">
        <f t="shared" si="1"/>
        <v>15</v>
      </c>
      <c r="F14" s="1155">
        <v>10.0</v>
      </c>
      <c r="G14" s="1150">
        <v>5.0</v>
      </c>
      <c r="H14" s="1156"/>
      <c r="I14" s="1152">
        <v>4490.0</v>
      </c>
      <c r="J14" s="1152">
        <f t="shared" si="2"/>
        <v>67350</v>
      </c>
      <c r="K14" s="1152">
        <v>1540.0</v>
      </c>
      <c r="L14" s="1153">
        <f t="shared" si="3"/>
        <v>2.915584416</v>
      </c>
      <c r="M14" s="1154">
        <f t="shared" si="4"/>
        <v>23100</v>
      </c>
      <c r="N14" s="1095">
        <f t="shared" si="5"/>
        <v>67350</v>
      </c>
      <c r="O14" s="95"/>
      <c r="P14" s="95"/>
      <c r="Q14" s="1095">
        <f t="shared" si="6"/>
        <v>898</v>
      </c>
      <c r="R14" s="95"/>
      <c r="S14" s="95"/>
      <c r="T14" s="95"/>
      <c r="U14" s="95"/>
      <c r="V14" s="95"/>
      <c r="W14" s="95"/>
    </row>
    <row r="15">
      <c r="A15" s="1037" t="s">
        <v>288</v>
      </c>
      <c r="B15" s="1146" t="s">
        <v>61</v>
      </c>
      <c r="C15" s="905" t="s">
        <v>62</v>
      </c>
      <c r="D15" s="1147" t="s">
        <v>37</v>
      </c>
      <c r="E15" s="1148">
        <f t="shared" si="1"/>
        <v>2</v>
      </c>
      <c r="F15" s="1157">
        <v>0.0</v>
      </c>
      <c r="G15" s="1150">
        <v>2.0</v>
      </c>
      <c r="H15" s="1151">
        <v>10.0</v>
      </c>
      <c r="I15" s="1152">
        <v>4490.0</v>
      </c>
      <c r="J15" s="1152">
        <f t="shared" si="2"/>
        <v>8980</v>
      </c>
      <c r="K15" s="1152">
        <v>1540.0</v>
      </c>
      <c r="L15" s="1153">
        <f t="shared" si="3"/>
        <v>2.915584416</v>
      </c>
      <c r="M15" s="1154">
        <f t="shared" si="4"/>
        <v>3080</v>
      </c>
      <c r="N15" s="1095">
        <f t="shared" si="5"/>
        <v>8980</v>
      </c>
      <c r="O15" s="95"/>
      <c r="P15" s="95"/>
      <c r="Q15" s="1095">
        <f t="shared" si="6"/>
        <v>898</v>
      </c>
      <c r="R15" s="95"/>
      <c r="S15" s="95"/>
      <c r="T15" s="95"/>
      <c r="U15" s="95"/>
      <c r="V15" s="95"/>
      <c r="W15" s="95"/>
    </row>
    <row r="16">
      <c r="A16" s="1037" t="s">
        <v>284</v>
      </c>
      <c r="B16" s="1146" t="s">
        <v>61</v>
      </c>
      <c r="C16" s="905" t="s">
        <v>62</v>
      </c>
      <c r="D16" s="1147" t="s">
        <v>132</v>
      </c>
      <c r="E16" s="1148">
        <f t="shared" si="1"/>
        <v>6</v>
      </c>
      <c r="F16" s="1155">
        <v>2.0</v>
      </c>
      <c r="G16" s="1150">
        <v>4.0</v>
      </c>
      <c r="H16" s="1151">
        <v>5.0</v>
      </c>
      <c r="I16" s="1152">
        <v>4490.0</v>
      </c>
      <c r="J16" s="1152">
        <f t="shared" si="2"/>
        <v>26940</v>
      </c>
      <c r="K16" s="1152">
        <v>1540.0</v>
      </c>
      <c r="L16" s="1153">
        <f t="shared" si="3"/>
        <v>2.915584416</v>
      </c>
      <c r="M16" s="1154">
        <f t="shared" si="4"/>
        <v>9240</v>
      </c>
      <c r="N16" s="1095">
        <f t="shared" si="5"/>
        <v>26940</v>
      </c>
      <c r="O16" s="95"/>
      <c r="P16" s="95"/>
      <c r="Q16" s="1095">
        <f t="shared" si="6"/>
        <v>898</v>
      </c>
      <c r="R16" s="95"/>
      <c r="S16" s="95"/>
      <c r="T16" s="95"/>
      <c r="U16" s="95"/>
      <c r="V16" s="95"/>
      <c r="W16" s="95"/>
    </row>
    <row r="17">
      <c r="A17" s="1037" t="s">
        <v>289</v>
      </c>
      <c r="B17" s="1146" t="s">
        <v>61</v>
      </c>
      <c r="C17" s="909" t="s">
        <v>62</v>
      </c>
      <c r="D17" s="1158" t="s">
        <v>133</v>
      </c>
      <c r="E17" s="1159">
        <f t="shared" si="1"/>
        <v>10</v>
      </c>
      <c r="F17" s="1160">
        <v>8.0</v>
      </c>
      <c r="G17" s="1150">
        <v>2.0</v>
      </c>
      <c r="H17" s="1161"/>
      <c r="I17" s="1162">
        <v>4490.0</v>
      </c>
      <c r="J17" s="1162">
        <f t="shared" si="2"/>
        <v>44900</v>
      </c>
      <c r="K17" s="1152">
        <v>1540.0</v>
      </c>
      <c r="L17" s="1153">
        <f t="shared" si="3"/>
        <v>2.915584416</v>
      </c>
      <c r="M17" s="1163">
        <f t="shared" si="4"/>
        <v>15400</v>
      </c>
      <c r="N17" s="1095">
        <f t="shared" si="5"/>
        <v>44900</v>
      </c>
      <c r="O17" s="95"/>
      <c r="P17" s="95"/>
      <c r="Q17" s="1095">
        <f t="shared" si="6"/>
        <v>898</v>
      </c>
      <c r="R17" s="95"/>
      <c r="S17" s="95"/>
      <c r="T17" s="95"/>
      <c r="U17" s="95"/>
      <c r="V17" s="95"/>
      <c r="W17" s="95"/>
    </row>
    <row r="18">
      <c r="A18" s="1037" t="s">
        <v>290</v>
      </c>
      <c r="B18" s="1146" t="s">
        <v>240</v>
      </c>
      <c r="C18" s="905" t="s">
        <v>64</v>
      </c>
      <c r="D18" s="1147" t="s">
        <v>36</v>
      </c>
      <c r="E18" s="1148">
        <f t="shared" si="1"/>
        <v>9</v>
      </c>
      <c r="F18" s="1155">
        <v>6.0</v>
      </c>
      <c r="G18" s="1150">
        <v>3.0</v>
      </c>
      <c r="H18" s="1156"/>
      <c r="I18" s="1152">
        <v>4490.0</v>
      </c>
      <c r="J18" s="1152">
        <f t="shared" si="2"/>
        <v>40410</v>
      </c>
      <c r="K18" s="1152">
        <v>1540.0</v>
      </c>
      <c r="L18" s="1153">
        <f t="shared" si="3"/>
        <v>2.915584416</v>
      </c>
      <c r="M18" s="1154">
        <f t="shared" si="4"/>
        <v>13860</v>
      </c>
      <c r="N18" s="1095">
        <f t="shared" si="5"/>
        <v>40410</v>
      </c>
      <c r="O18" s="95"/>
      <c r="P18" s="95"/>
      <c r="Q18" s="1095">
        <f t="shared" si="6"/>
        <v>898</v>
      </c>
      <c r="R18" s="95"/>
      <c r="S18" s="95"/>
      <c r="T18" s="95"/>
      <c r="U18" s="95"/>
      <c r="V18" s="95"/>
      <c r="W18" s="95"/>
    </row>
    <row r="19">
      <c r="A19" s="1037" t="s">
        <v>291</v>
      </c>
      <c r="B19" s="1146" t="s">
        <v>240</v>
      </c>
      <c r="C19" s="905" t="s">
        <v>64</v>
      </c>
      <c r="D19" s="1147" t="s">
        <v>35</v>
      </c>
      <c r="E19" s="1148">
        <f t="shared" si="1"/>
        <v>18</v>
      </c>
      <c r="F19" s="1155">
        <v>15.0</v>
      </c>
      <c r="G19" s="1150">
        <v>3.0</v>
      </c>
      <c r="H19" s="1156"/>
      <c r="I19" s="1152">
        <v>4490.0</v>
      </c>
      <c r="J19" s="1152">
        <f t="shared" si="2"/>
        <v>80820</v>
      </c>
      <c r="K19" s="1152">
        <v>1540.0</v>
      </c>
      <c r="L19" s="1153">
        <f t="shared" si="3"/>
        <v>2.915584416</v>
      </c>
      <c r="M19" s="1154">
        <f t="shared" si="4"/>
        <v>27720</v>
      </c>
      <c r="N19" s="1095">
        <f t="shared" si="5"/>
        <v>80820</v>
      </c>
      <c r="O19" s="95"/>
      <c r="P19" s="95"/>
      <c r="Q19" s="1095">
        <f t="shared" si="6"/>
        <v>898</v>
      </c>
      <c r="R19" s="95"/>
      <c r="S19" s="95"/>
      <c r="T19" s="95"/>
      <c r="U19" s="95"/>
      <c r="V19" s="95"/>
      <c r="W19" s="95"/>
    </row>
    <row r="20">
      <c r="B20" s="1146" t="s">
        <v>240</v>
      </c>
      <c r="C20" s="905" t="s">
        <v>64</v>
      </c>
      <c r="D20" s="1147" t="s">
        <v>34</v>
      </c>
      <c r="E20" s="1148">
        <f t="shared" si="1"/>
        <v>15</v>
      </c>
      <c r="F20" s="1155">
        <v>11.0</v>
      </c>
      <c r="G20" s="1150">
        <v>4.0</v>
      </c>
      <c r="H20" s="1156"/>
      <c r="I20" s="1152">
        <v>4490.0</v>
      </c>
      <c r="J20" s="1152">
        <f t="shared" si="2"/>
        <v>67350</v>
      </c>
      <c r="K20" s="1152">
        <v>1540.0</v>
      </c>
      <c r="L20" s="1153">
        <f t="shared" si="3"/>
        <v>2.915584416</v>
      </c>
      <c r="M20" s="1154">
        <f t="shared" si="4"/>
        <v>23100</v>
      </c>
      <c r="N20" s="1095">
        <f t="shared" si="5"/>
        <v>67350</v>
      </c>
      <c r="O20" s="95"/>
      <c r="P20" s="95"/>
      <c r="Q20" s="1095">
        <f t="shared" si="6"/>
        <v>898</v>
      </c>
      <c r="R20" s="95"/>
      <c r="S20" s="95"/>
      <c r="T20" s="95"/>
      <c r="U20" s="95"/>
      <c r="V20" s="95"/>
      <c r="W20" s="95"/>
    </row>
    <row r="21">
      <c r="A21" s="1037" t="s">
        <v>292</v>
      </c>
      <c r="B21" s="1146" t="s">
        <v>240</v>
      </c>
      <c r="C21" s="905" t="s">
        <v>64</v>
      </c>
      <c r="D21" s="1147" t="s">
        <v>37</v>
      </c>
      <c r="E21" s="1148">
        <f t="shared" si="1"/>
        <v>9</v>
      </c>
      <c r="F21" s="1155">
        <v>5.0</v>
      </c>
      <c r="G21" s="1150">
        <v>4.0</v>
      </c>
      <c r="H21" s="1156"/>
      <c r="I21" s="1152">
        <v>4490.0</v>
      </c>
      <c r="J21" s="1152">
        <f t="shared" si="2"/>
        <v>40410</v>
      </c>
      <c r="K21" s="1152">
        <v>1540.0</v>
      </c>
      <c r="L21" s="1153">
        <f t="shared" si="3"/>
        <v>2.915584416</v>
      </c>
      <c r="M21" s="1154">
        <f t="shared" si="4"/>
        <v>13860</v>
      </c>
      <c r="N21" s="1095">
        <f t="shared" si="5"/>
        <v>40410</v>
      </c>
      <c r="O21" s="95"/>
      <c r="P21" s="95"/>
      <c r="Q21" s="1095">
        <f t="shared" si="6"/>
        <v>898</v>
      </c>
      <c r="R21" s="95"/>
      <c r="S21" s="95"/>
      <c r="T21" s="95"/>
      <c r="U21" s="95"/>
      <c r="V21" s="95"/>
      <c r="W21" s="95"/>
    </row>
    <row r="22">
      <c r="B22" s="1146" t="s">
        <v>240</v>
      </c>
      <c r="C22" s="905" t="s">
        <v>64</v>
      </c>
      <c r="D22" s="1147" t="s">
        <v>132</v>
      </c>
      <c r="E22" s="1148">
        <f t="shared" si="1"/>
        <v>10</v>
      </c>
      <c r="F22" s="1155">
        <v>8.0</v>
      </c>
      <c r="G22" s="1150">
        <v>2.0</v>
      </c>
      <c r="H22" s="1156"/>
      <c r="I22" s="1152">
        <v>4490.0</v>
      </c>
      <c r="J22" s="1152">
        <f t="shared" si="2"/>
        <v>44900</v>
      </c>
      <c r="K22" s="1152">
        <v>1540.0</v>
      </c>
      <c r="L22" s="1153">
        <f t="shared" si="3"/>
        <v>2.915584416</v>
      </c>
      <c r="M22" s="1154">
        <f t="shared" si="4"/>
        <v>15400</v>
      </c>
      <c r="N22" s="1095">
        <f t="shared" si="5"/>
        <v>44900</v>
      </c>
      <c r="O22" s="95"/>
      <c r="P22" s="95"/>
      <c r="Q22" s="1095">
        <f t="shared" si="6"/>
        <v>898</v>
      </c>
      <c r="R22" s="95"/>
      <c r="S22" s="95"/>
      <c r="T22" s="95"/>
      <c r="U22" s="95"/>
      <c r="V22" s="95"/>
      <c r="W22" s="95"/>
    </row>
    <row r="23">
      <c r="B23" s="1146" t="s">
        <v>240</v>
      </c>
      <c r="C23" s="909" t="s">
        <v>64</v>
      </c>
      <c r="D23" s="1158" t="s">
        <v>133</v>
      </c>
      <c r="E23" s="1159">
        <f t="shared" si="1"/>
        <v>15</v>
      </c>
      <c r="F23" s="1160">
        <v>13.0</v>
      </c>
      <c r="G23" s="1150">
        <v>2.0</v>
      </c>
      <c r="H23" s="1161"/>
      <c r="I23" s="1162">
        <v>4490.0</v>
      </c>
      <c r="J23" s="1162">
        <f t="shared" si="2"/>
        <v>67350</v>
      </c>
      <c r="K23" s="1152">
        <v>1540.0</v>
      </c>
      <c r="L23" s="1153">
        <f t="shared" si="3"/>
        <v>2.915584416</v>
      </c>
      <c r="M23" s="1163">
        <f t="shared" si="4"/>
        <v>23100</v>
      </c>
      <c r="N23" s="1095">
        <f t="shared" si="5"/>
        <v>67350</v>
      </c>
      <c r="O23" s="95"/>
      <c r="P23" s="95"/>
      <c r="Q23" s="1095">
        <f t="shared" si="6"/>
        <v>898</v>
      </c>
      <c r="R23" s="95"/>
      <c r="S23" s="95"/>
      <c r="T23" s="95"/>
      <c r="U23" s="95"/>
      <c r="V23" s="95"/>
      <c r="W23" s="95"/>
    </row>
    <row r="24">
      <c r="B24" s="1146" t="s">
        <v>51</v>
      </c>
      <c r="C24" s="905" t="s">
        <v>52</v>
      </c>
      <c r="D24" s="1147" t="s">
        <v>36</v>
      </c>
      <c r="E24" s="1148">
        <f t="shared" si="1"/>
        <v>15</v>
      </c>
      <c r="F24" s="1155">
        <v>9.0</v>
      </c>
      <c r="G24" s="1150">
        <v>6.0</v>
      </c>
      <c r="H24" s="1151">
        <v>10.0</v>
      </c>
      <c r="I24" s="1152">
        <v>5690.0</v>
      </c>
      <c r="J24" s="1152">
        <f t="shared" si="2"/>
        <v>85350</v>
      </c>
      <c r="K24" s="1152">
        <v>1712.0</v>
      </c>
      <c r="L24" s="1153">
        <f t="shared" si="3"/>
        <v>3.323598131</v>
      </c>
      <c r="M24" s="1154">
        <f t="shared" si="4"/>
        <v>25680</v>
      </c>
      <c r="N24" s="1095">
        <f t="shared" si="5"/>
        <v>85350</v>
      </c>
      <c r="O24" s="95"/>
      <c r="P24" s="95"/>
      <c r="Q24" s="1095">
        <f t="shared" si="6"/>
        <v>1138</v>
      </c>
      <c r="R24" s="95"/>
      <c r="S24" s="95"/>
      <c r="T24" s="95"/>
      <c r="U24" s="95"/>
      <c r="V24" s="95"/>
      <c r="W24" s="95"/>
    </row>
    <row r="25">
      <c r="B25" s="1146" t="s">
        <v>51</v>
      </c>
      <c r="C25" s="905" t="s">
        <v>52</v>
      </c>
      <c r="D25" s="1147" t="s">
        <v>35</v>
      </c>
      <c r="E25" s="1148">
        <f t="shared" si="1"/>
        <v>12</v>
      </c>
      <c r="F25" s="1155">
        <v>8.0</v>
      </c>
      <c r="G25" s="1150">
        <v>4.0</v>
      </c>
      <c r="H25" s="1151">
        <v>20.0</v>
      </c>
      <c r="I25" s="1152">
        <v>5690.0</v>
      </c>
      <c r="J25" s="1152">
        <f t="shared" si="2"/>
        <v>68280</v>
      </c>
      <c r="K25" s="1152">
        <v>1712.0</v>
      </c>
      <c r="L25" s="1153">
        <f t="shared" si="3"/>
        <v>3.323598131</v>
      </c>
      <c r="M25" s="1154">
        <f t="shared" si="4"/>
        <v>20544</v>
      </c>
      <c r="N25" s="1095">
        <f t="shared" si="5"/>
        <v>68280</v>
      </c>
      <c r="O25" s="95"/>
      <c r="P25" s="95"/>
      <c r="Q25" s="1095">
        <f t="shared" si="6"/>
        <v>1138</v>
      </c>
      <c r="R25" s="95"/>
      <c r="S25" s="95"/>
      <c r="T25" s="95"/>
      <c r="U25" s="95"/>
      <c r="V25" s="95"/>
      <c r="W25" s="95"/>
    </row>
    <row r="26">
      <c r="B26" s="1146" t="s">
        <v>51</v>
      </c>
      <c r="C26" s="905" t="s">
        <v>52</v>
      </c>
      <c r="D26" s="1147" t="s">
        <v>34</v>
      </c>
      <c r="E26" s="1148">
        <f t="shared" si="1"/>
        <v>18</v>
      </c>
      <c r="F26" s="1155">
        <v>14.0</v>
      </c>
      <c r="G26" s="1150">
        <v>4.0</v>
      </c>
      <c r="H26" s="1156"/>
      <c r="I26" s="1152">
        <v>5690.0</v>
      </c>
      <c r="J26" s="1152">
        <f t="shared" si="2"/>
        <v>102420</v>
      </c>
      <c r="K26" s="1152">
        <v>1712.0</v>
      </c>
      <c r="L26" s="1153">
        <f t="shared" si="3"/>
        <v>3.323598131</v>
      </c>
      <c r="M26" s="1154">
        <f t="shared" si="4"/>
        <v>30816</v>
      </c>
      <c r="N26" s="1095">
        <f t="shared" si="5"/>
        <v>102420</v>
      </c>
      <c r="O26" s="95"/>
      <c r="P26" s="95"/>
      <c r="Q26" s="1095">
        <f t="shared" si="6"/>
        <v>1138</v>
      </c>
      <c r="R26" s="95"/>
      <c r="S26" s="95"/>
      <c r="T26" s="95"/>
      <c r="U26" s="95"/>
      <c r="V26" s="95"/>
      <c r="W26" s="95"/>
    </row>
    <row r="27">
      <c r="B27" s="1146" t="s">
        <v>51</v>
      </c>
      <c r="C27" s="905" t="s">
        <v>52</v>
      </c>
      <c r="D27" s="1147" t="s">
        <v>37</v>
      </c>
      <c r="E27" s="1148">
        <f t="shared" si="1"/>
        <v>10</v>
      </c>
      <c r="F27" s="1155">
        <v>4.0</v>
      </c>
      <c r="G27" s="1150">
        <v>6.0</v>
      </c>
      <c r="H27" s="1151">
        <v>30.0</v>
      </c>
      <c r="I27" s="1152">
        <v>5690.0</v>
      </c>
      <c r="J27" s="1152">
        <f t="shared" si="2"/>
        <v>56900</v>
      </c>
      <c r="K27" s="1152">
        <v>1712.0</v>
      </c>
      <c r="L27" s="1153">
        <f t="shared" si="3"/>
        <v>3.323598131</v>
      </c>
      <c r="M27" s="1154">
        <f t="shared" si="4"/>
        <v>17120</v>
      </c>
      <c r="N27" s="1095">
        <f t="shared" si="5"/>
        <v>56900</v>
      </c>
      <c r="O27" s="95"/>
      <c r="P27" s="95"/>
      <c r="Q27" s="1095">
        <f t="shared" si="6"/>
        <v>1138</v>
      </c>
      <c r="R27" s="95"/>
      <c r="S27" s="95"/>
      <c r="T27" s="95"/>
      <c r="U27" s="95"/>
      <c r="V27" s="95"/>
      <c r="W27" s="95"/>
    </row>
    <row r="28">
      <c r="B28" s="1146" t="s">
        <v>51</v>
      </c>
      <c r="C28" s="905" t="s">
        <v>52</v>
      </c>
      <c r="D28" s="1147" t="s">
        <v>132</v>
      </c>
      <c r="E28" s="1148">
        <f t="shared" si="1"/>
        <v>2</v>
      </c>
      <c r="F28" s="1155">
        <v>1.0</v>
      </c>
      <c r="G28" s="1150">
        <v>1.0</v>
      </c>
      <c r="H28" s="1151">
        <v>15.0</v>
      </c>
      <c r="I28" s="1152">
        <v>5690.0</v>
      </c>
      <c r="J28" s="1152">
        <f t="shared" si="2"/>
        <v>11380</v>
      </c>
      <c r="K28" s="1152">
        <v>1712.0</v>
      </c>
      <c r="L28" s="1153">
        <f t="shared" si="3"/>
        <v>3.323598131</v>
      </c>
      <c r="M28" s="1154">
        <f t="shared" si="4"/>
        <v>3424</v>
      </c>
      <c r="N28" s="1095">
        <f t="shared" si="5"/>
        <v>11380</v>
      </c>
      <c r="O28" s="95"/>
      <c r="P28" s="95"/>
      <c r="Q28" s="1095">
        <f t="shared" si="6"/>
        <v>1138</v>
      </c>
      <c r="R28" s="95"/>
      <c r="S28" s="95"/>
      <c r="T28" s="95"/>
      <c r="U28" s="95"/>
      <c r="V28" s="95"/>
      <c r="W28" s="95"/>
    </row>
    <row r="29">
      <c r="B29" s="1164" t="s">
        <v>51</v>
      </c>
      <c r="C29" s="909" t="s">
        <v>52</v>
      </c>
      <c r="D29" s="1158" t="s">
        <v>133</v>
      </c>
      <c r="E29" s="1159">
        <f t="shared" si="1"/>
        <v>4</v>
      </c>
      <c r="F29" s="1160">
        <v>1.0</v>
      </c>
      <c r="G29" s="1150">
        <v>3.0</v>
      </c>
      <c r="H29" s="1161"/>
      <c r="I29" s="1162">
        <v>5690.0</v>
      </c>
      <c r="J29" s="1162">
        <f t="shared" si="2"/>
        <v>22760</v>
      </c>
      <c r="K29" s="1152">
        <v>1712.0</v>
      </c>
      <c r="L29" s="1153">
        <f t="shared" si="3"/>
        <v>3.323598131</v>
      </c>
      <c r="M29" s="1163">
        <f t="shared" si="4"/>
        <v>6848</v>
      </c>
      <c r="N29" s="1095">
        <f t="shared" si="5"/>
        <v>22760</v>
      </c>
      <c r="O29" s="95"/>
      <c r="P29" s="95"/>
      <c r="Q29" s="1095">
        <f t="shared" si="6"/>
        <v>1138</v>
      </c>
      <c r="R29" s="95"/>
      <c r="S29" s="95"/>
      <c r="T29" s="95"/>
      <c r="U29" s="95"/>
      <c r="V29" s="95"/>
      <c r="W29" s="95"/>
    </row>
    <row r="30">
      <c r="B30" s="1146" t="s">
        <v>238</v>
      </c>
      <c r="C30" s="905" t="s">
        <v>54</v>
      </c>
      <c r="D30" s="1147" t="s">
        <v>36</v>
      </c>
      <c r="E30" s="1148">
        <f t="shared" si="1"/>
        <v>19</v>
      </c>
      <c r="F30" s="1155">
        <v>15.0</v>
      </c>
      <c r="G30" s="1150">
        <v>4.0</v>
      </c>
      <c r="H30" s="1156"/>
      <c r="I30" s="1152">
        <v>5690.0</v>
      </c>
      <c r="J30" s="1152">
        <f t="shared" si="2"/>
        <v>108110</v>
      </c>
      <c r="K30" s="1152">
        <v>1522.0</v>
      </c>
      <c r="L30" s="1153">
        <f t="shared" si="3"/>
        <v>3.738501971</v>
      </c>
      <c r="M30" s="1154">
        <f t="shared" si="4"/>
        <v>28918</v>
      </c>
      <c r="N30" s="1095">
        <f t="shared" si="5"/>
        <v>108110</v>
      </c>
      <c r="O30" s="95"/>
      <c r="P30" s="95"/>
      <c r="Q30" s="1095">
        <f t="shared" si="6"/>
        <v>1138</v>
      </c>
      <c r="R30" s="95"/>
      <c r="S30" s="95"/>
      <c r="T30" s="95"/>
      <c r="U30" s="95"/>
      <c r="V30" s="95"/>
      <c r="W30" s="95"/>
    </row>
    <row r="31">
      <c r="B31" s="1146" t="s">
        <v>238</v>
      </c>
      <c r="C31" s="905" t="s">
        <v>54</v>
      </c>
      <c r="D31" s="1147" t="s">
        <v>35</v>
      </c>
      <c r="E31" s="1148">
        <f t="shared" si="1"/>
        <v>13</v>
      </c>
      <c r="F31" s="1155">
        <v>9.0</v>
      </c>
      <c r="G31" s="1150">
        <v>4.0</v>
      </c>
      <c r="H31" s="1156"/>
      <c r="I31" s="1152">
        <v>5690.0</v>
      </c>
      <c r="J31" s="1152">
        <f t="shared" si="2"/>
        <v>73970</v>
      </c>
      <c r="K31" s="1152">
        <v>1522.0</v>
      </c>
      <c r="L31" s="1153">
        <f t="shared" si="3"/>
        <v>3.738501971</v>
      </c>
      <c r="M31" s="1154">
        <f t="shared" si="4"/>
        <v>19786</v>
      </c>
      <c r="N31" s="1095">
        <f t="shared" si="5"/>
        <v>73970</v>
      </c>
      <c r="O31" s="95"/>
      <c r="P31" s="95"/>
      <c r="Q31" s="1095">
        <f t="shared" si="6"/>
        <v>1138</v>
      </c>
      <c r="R31" s="95"/>
      <c r="S31" s="95"/>
      <c r="T31" s="95"/>
      <c r="U31" s="95"/>
      <c r="V31" s="95"/>
      <c r="W31" s="95"/>
    </row>
    <row r="32">
      <c r="B32" s="1146" t="s">
        <v>238</v>
      </c>
      <c r="C32" s="905" t="s">
        <v>54</v>
      </c>
      <c r="D32" s="1147" t="s">
        <v>34</v>
      </c>
      <c r="E32" s="1148">
        <f t="shared" si="1"/>
        <v>13</v>
      </c>
      <c r="F32" s="1155">
        <v>10.0</v>
      </c>
      <c r="G32" s="1150">
        <v>3.0</v>
      </c>
      <c r="H32" s="1156"/>
      <c r="I32" s="1152">
        <v>5690.0</v>
      </c>
      <c r="J32" s="1152">
        <f t="shared" si="2"/>
        <v>73970</v>
      </c>
      <c r="K32" s="1152">
        <v>1522.0</v>
      </c>
      <c r="L32" s="1153">
        <f t="shared" si="3"/>
        <v>3.738501971</v>
      </c>
      <c r="M32" s="1154">
        <f t="shared" si="4"/>
        <v>19786</v>
      </c>
      <c r="N32" s="1095">
        <f t="shared" si="5"/>
        <v>73970</v>
      </c>
      <c r="O32" s="95"/>
      <c r="P32" s="95"/>
      <c r="Q32" s="1095">
        <f t="shared" si="6"/>
        <v>1138</v>
      </c>
      <c r="R32" s="95"/>
      <c r="S32" s="95"/>
      <c r="T32" s="95"/>
      <c r="U32" s="95"/>
      <c r="V32" s="95"/>
      <c r="W32" s="95"/>
    </row>
    <row r="33">
      <c r="B33" s="1146" t="s">
        <v>238</v>
      </c>
      <c r="C33" s="905" t="s">
        <v>54</v>
      </c>
      <c r="D33" s="1147" t="s">
        <v>37</v>
      </c>
      <c r="E33" s="1148">
        <f t="shared" si="1"/>
        <v>14</v>
      </c>
      <c r="F33" s="1155">
        <v>11.0</v>
      </c>
      <c r="G33" s="1150">
        <v>3.0</v>
      </c>
      <c r="H33" s="1156"/>
      <c r="I33" s="1152">
        <v>5690.0</v>
      </c>
      <c r="J33" s="1152">
        <f t="shared" si="2"/>
        <v>79660</v>
      </c>
      <c r="K33" s="1152">
        <v>1522.0</v>
      </c>
      <c r="L33" s="1153">
        <f t="shared" si="3"/>
        <v>3.738501971</v>
      </c>
      <c r="M33" s="1154">
        <f t="shared" si="4"/>
        <v>21308</v>
      </c>
      <c r="N33" s="1095">
        <f t="shared" si="5"/>
        <v>79660</v>
      </c>
      <c r="O33" s="95"/>
      <c r="P33" s="95"/>
      <c r="Q33" s="1095">
        <f t="shared" si="6"/>
        <v>1138</v>
      </c>
      <c r="R33" s="95"/>
      <c r="S33" s="95"/>
      <c r="T33" s="95"/>
      <c r="U33" s="95"/>
      <c r="V33" s="95"/>
      <c r="W33" s="95"/>
    </row>
    <row r="34">
      <c r="B34" s="1146" t="s">
        <v>238</v>
      </c>
      <c r="C34" s="905" t="s">
        <v>54</v>
      </c>
      <c r="D34" s="1147" t="s">
        <v>132</v>
      </c>
      <c r="E34" s="1148">
        <f t="shared" si="1"/>
        <v>19</v>
      </c>
      <c r="F34" s="1155">
        <v>15.0</v>
      </c>
      <c r="G34" s="1150">
        <v>4.0</v>
      </c>
      <c r="H34" s="1156"/>
      <c r="I34" s="1152">
        <v>5690.0</v>
      </c>
      <c r="J34" s="1152">
        <f t="shared" si="2"/>
        <v>108110</v>
      </c>
      <c r="K34" s="1152">
        <v>1522.0</v>
      </c>
      <c r="L34" s="1153">
        <f t="shared" si="3"/>
        <v>3.738501971</v>
      </c>
      <c r="M34" s="1154">
        <f t="shared" si="4"/>
        <v>28918</v>
      </c>
      <c r="N34" s="1095">
        <f t="shared" si="5"/>
        <v>108110</v>
      </c>
      <c r="O34" s="95"/>
      <c r="P34" s="95"/>
      <c r="Q34" s="1095">
        <f t="shared" si="6"/>
        <v>1138</v>
      </c>
      <c r="R34" s="95"/>
      <c r="S34" s="95"/>
      <c r="T34" s="95"/>
      <c r="U34" s="95"/>
      <c r="V34" s="95"/>
      <c r="W34" s="95"/>
    </row>
    <row r="35">
      <c r="B35" s="1164" t="s">
        <v>238</v>
      </c>
      <c r="C35" s="909" t="s">
        <v>54</v>
      </c>
      <c r="D35" s="1158" t="s">
        <v>133</v>
      </c>
      <c r="E35" s="1159">
        <f t="shared" si="1"/>
        <v>1</v>
      </c>
      <c r="F35" s="1165">
        <v>0.0</v>
      </c>
      <c r="G35" s="1150">
        <v>1.0</v>
      </c>
      <c r="H35" s="1161"/>
      <c r="I35" s="1162">
        <v>5690.0</v>
      </c>
      <c r="J35" s="1162">
        <f t="shared" si="2"/>
        <v>5690</v>
      </c>
      <c r="K35" s="1152">
        <v>1522.0</v>
      </c>
      <c r="L35" s="1153">
        <f t="shared" si="3"/>
        <v>3.738501971</v>
      </c>
      <c r="M35" s="1163">
        <f t="shared" si="4"/>
        <v>1522</v>
      </c>
      <c r="N35" s="1095">
        <f t="shared" si="5"/>
        <v>5690</v>
      </c>
      <c r="O35" s="95"/>
      <c r="P35" s="95"/>
      <c r="Q35" s="1095">
        <f t="shared" si="6"/>
        <v>1138</v>
      </c>
      <c r="R35" s="95"/>
      <c r="S35" s="95"/>
      <c r="T35" s="95"/>
      <c r="U35" s="95"/>
      <c r="V35" s="95"/>
      <c r="W35" s="95"/>
    </row>
    <row r="36">
      <c r="B36" s="1146" t="s">
        <v>55</v>
      </c>
      <c r="C36" s="905" t="s">
        <v>56</v>
      </c>
      <c r="D36" s="1147" t="s">
        <v>36</v>
      </c>
      <c r="E36" s="1148">
        <f t="shared" si="1"/>
        <v>23</v>
      </c>
      <c r="F36" s="1155">
        <v>19.0</v>
      </c>
      <c r="G36" s="1150">
        <v>4.0</v>
      </c>
      <c r="H36" s="1156"/>
      <c r="I36" s="1152">
        <v>6490.0</v>
      </c>
      <c r="J36" s="1152">
        <f t="shared" si="2"/>
        <v>149270</v>
      </c>
      <c r="K36" s="1152">
        <v>2012.0</v>
      </c>
      <c r="L36" s="1153">
        <f t="shared" si="3"/>
        <v>3.225646123</v>
      </c>
      <c r="M36" s="1154">
        <f t="shared" si="4"/>
        <v>46276</v>
      </c>
      <c r="N36" s="1095">
        <f t="shared" si="5"/>
        <v>149270</v>
      </c>
      <c r="O36" s="95"/>
      <c r="P36" s="95"/>
      <c r="Q36" s="1095">
        <f t="shared" si="6"/>
        <v>1298</v>
      </c>
      <c r="R36" s="95"/>
      <c r="S36" s="95"/>
      <c r="T36" s="95"/>
      <c r="U36" s="95"/>
      <c r="V36" s="95"/>
      <c r="W36" s="95"/>
    </row>
    <row r="37">
      <c r="B37" s="1146" t="s">
        <v>55</v>
      </c>
      <c r="C37" s="905" t="s">
        <v>56</v>
      </c>
      <c r="D37" s="1147" t="s">
        <v>35</v>
      </c>
      <c r="E37" s="1148">
        <f t="shared" si="1"/>
        <v>17</v>
      </c>
      <c r="F37" s="1155">
        <v>14.0</v>
      </c>
      <c r="G37" s="1150">
        <v>3.0</v>
      </c>
      <c r="H37" s="1156"/>
      <c r="I37" s="1152">
        <v>6490.0</v>
      </c>
      <c r="J37" s="1152">
        <f t="shared" si="2"/>
        <v>110330</v>
      </c>
      <c r="K37" s="1152">
        <v>2012.0</v>
      </c>
      <c r="L37" s="1153">
        <f t="shared" si="3"/>
        <v>3.225646123</v>
      </c>
      <c r="M37" s="1154">
        <f t="shared" si="4"/>
        <v>34204</v>
      </c>
      <c r="N37" s="1095">
        <f t="shared" si="5"/>
        <v>110330</v>
      </c>
      <c r="O37" s="95"/>
      <c r="P37" s="95"/>
      <c r="Q37" s="1095">
        <f t="shared" si="6"/>
        <v>1298</v>
      </c>
      <c r="R37" s="95"/>
      <c r="S37" s="95"/>
      <c r="T37" s="95"/>
      <c r="U37" s="95"/>
      <c r="V37" s="95"/>
      <c r="W37" s="95"/>
    </row>
    <row r="38">
      <c r="B38" s="1146" t="s">
        <v>55</v>
      </c>
      <c r="C38" s="905" t="s">
        <v>56</v>
      </c>
      <c r="D38" s="1147" t="s">
        <v>34</v>
      </c>
      <c r="E38" s="1148">
        <f t="shared" si="1"/>
        <v>11</v>
      </c>
      <c r="F38" s="1155">
        <v>7.0</v>
      </c>
      <c r="G38" s="1150">
        <v>4.0</v>
      </c>
      <c r="H38" s="1156"/>
      <c r="I38" s="1152">
        <v>6490.0</v>
      </c>
      <c r="J38" s="1152">
        <f t="shared" si="2"/>
        <v>71390</v>
      </c>
      <c r="K38" s="1152">
        <v>2012.0</v>
      </c>
      <c r="L38" s="1153">
        <f t="shared" si="3"/>
        <v>3.225646123</v>
      </c>
      <c r="M38" s="1154">
        <f t="shared" si="4"/>
        <v>22132</v>
      </c>
      <c r="N38" s="1095">
        <f t="shared" si="5"/>
        <v>71390</v>
      </c>
      <c r="O38" s="95"/>
      <c r="P38" s="95"/>
      <c r="Q38" s="1095">
        <f t="shared" si="6"/>
        <v>1298</v>
      </c>
      <c r="R38" s="95"/>
      <c r="S38" s="95"/>
      <c r="T38" s="95"/>
      <c r="U38" s="95"/>
      <c r="V38" s="95"/>
      <c r="W38" s="95"/>
    </row>
    <row r="39">
      <c r="B39" s="1146" t="s">
        <v>55</v>
      </c>
      <c r="C39" s="905" t="s">
        <v>56</v>
      </c>
      <c r="D39" s="1147" t="s">
        <v>37</v>
      </c>
      <c r="E39" s="1148">
        <f t="shared" si="1"/>
        <v>17</v>
      </c>
      <c r="F39" s="1155">
        <v>12.0</v>
      </c>
      <c r="G39" s="1150">
        <v>5.0</v>
      </c>
      <c r="H39" s="1156"/>
      <c r="I39" s="1152">
        <v>6490.0</v>
      </c>
      <c r="J39" s="1152">
        <f t="shared" si="2"/>
        <v>110330</v>
      </c>
      <c r="K39" s="1152">
        <v>2012.0</v>
      </c>
      <c r="L39" s="1153">
        <f t="shared" si="3"/>
        <v>3.225646123</v>
      </c>
      <c r="M39" s="1154">
        <f t="shared" si="4"/>
        <v>34204</v>
      </c>
      <c r="N39" s="1095">
        <f t="shared" si="5"/>
        <v>110330</v>
      </c>
      <c r="O39" s="95"/>
      <c r="P39" s="95"/>
      <c r="Q39" s="1095">
        <f t="shared" si="6"/>
        <v>1298</v>
      </c>
      <c r="R39" s="95"/>
      <c r="S39" s="95"/>
      <c r="T39" s="95"/>
      <c r="U39" s="95"/>
      <c r="V39" s="95"/>
      <c r="W39" s="95"/>
    </row>
    <row r="40">
      <c r="B40" s="1146" t="s">
        <v>55</v>
      </c>
      <c r="C40" s="905" t="s">
        <v>56</v>
      </c>
      <c r="D40" s="1147" t="s">
        <v>132</v>
      </c>
      <c r="E40" s="1148">
        <f t="shared" si="1"/>
        <v>7</v>
      </c>
      <c r="F40" s="1155">
        <v>4.0</v>
      </c>
      <c r="G40" s="1150">
        <v>3.0</v>
      </c>
      <c r="H40" s="1151">
        <v>5.0</v>
      </c>
      <c r="I40" s="1152">
        <v>6490.0</v>
      </c>
      <c r="J40" s="1152">
        <f t="shared" si="2"/>
        <v>45430</v>
      </c>
      <c r="K40" s="1152">
        <v>2012.0</v>
      </c>
      <c r="L40" s="1153">
        <f t="shared" si="3"/>
        <v>3.225646123</v>
      </c>
      <c r="M40" s="1154">
        <f t="shared" si="4"/>
        <v>14084</v>
      </c>
      <c r="N40" s="1095">
        <f t="shared" si="5"/>
        <v>45430</v>
      </c>
      <c r="O40" s="95"/>
      <c r="P40" s="95"/>
      <c r="Q40" s="1095">
        <f t="shared" si="6"/>
        <v>1298</v>
      </c>
      <c r="R40" s="95"/>
      <c r="S40" s="95"/>
      <c r="T40" s="95"/>
      <c r="U40" s="95"/>
      <c r="V40" s="95"/>
      <c r="W40" s="95"/>
    </row>
    <row r="41">
      <c r="B41" s="1164" t="s">
        <v>55</v>
      </c>
      <c r="C41" s="909" t="s">
        <v>56</v>
      </c>
      <c r="D41" s="1158" t="s">
        <v>133</v>
      </c>
      <c r="E41" s="1159">
        <f t="shared" si="1"/>
        <v>6</v>
      </c>
      <c r="F41" s="1160">
        <v>4.0</v>
      </c>
      <c r="G41" s="1150">
        <v>2.0</v>
      </c>
      <c r="H41" s="1161"/>
      <c r="I41" s="1162">
        <v>6490.0</v>
      </c>
      <c r="J41" s="1162">
        <f t="shared" si="2"/>
        <v>38940</v>
      </c>
      <c r="K41" s="1152">
        <v>2012.0</v>
      </c>
      <c r="L41" s="1153">
        <f t="shared" si="3"/>
        <v>3.225646123</v>
      </c>
      <c r="M41" s="1163">
        <f t="shared" si="4"/>
        <v>12072</v>
      </c>
      <c r="N41" s="1095">
        <f t="shared" si="5"/>
        <v>38940</v>
      </c>
      <c r="O41" s="95"/>
      <c r="P41" s="95"/>
      <c r="Q41" s="1095">
        <f t="shared" si="6"/>
        <v>1298</v>
      </c>
      <c r="R41" s="95"/>
      <c r="S41" s="95"/>
      <c r="T41" s="95"/>
      <c r="U41" s="95"/>
      <c r="V41" s="95"/>
      <c r="W41" s="95"/>
    </row>
    <row r="42">
      <c r="B42" s="1146" t="s">
        <v>239</v>
      </c>
      <c r="C42" s="905" t="s">
        <v>58</v>
      </c>
      <c r="D42" s="1147" t="s">
        <v>36</v>
      </c>
      <c r="E42" s="1148">
        <f t="shared" si="1"/>
        <v>7</v>
      </c>
      <c r="F42" s="1155">
        <v>3.0</v>
      </c>
      <c r="G42" s="1150">
        <v>4.0</v>
      </c>
      <c r="H42" s="1151">
        <v>5.0</v>
      </c>
      <c r="I42" s="1152">
        <v>6490.0</v>
      </c>
      <c r="J42" s="1152">
        <f t="shared" si="2"/>
        <v>45430</v>
      </c>
      <c r="K42" s="1152">
        <v>1779.0</v>
      </c>
      <c r="L42" s="1153">
        <f t="shared" si="3"/>
        <v>3.64811692</v>
      </c>
      <c r="M42" s="1154">
        <f t="shared" si="4"/>
        <v>12453</v>
      </c>
      <c r="N42" s="1095">
        <f t="shared" si="5"/>
        <v>45430</v>
      </c>
      <c r="O42" s="95"/>
      <c r="P42" s="95"/>
      <c r="Q42" s="1095">
        <f t="shared" si="6"/>
        <v>1298</v>
      </c>
      <c r="R42" s="95"/>
      <c r="S42" s="95"/>
      <c r="T42" s="95"/>
      <c r="U42" s="95"/>
      <c r="V42" s="95"/>
      <c r="W42" s="95"/>
    </row>
    <row r="43">
      <c r="B43" s="1146" t="s">
        <v>239</v>
      </c>
      <c r="C43" s="905" t="s">
        <v>58</v>
      </c>
      <c r="D43" s="1147" t="s">
        <v>35</v>
      </c>
      <c r="E43" s="1148">
        <f t="shared" si="1"/>
        <v>18</v>
      </c>
      <c r="F43" s="1155">
        <v>14.0</v>
      </c>
      <c r="G43" s="1150">
        <v>4.0</v>
      </c>
      <c r="H43" s="1156"/>
      <c r="I43" s="1152">
        <v>6490.0</v>
      </c>
      <c r="J43" s="1152">
        <f t="shared" si="2"/>
        <v>116820</v>
      </c>
      <c r="K43" s="1152">
        <v>1779.0</v>
      </c>
      <c r="L43" s="1153">
        <f t="shared" si="3"/>
        <v>3.64811692</v>
      </c>
      <c r="M43" s="1154">
        <f t="shared" si="4"/>
        <v>32022</v>
      </c>
      <c r="N43" s="1095">
        <f t="shared" si="5"/>
        <v>116820</v>
      </c>
      <c r="O43" s="95"/>
      <c r="P43" s="95"/>
      <c r="Q43" s="1095">
        <f t="shared" si="6"/>
        <v>1298</v>
      </c>
      <c r="R43" s="95"/>
      <c r="S43" s="95"/>
      <c r="T43" s="95"/>
      <c r="U43" s="95"/>
      <c r="V43" s="95"/>
      <c r="W43" s="95"/>
    </row>
    <row r="44">
      <c r="B44" s="1146" t="s">
        <v>239</v>
      </c>
      <c r="C44" s="905" t="s">
        <v>58</v>
      </c>
      <c r="D44" s="1147" t="s">
        <v>34</v>
      </c>
      <c r="E44" s="1148">
        <f t="shared" si="1"/>
        <v>12</v>
      </c>
      <c r="F44" s="1155">
        <v>9.0</v>
      </c>
      <c r="G44" s="1150">
        <v>3.0</v>
      </c>
      <c r="H44" s="1156"/>
      <c r="I44" s="1152">
        <v>6490.0</v>
      </c>
      <c r="J44" s="1152">
        <f t="shared" si="2"/>
        <v>77880</v>
      </c>
      <c r="K44" s="1152">
        <v>1779.0</v>
      </c>
      <c r="L44" s="1153">
        <f t="shared" si="3"/>
        <v>3.64811692</v>
      </c>
      <c r="M44" s="1154">
        <f t="shared" si="4"/>
        <v>21348</v>
      </c>
      <c r="N44" s="1095">
        <f t="shared" si="5"/>
        <v>77880</v>
      </c>
      <c r="O44" s="95"/>
      <c r="P44" s="95"/>
      <c r="Q44" s="1095">
        <f t="shared" si="6"/>
        <v>1298</v>
      </c>
      <c r="R44" s="95"/>
      <c r="S44" s="95"/>
      <c r="T44" s="95"/>
      <c r="U44" s="95"/>
      <c r="V44" s="95"/>
      <c r="W44" s="95"/>
    </row>
    <row r="45">
      <c r="B45" s="1146" t="s">
        <v>239</v>
      </c>
      <c r="C45" s="905" t="s">
        <v>58</v>
      </c>
      <c r="D45" s="1147" t="s">
        <v>37</v>
      </c>
      <c r="E45" s="1148">
        <f t="shared" si="1"/>
        <v>9</v>
      </c>
      <c r="F45" s="1155">
        <v>4.0</v>
      </c>
      <c r="G45" s="1150">
        <v>5.0</v>
      </c>
      <c r="H45" s="1151">
        <v>5.0</v>
      </c>
      <c r="I45" s="1152">
        <v>6490.0</v>
      </c>
      <c r="J45" s="1152">
        <f t="shared" si="2"/>
        <v>58410</v>
      </c>
      <c r="K45" s="1152">
        <v>1779.0</v>
      </c>
      <c r="L45" s="1153">
        <f t="shared" si="3"/>
        <v>3.64811692</v>
      </c>
      <c r="M45" s="1154">
        <f t="shared" si="4"/>
        <v>16011</v>
      </c>
      <c r="N45" s="1095">
        <f t="shared" si="5"/>
        <v>58410</v>
      </c>
      <c r="O45" s="95"/>
      <c r="P45" s="95"/>
      <c r="Q45" s="1095">
        <f t="shared" si="6"/>
        <v>1298</v>
      </c>
      <c r="R45" s="95"/>
      <c r="S45" s="95"/>
      <c r="T45" s="95"/>
      <c r="U45" s="95"/>
      <c r="V45" s="95"/>
      <c r="W45" s="95"/>
    </row>
    <row r="46">
      <c r="B46" s="1146" t="s">
        <v>239</v>
      </c>
      <c r="C46" s="905" t="s">
        <v>58</v>
      </c>
      <c r="D46" s="1147" t="s">
        <v>132</v>
      </c>
      <c r="E46" s="1148">
        <f t="shared" si="1"/>
        <v>4</v>
      </c>
      <c r="F46" s="1155">
        <v>1.0</v>
      </c>
      <c r="G46" s="1150">
        <v>3.0</v>
      </c>
      <c r="H46" s="1156"/>
      <c r="I46" s="1152">
        <v>6490.0</v>
      </c>
      <c r="J46" s="1152">
        <f t="shared" si="2"/>
        <v>25960</v>
      </c>
      <c r="K46" s="1152">
        <v>1779.0</v>
      </c>
      <c r="L46" s="1153">
        <f t="shared" si="3"/>
        <v>3.64811692</v>
      </c>
      <c r="M46" s="1154">
        <f t="shared" si="4"/>
        <v>7116</v>
      </c>
      <c r="N46" s="1095">
        <f t="shared" si="5"/>
        <v>25960</v>
      </c>
      <c r="O46" s="95"/>
      <c r="P46" s="95"/>
      <c r="Q46" s="1095">
        <f t="shared" si="6"/>
        <v>1298</v>
      </c>
      <c r="R46" s="95"/>
      <c r="S46" s="95"/>
      <c r="T46" s="95"/>
      <c r="U46" s="95"/>
      <c r="V46" s="95"/>
      <c r="W46" s="95"/>
    </row>
    <row r="47">
      <c r="B47" s="1164" t="s">
        <v>239</v>
      </c>
      <c r="C47" s="909" t="s">
        <v>58</v>
      </c>
      <c r="D47" s="1158" t="s">
        <v>133</v>
      </c>
      <c r="E47" s="1159">
        <f t="shared" si="1"/>
        <v>5</v>
      </c>
      <c r="F47" s="1160">
        <v>2.0</v>
      </c>
      <c r="G47" s="1166">
        <v>3.0</v>
      </c>
      <c r="H47" s="1167"/>
      <c r="I47" s="1162">
        <v>6490.0</v>
      </c>
      <c r="J47" s="1162">
        <f t="shared" si="2"/>
        <v>32450</v>
      </c>
      <c r="K47" s="1152">
        <v>1779.0</v>
      </c>
      <c r="L47" s="1153">
        <f t="shared" si="3"/>
        <v>3.64811692</v>
      </c>
      <c r="M47" s="1163">
        <f t="shared" si="4"/>
        <v>8895</v>
      </c>
      <c r="N47" s="1095">
        <f t="shared" si="5"/>
        <v>32450</v>
      </c>
      <c r="O47" s="95"/>
      <c r="P47" s="95"/>
      <c r="Q47" s="1095">
        <f t="shared" si="6"/>
        <v>1298</v>
      </c>
      <c r="R47" s="95"/>
      <c r="S47" s="95"/>
      <c r="T47" s="95"/>
      <c r="U47" s="95"/>
      <c r="V47" s="95"/>
      <c r="W47" s="95"/>
    </row>
    <row r="48">
      <c r="B48" s="1146" t="s">
        <v>82</v>
      </c>
      <c r="C48" s="905" t="s">
        <v>83</v>
      </c>
      <c r="D48" s="1147" t="s">
        <v>36</v>
      </c>
      <c r="E48" s="1148">
        <f t="shared" si="1"/>
        <v>0</v>
      </c>
      <c r="F48" s="1157">
        <v>0.0</v>
      </c>
      <c r="G48" s="1150">
        <v>0.0</v>
      </c>
      <c r="H48" s="1156"/>
      <c r="I48" s="1152">
        <v>2990.0</v>
      </c>
      <c r="J48" s="1152">
        <f t="shared" si="2"/>
        <v>0</v>
      </c>
      <c r="K48" s="1152">
        <v>912.0</v>
      </c>
      <c r="L48" s="1153">
        <f t="shared" si="3"/>
        <v>3.278508772</v>
      </c>
      <c r="M48" s="1154">
        <f t="shared" si="4"/>
        <v>0</v>
      </c>
      <c r="N48" s="1095">
        <f t="shared" si="5"/>
        <v>0</v>
      </c>
      <c r="O48" s="95"/>
      <c r="P48" s="95"/>
      <c r="Q48" s="1095">
        <f t="shared" si="6"/>
        <v>598</v>
      </c>
      <c r="R48" s="95"/>
      <c r="S48" s="95"/>
      <c r="T48" s="95"/>
      <c r="U48" s="95"/>
      <c r="V48" s="95"/>
      <c r="W48" s="95"/>
    </row>
    <row r="49">
      <c r="B49" s="1146" t="s">
        <v>82</v>
      </c>
      <c r="C49" s="905" t="s">
        <v>83</v>
      </c>
      <c r="D49" s="1147" t="s">
        <v>35</v>
      </c>
      <c r="E49" s="1148">
        <f t="shared" si="1"/>
        <v>0</v>
      </c>
      <c r="F49" s="1157">
        <v>0.0</v>
      </c>
      <c r="G49" s="1150">
        <v>0.0</v>
      </c>
      <c r="H49" s="1156"/>
      <c r="I49" s="1152">
        <v>2990.0</v>
      </c>
      <c r="J49" s="1152">
        <f t="shared" si="2"/>
        <v>0</v>
      </c>
      <c r="K49" s="1152">
        <v>912.0</v>
      </c>
      <c r="L49" s="1153">
        <f t="shared" si="3"/>
        <v>3.278508772</v>
      </c>
      <c r="M49" s="1154">
        <f t="shared" si="4"/>
        <v>0</v>
      </c>
      <c r="N49" s="1095">
        <f t="shared" si="5"/>
        <v>0</v>
      </c>
      <c r="O49" s="95"/>
      <c r="P49" s="95"/>
      <c r="Q49" s="1095">
        <f t="shared" si="6"/>
        <v>598</v>
      </c>
      <c r="R49" s="95"/>
      <c r="S49" s="95"/>
      <c r="T49" s="95"/>
      <c r="U49" s="95"/>
      <c r="V49" s="95"/>
      <c r="W49" s="95"/>
    </row>
    <row r="50">
      <c r="B50" s="1146" t="s">
        <v>82</v>
      </c>
      <c r="C50" s="905" t="s">
        <v>83</v>
      </c>
      <c r="D50" s="1147" t="s">
        <v>34</v>
      </c>
      <c r="E50" s="1148">
        <f t="shared" si="1"/>
        <v>6</v>
      </c>
      <c r="F50" s="1155">
        <v>2.0</v>
      </c>
      <c r="G50" s="1150">
        <v>4.0</v>
      </c>
      <c r="H50" s="1156"/>
      <c r="I50" s="1152">
        <v>2990.0</v>
      </c>
      <c r="J50" s="1152">
        <f t="shared" si="2"/>
        <v>17940</v>
      </c>
      <c r="K50" s="1152">
        <v>912.0</v>
      </c>
      <c r="L50" s="1153">
        <f t="shared" si="3"/>
        <v>3.278508772</v>
      </c>
      <c r="M50" s="1154">
        <f t="shared" si="4"/>
        <v>5472</v>
      </c>
      <c r="N50" s="1095">
        <f t="shared" si="5"/>
        <v>17940</v>
      </c>
      <c r="O50" s="95"/>
      <c r="P50" s="95"/>
      <c r="Q50" s="1095">
        <f t="shared" si="6"/>
        <v>598</v>
      </c>
      <c r="R50" s="95"/>
      <c r="S50" s="95"/>
      <c r="T50" s="95"/>
      <c r="U50" s="95"/>
      <c r="V50" s="95"/>
      <c r="W50" s="95"/>
    </row>
    <row r="51">
      <c r="B51" s="1146" t="s">
        <v>82</v>
      </c>
      <c r="C51" s="905" t="s">
        <v>83</v>
      </c>
      <c r="D51" s="1147" t="s">
        <v>37</v>
      </c>
      <c r="E51" s="1148">
        <f t="shared" si="1"/>
        <v>0</v>
      </c>
      <c r="F51" s="1157">
        <v>0.0</v>
      </c>
      <c r="G51" s="1150">
        <v>0.0</v>
      </c>
      <c r="H51" s="1156"/>
      <c r="I51" s="1152">
        <v>2990.0</v>
      </c>
      <c r="J51" s="1152">
        <f t="shared" si="2"/>
        <v>0</v>
      </c>
      <c r="K51" s="1152">
        <v>912.0</v>
      </c>
      <c r="L51" s="1153">
        <f t="shared" si="3"/>
        <v>3.278508772</v>
      </c>
      <c r="M51" s="1154">
        <f t="shared" si="4"/>
        <v>0</v>
      </c>
      <c r="N51" s="1095">
        <f t="shared" si="5"/>
        <v>0</v>
      </c>
      <c r="O51" s="95"/>
      <c r="P51" s="95"/>
      <c r="Q51" s="1095">
        <f t="shared" si="6"/>
        <v>598</v>
      </c>
      <c r="R51" s="95"/>
      <c r="S51" s="95"/>
      <c r="T51" s="95"/>
      <c r="U51" s="95"/>
      <c r="V51" s="95"/>
      <c r="W51" s="95"/>
    </row>
    <row r="52">
      <c r="B52" s="1146" t="s">
        <v>82</v>
      </c>
      <c r="C52" s="905" t="s">
        <v>83</v>
      </c>
      <c r="D52" s="1147" t="s">
        <v>132</v>
      </c>
      <c r="E52" s="1148">
        <f t="shared" si="1"/>
        <v>0</v>
      </c>
      <c r="F52" s="1157">
        <v>0.0</v>
      </c>
      <c r="G52" s="1150">
        <v>0.0</v>
      </c>
      <c r="H52" s="1156"/>
      <c r="I52" s="1152">
        <v>2990.0</v>
      </c>
      <c r="J52" s="1152">
        <f t="shared" si="2"/>
        <v>0</v>
      </c>
      <c r="K52" s="1152">
        <v>912.0</v>
      </c>
      <c r="L52" s="1153">
        <f t="shared" si="3"/>
        <v>3.278508772</v>
      </c>
      <c r="M52" s="1154">
        <f t="shared" si="4"/>
        <v>0</v>
      </c>
      <c r="N52" s="1095">
        <f t="shared" si="5"/>
        <v>0</v>
      </c>
      <c r="O52" s="95"/>
      <c r="P52" s="95"/>
      <c r="Q52" s="1095">
        <f t="shared" si="6"/>
        <v>598</v>
      </c>
      <c r="R52" s="95"/>
      <c r="S52" s="95"/>
      <c r="T52" s="95"/>
      <c r="U52" s="95"/>
      <c r="V52" s="95"/>
      <c r="W52" s="95"/>
    </row>
    <row r="53">
      <c r="B53" s="1164" t="s">
        <v>82</v>
      </c>
      <c r="C53" s="909" t="s">
        <v>83</v>
      </c>
      <c r="D53" s="1158" t="s">
        <v>133</v>
      </c>
      <c r="E53" s="1159">
        <f t="shared" si="1"/>
        <v>0</v>
      </c>
      <c r="F53" s="1165">
        <v>0.0</v>
      </c>
      <c r="G53" s="1150">
        <v>0.0</v>
      </c>
      <c r="H53" s="1156"/>
      <c r="I53" s="1152">
        <v>2990.0</v>
      </c>
      <c r="J53" s="1162">
        <f t="shared" si="2"/>
        <v>0</v>
      </c>
      <c r="K53" s="1152">
        <v>912.0</v>
      </c>
      <c r="L53" s="1153">
        <f t="shared" si="3"/>
        <v>3.278508772</v>
      </c>
      <c r="M53" s="1163">
        <f t="shared" si="4"/>
        <v>0</v>
      </c>
      <c r="N53" s="1095">
        <f t="shared" si="5"/>
        <v>0</v>
      </c>
      <c r="O53" s="95"/>
      <c r="P53" s="95"/>
      <c r="Q53" s="1095">
        <f t="shared" si="6"/>
        <v>598</v>
      </c>
      <c r="R53" s="95"/>
      <c r="S53" s="95"/>
      <c r="T53" s="95"/>
      <c r="U53" s="95"/>
      <c r="V53" s="95"/>
      <c r="W53" s="95"/>
    </row>
    <row r="54">
      <c r="B54" s="1146" t="s">
        <v>84</v>
      </c>
      <c r="C54" s="905" t="s">
        <v>85</v>
      </c>
      <c r="D54" s="1147" t="s">
        <v>36</v>
      </c>
      <c r="E54" s="1148">
        <f t="shared" si="1"/>
        <v>0</v>
      </c>
      <c r="F54" s="1157">
        <v>0.0</v>
      </c>
      <c r="G54" s="1150">
        <v>0.0</v>
      </c>
      <c r="H54" s="1156"/>
      <c r="I54" s="1152">
        <v>2990.0</v>
      </c>
      <c r="J54" s="1152">
        <f t="shared" si="2"/>
        <v>0</v>
      </c>
      <c r="K54" s="1152">
        <v>912.0</v>
      </c>
      <c r="L54" s="1153">
        <f t="shared" si="3"/>
        <v>3.278508772</v>
      </c>
      <c r="M54" s="1154">
        <f t="shared" si="4"/>
        <v>0</v>
      </c>
      <c r="N54" s="1095">
        <f t="shared" si="5"/>
        <v>0</v>
      </c>
      <c r="O54" s="95"/>
      <c r="P54" s="95"/>
      <c r="Q54" s="1095">
        <f t="shared" si="6"/>
        <v>598</v>
      </c>
      <c r="R54" s="95"/>
      <c r="S54" s="95"/>
      <c r="T54" s="95"/>
      <c r="U54" s="95"/>
      <c r="V54" s="95"/>
      <c r="W54" s="95"/>
    </row>
    <row r="55">
      <c r="B55" s="1146" t="s">
        <v>84</v>
      </c>
      <c r="C55" s="905" t="s">
        <v>85</v>
      </c>
      <c r="D55" s="1147" t="s">
        <v>35</v>
      </c>
      <c r="E55" s="1148">
        <f t="shared" si="1"/>
        <v>0</v>
      </c>
      <c r="F55" s="1157">
        <v>0.0</v>
      </c>
      <c r="G55" s="1150">
        <v>0.0</v>
      </c>
      <c r="H55" s="1156"/>
      <c r="I55" s="1152">
        <v>2990.0</v>
      </c>
      <c r="J55" s="1152">
        <f t="shared" si="2"/>
        <v>0</v>
      </c>
      <c r="K55" s="1152">
        <v>912.0</v>
      </c>
      <c r="L55" s="1153">
        <f t="shared" si="3"/>
        <v>3.278508772</v>
      </c>
      <c r="M55" s="1154">
        <f t="shared" si="4"/>
        <v>0</v>
      </c>
      <c r="N55" s="1095">
        <f t="shared" si="5"/>
        <v>0</v>
      </c>
      <c r="O55" s="95"/>
      <c r="P55" s="95"/>
      <c r="Q55" s="1095">
        <f t="shared" si="6"/>
        <v>598</v>
      </c>
      <c r="R55" s="95"/>
      <c r="S55" s="95"/>
      <c r="T55" s="95"/>
      <c r="U55" s="95"/>
      <c r="V55" s="95"/>
      <c r="W55" s="95"/>
    </row>
    <row r="56">
      <c r="B56" s="1146" t="s">
        <v>84</v>
      </c>
      <c r="C56" s="905" t="s">
        <v>85</v>
      </c>
      <c r="D56" s="1147" t="s">
        <v>34</v>
      </c>
      <c r="E56" s="1148">
        <f t="shared" si="1"/>
        <v>0</v>
      </c>
      <c r="F56" s="1157">
        <v>0.0</v>
      </c>
      <c r="G56" s="1150">
        <v>0.0</v>
      </c>
      <c r="H56" s="1156"/>
      <c r="I56" s="1152">
        <v>2990.0</v>
      </c>
      <c r="J56" s="1152">
        <f t="shared" si="2"/>
        <v>0</v>
      </c>
      <c r="K56" s="1152">
        <v>912.0</v>
      </c>
      <c r="L56" s="1153">
        <f t="shared" si="3"/>
        <v>3.278508772</v>
      </c>
      <c r="M56" s="1154">
        <f t="shared" si="4"/>
        <v>0</v>
      </c>
      <c r="N56" s="1095">
        <f t="shared" si="5"/>
        <v>0</v>
      </c>
      <c r="O56" s="95"/>
      <c r="P56" s="95"/>
      <c r="Q56" s="1095">
        <f t="shared" si="6"/>
        <v>598</v>
      </c>
      <c r="R56" s="95"/>
      <c r="S56" s="95"/>
      <c r="T56" s="95"/>
      <c r="U56" s="95"/>
      <c r="V56" s="95"/>
      <c r="W56" s="95"/>
    </row>
    <row r="57">
      <c r="B57" s="1146" t="s">
        <v>84</v>
      </c>
      <c r="C57" s="905" t="s">
        <v>85</v>
      </c>
      <c r="D57" s="1147" t="s">
        <v>37</v>
      </c>
      <c r="E57" s="1148">
        <f t="shared" si="1"/>
        <v>1</v>
      </c>
      <c r="F57" s="1157">
        <v>0.0</v>
      </c>
      <c r="G57" s="1150">
        <v>1.0</v>
      </c>
      <c r="H57" s="1156"/>
      <c r="I57" s="1152">
        <v>2990.0</v>
      </c>
      <c r="J57" s="1152">
        <f t="shared" si="2"/>
        <v>2990</v>
      </c>
      <c r="K57" s="1152">
        <v>912.0</v>
      </c>
      <c r="L57" s="1153">
        <f t="shared" si="3"/>
        <v>3.278508772</v>
      </c>
      <c r="M57" s="1154">
        <f t="shared" si="4"/>
        <v>912</v>
      </c>
      <c r="N57" s="1095">
        <f t="shared" si="5"/>
        <v>2990</v>
      </c>
      <c r="O57" s="95"/>
      <c r="P57" s="95"/>
      <c r="Q57" s="1095">
        <f t="shared" si="6"/>
        <v>598</v>
      </c>
      <c r="R57" s="95"/>
      <c r="S57" s="95"/>
      <c r="T57" s="95"/>
      <c r="U57" s="95"/>
      <c r="V57" s="95"/>
      <c r="W57" s="95"/>
    </row>
    <row r="58">
      <c r="B58" s="1146" t="s">
        <v>84</v>
      </c>
      <c r="C58" s="905" t="s">
        <v>85</v>
      </c>
      <c r="D58" s="1147" t="s">
        <v>132</v>
      </c>
      <c r="E58" s="1148">
        <f t="shared" si="1"/>
        <v>0</v>
      </c>
      <c r="F58" s="1157">
        <v>0.0</v>
      </c>
      <c r="G58" s="1150">
        <v>0.0</v>
      </c>
      <c r="H58" s="1156"/>
      <c r="I58" s="1152">
        <v>2990.0</v>
      </c>
      <c r="J58" s="1152">
        <f t="shared" si="2"/>
        <v>0</v>
      </c>
      <c r="K58" s="1152">
        <v>912.0</v>
      </c>
      <c r="L58" s="1153">
        <f t="shared" si="3"/>
        <v>3.278508772</v>
      </c>
      <c r="M58" s="1154">
        <f t="shared" si="4"/>
        <v>0</v>
      </c>
      <c r="N58" s="1095">
        <f t="shared" si="5"/>
        <v>0</v>
      </c>
      <c r="O58" s="95"/>
      <c r="P58" s="95"/>
      <c r="Q58" s="1095">
        <f t="shared" si="6"/>
        <v>598</v>
      </c>
      <c r="R58" s="95"/>
      <c r="S58" s="95"/>
      <c r="T58" s="95"/>
      <c r="U58" s="95"/>
      <c r="V58" s="95"/>
      <c r="W58" s="95"/>
    </row>
    <row r="59">
      <c r="B59" s="1164" t="s">
        <v>84</v>
      </c>
      <c r="C59" s="909" t="s">
        <v>85</v>
      </c>
      <c r="D59" s="1158" t="s">
        <v>133</v>
      </c>
      <c r="E59" s="1159">
        <f t="shared" si="1"/>
        <v>6</v>
      </c>
      <c r="F59" s="1160">
        <v>2.0</v>
      </c>
      <c r="G59" s="1166">
        <v>4.0</v>
      </c>
      <c r="H59" s="1161"/>
      <c r="I59" s="1152">
        <v>2990.0</v>
      </c>
      <c r="J59" s="1162">
        <f t="shared" si="2"/>
        <v>17940</v>
      </c>
      <c r="K59" s="1152">
        <v>912.0</v>
      </c>
      <c r="L59" s="1153">
        <f t="shared" si="3"/>
        <v>3.278508772</v>
      </c>
      <c r="M59" s="1163">
        <f t="shared" si="4"/>
        <v>5472</v>
      </c>
      <c r="N59" s="1095">
        <f t="shared" si="5"/>
        <v>17940</v>
      </c>
      <c r="O59" s="95"/>
      <c r="P59" s="95"/>
      <c r="Q59" s="1095">
        <f t="shared" si="6"/>
        <v>598</v>
      </c>
      <c r="R59" s="95"/>
      <c r="S59" s="95"/>
      <c r="T59" s="95"/>
      <c r="U59" s="95"/>
      <c r="V59" s="95"/>
      <c r="W59" s="95"/>
    </row>
    <row r="60">
      <c r="B60" s="1146" t="s">
        <v>178</v>
      </c>
      <c r="C60" s="1168"/>
      <c r="D60" s="1169"/>
      <c r="E60" s="1148">
        <f t="shared" si="1"/>
        <v>0</v>
      </c>
      <c r="F60" s="1157">
        <v>0.0</v>
      </c>
      <c r="G60" s="1170"/>
      <c r="H60" s="1156"/>
      <c r="I60" s="1152">
        <v>0.0</v>
      </c>
      <c r="J60" s="1152">
        <f t="shared" si="2"/>
        <v>0</v>
      </c>
      <c r="K60" s="1152">
        <f>F60*J60</f>
        <v>0</v>
      </c>
      <c r="L60" s="1153" t="str">
        <f t="shared" si="3"/>
        <v>#DIV/0!</v>
      </c>
      <c r="M60" s="1154">
        <f t="shared" si="4"/>
        <v>0</v>
      </c>
      <c r="N60" s="1095">
        <f t="shared" si="5"/>
        <v>0</v>
      </c>
      <c r="O60" s="95"/>
      <c r="P60" s="95"/>
      <c r="Q60" s="1095">
        <f t="shared" si="6"/>
        <v>0</v>
      </c>
      <c r="R60" s="95"/>
      <c r="S60" s="95"/>
      <c r="T60" s="95"/>
      <c r="U60" s="95"/>
      <c r="V60" s="95"/>
      <c r="W60" s="95"/>
    </row>
    <row r="61">
      <c r="B61" s="1146" t="s">
        <v>193</v>
      </c>
      <c r="C61" s="1065" t="s">
        <v>194</v>
      </c>
      <c r="D61" s="1147" t="s">
        <v>195</v>
      </c>
      <c r="E61" s="1148">
        <f t="shared" si="1"/>
        <v>50</v>
      </c>
      <c r="F61" s="1155">
        <v>36.0</v>
      </c>
      <c r="G61" s="1150">
        <v>14.0</v>
      </c>
      <c r="H61" s="1156"/>
      <c r="I61" s="1152">
        <v>990.0</v>
      </c>
      <c r="J61" s="1152">
        <f t="shared" si="2"/>
        <v>49500</v>
      </c>
      <c r="K61" s="1152">
        <v>260.0</v>
      </c>
      <c r="L61" s="1153">
        <f t="shared" si="3"/>
        <v>3.807692308</v>
      </c>
      <c r="M61" s="1154">
        <f t="shared" si="4"/>
        <v>13000</v>
      </c>
      <c r="N61" s="1095">
        <f t="shared" si="5"/>
        <v>49500</v>
      </c>
      <c r="O61" s="95"/>
      <c r="P61" s="95"/>
      <c r="Q61" s="1095">
        <f t="shared" si="6"/>
        <v>198</v>
      </c>
      <c r="R61" s="95"/>
      <c r="S61" s="95"/>
      <c r="T61" s="95"/>
      <c r="U61" s="95"/>
      <c r="V61" s="95"/>
      <c r="W61" s="95"/>
    </row>
    <row r="62">
      <c r="B62" s="1146" t="s">
        <v>193</v>
      </c>
      <c r="C62" s="1065" t="s">
        <v>194</v>
      </c>
      <c r="D62" s="1147" t="s">
        <v>196</v>
      </c>
      <c r="E62" s="1148">
        <f t="shared" si="1"/>
        <v>3</v>
      </c>
      <c r="F62" s="1155">
        <v>1.0</v>
      </c>
      <c r="G62" s="1150">
        <v>2.0</v>
      </c>
      <c r="H62" s="1156"/>
      <c r="I62" s="1152">
        <v>990.0</v>
      </c>
      <c r="J62" s="1152">
        <f t="shared" si="2"/>
        <v>2970</v>
      </c>
      <c r="K62" s="1152">
        <v>260.0</v>
      </c>
      <c r="L62" s="1153">
        <f t="shared" si="3"/>
        <v>3.807692308</v>
      </c>
      <c r="M62" s="1154">
        <f t="shared" si="4"/>
        <v>780</v>
      </c>
      <c r="N62" s="1095">
        <f t="shared" si="5"/>
        <v>2970</v>
      </c>
      <c r="O62" s="95"/>
      <c r="P62" s="95"/>
      <c r="Q62" s="1095">
        <f t="shared" si="6"/>
        <v>198</v>
      </c>
      <c r="R62" s="95"/>
      <c r="S62" s="95"/>
      <c r="T62" s="95"/>
      <c r="U62" s="95"/>
      <c r="V62" s="95"/>
      <c r="W62" s="95"/>
    </row>
    <row r="63">
      <c r="B63" s="1146" t="s">
        <v>197</v>
      </c>
      <c r="C63" s="1065" t="s">
        <v>198</v>
      </c>
      <c r="D63" s="1147" t="s">
        <v>195</v>
      </c>
      <c r="E63" s="1148">
        <f t="shared" si="1"/>
        <v>33</v>
      </c>
      <c r="F63" s="1155">
        <v>18.0</v>
      </c>
      <c r="G63" s="1150">
        <v>15.0</v>
      </c>
      <c r="H63" s="1156"/>
      <c r="I63" s="1152">
        <v>690.0</v>
      </c>
      <c r="J63" s="1152">
        <f t="shared" si="2"/>
        <v>22770</v>
      </c>
      <c r="K63" s="1152">
        <v>216.0</v>
      </c>
      <c r="L63" s="1153">
        <f t="shared" si="3"/>
        <v>3.194444444</v>
      </c>
      <c r="M63" s="1154">
        <f t="shared" si="4"/>
        <v>7128</v>
      </c>
      <c r="N63" s="1095">
        <f t="shared" si="5"/>
        <v>22770</v>
      </c>
      <c r="O63" s="95"/>
      <c r="P63" s="95"/>
      <c r="Q63" s="1095">
        <f t="shared" si="6"/>
        <v>138</v>
      </c>
      <c r="R63" s="95"/>
      <c r="S63" s="95"/>
      <c r="T63" s="95"/>
      <c r="U63" s="95"/>
      <c r="V63" s="95"/>
      <c r="W63" s="95"/>
    </row>
    <row r="64">
      <c r="B64" s="1146" t="s">
        <v>197</v>
      </c>
      <c r="C64" s="1065" t="s">
        <v>198</v>
      </c>
      <c r="D64" s="1147" t="s">
        <v>196</v>
      </c>
      <c r="E64" s="1148">
        <f t="shared" si="1"/>
        <v>50</v>
      </c>
      <c r="F64" s="1155">
        <v>36.0</v>
      </c>
      <c r="G64" s="1150">
        <v>14.0</v>
      </c>
      <c r="H64" s="1156"/>
      <c r="I64" s="1152">
        <v>690.0</v>
      </c>
      <c r="J64" s="1152">
        <f t="shared" si="2"/>
        <v>34500</v>
      </c>
      <c r="K64" s="1152">
        <v>216.0</v>
      </c>
      <c r="L64" s="1153">
        <f t="shared" si="3"/>
        <v>3.194444444</v>
      </c>
      <c r="M64" s="1154">
        <f t="shared" si="4"/>
        <v>10800</v>
      </c>
      <c r="N64" s="1095">
        <f t="shared" si="5"/>
        <v>34500</v>
      </c>
      <c r="O64" s="95"/>
      <c r="P64" s="95"/>
      <c r="Q64" s="1095">
        <f t="shared" si="6"/>
        <v>138</v>
      </c>
      <c r="R64" s="95"/>
      <c r="S64" s="95"/>
      <c r="T64" s="95"/>
      <c r="U64" s="95"/>
      <c r="V64" s="95"/>
      <c r="W64" s="95"/>
    </row>
    <row r="65">
      <c r="B65" s="1146" t="s">
        <v>293</v>
      </c>
      <c r="C65" s="1065" t="s">
        <v>200</v>
      </c>
      <c r="D65" s="1147" t="s">
        <v>195</v>
      </c>
      <c r="E65" s="1148">
        <f t="shared" si="1"/>
        <v>7</v>
      </c>
      <c r="F65" s="1155">
        <v>5.0</v>
      </c>
      <c r="G65" s="1150">
        <v>2.0</v>
      </c>
      <c r="H65" s="1156"/>
      <c r="I65" s="1152">
        <v>690.0</v>
      </c>
      <c r="J65" s="1152">
        <f t="shared" si="2"/>
        <v>4830</v>
      </c>
      <c r="K65" s="1152">
        <v>216.0</v>
      </c>
      <c r="L65" s="1153">
        <f t="shared" si="3"/>
        <v>3.194444444</v>
      </c>
      <c r="M65" s="1154">
        <f t="shared" si="4"/>
        <v>1512</v>
      </c>
      <c r="N65" s="1095">
        <f t="shared" si="5"/>
        <v>4830</v>
      </c>
      <c r="O65" s="95"/>
      <c r="P65" s="95"/>
      <c r="Q65" s="1095">
        <f t="shared" si="6"/>
        <v>138</v>
      </c>
      <c r="R65" s="95"/>
      <c r="S65" s="95"/>
      <c r="T65" s="95"/>
      <c r="U65" s="95"/>
      <c r="V65" s="95"/>
      <c r="W65" s="95"/>
    </row>
    <row r="66">
      <c r="B66" s="1146" t="s">
        <v>293</v>
      </c>
      <c r="C66" s="1065" t="s">
        <v>200</v>
      </c>
      <c r="D66" s="1147" t="s">
        <v>196</v>
      </c>
      <c r="E66" s="1148">
        <f t="shared" si="1"/>
        <v>6</v>
      </c>
      <c r="F66" s="1155">
        <v>5.0</v>
      </c>
      <c r="G66" s="1150">
        <v>1.0</v>
      </c>
      <c r="H66" s="1156"/>
      <c r="I66" s="1152">
        <v>690.0</v>
      </c>
      <c r="J66" s="1152">
        <f t="shared" si="2"/>
        <v>4140</v>
      </c>
      <c r="K66" s="1152">
        <v>216.0</v>
      </c>
      <c r="L66" s="1153">
        <f t="shared" si="3"/>
        <v>3.194444444</v>
      </c>
      <c r="M66" s="1154">
        <f t="shared" si="4"/>
        <v>1296</v>
      </c>
      <c r="N66" s="1095">
        <f t="shared" si="5"/>
        <v>4140</v>
      </c>
      <c r="O66" s="95"/>
      <c r="P66" s="95"/>
      <c r="Q66" s="1095">
        <f t="shared" si="6"/>
        <v>138</v>
      </c>
      <c r="R66" s="95"/>
      <c r="S66" s="95"/>
      <c r="T66" s="95"/>
      <c r="U66" s="95"/>
      <c r="V66" s="95"/>
      <c r="W66" s="95"/>
    </row>
    <row r="67">
      <c r="B67" s="1146" t="s">
        <v>202</v>
      </c>
      <c r="C67" s="1065" t="s">
        <v>203</v>
      </c>
      <c r="D67" s="1147" t="s">
        <v>195</v>
      </c>
      <c r="E67" s="1148">
        <f t="shared" si="1"/>
        <v>27</v>
      </c>
      <c r="F67" s="1155">
        <v>15.0</v>
      </c>
      <c r="G67" s="1150">
        <v>12.0</v>
      </c>
      <c r="H67" s="1156"/>
      <c r="I67" s="1152">
        <v>690.0</v>
      </c>
      <c r="J67" s="1152">
        <f t="shared" si="2"/>
        <v>18630</v>
      </c>
      <c r="K67" s="1152">
        <v>170.0</v>
      </c>
      <c r="L67" s="1153">
        <f t="shared" si="3"/>
        <v>4.058823529</v>
      </c>
      <c r="M67" s="1154">
        <f t="shared" si="4"/>
        <v>4590</v>
      </c>
      <c r="N67" s="1095">
        <f t="shared" si="5"/>
        <v>18630</v>
      </c>
      <c r="O67" s="95"/>
      <c r="P67" s="95"/>
      <c r="Q67" s="1095">
        <f t="shared" si="6"/>
        <v>138</v>
      </c>
      <c r="R67" s="95"/>
      <c r="S67" s="95"/>
      <c r="T67" s="95"/>
      <c r="U67" s="95"/>
      <c r="V67" s="95"/>
      <c r="W67" s="95"/>
    </row>
    <row r="68">
      <c r="B68" s="1146" t="s">
        <v>202</v>
      </c>
      <c r="C68" s="1065" t="s">
        <v>203</v>
      </c>
      <c r="D68" s="1147" t="s">
        <v>196</v>
      </c>
      <c r="E68" s="1148">
        <f t="shared" si="1"/>
        <v>50</v>
      </c>
      <c r="F68" s="1155">
        <v>34.0</v>
      </c>
      <c r="G68" s="1150">
        <v>16.0</v>
      </c>
      <c r="H68" s="1156"/>
      <c r="I68" s="1152">
        <v>690.0</v>
      </c>
      <c r="J68" s="1152">
        <f t="shared" si="2"/>
        <v>34500</v>
      </c>
      <c r="K68" s="1152">
        <v>170.0</v>
      </c>
      <c r="L68" s="1153">
        <f t="shared" si="3"/>
        <v>4.058823529</v>
      </c>
      <c r="M68" s="1154">
        <f t="shared" si="4"/>
        <v>8500</v>
      </c>
      <c r="N68" s="1095">
        <f t="shared" si="5"/>
        <v>34500</v>
      </c>
      <c r="O68" s="95"/>
      <c r="P68" s="95"/>
      <c r="Q68" s="1095">
        <f t="shared" si="6"/>
        <v>138</v>
      </c>
      <c r="R68" s="95"/>
      <c r="S68" s="95"/>
      <c r="T68" s="95"/>
      <c r="U68" s="95"/>
      <c r="V68" s="95"/>
      <c r="W68" s="95"/>
    </row>
    <row r="69">
      <c r="B69" s="1146" t="s">
        <v>204</v>
      </c>
      <c r="C69" s="1065" t="s">
        <v>205</v>
      </c>
      <c r="D69" s="1147" t="s">
        <v>195</v>
      </c>
      <c r="E69" s="1148">
        <f t="shared" si="1"/>
        <v>2</v>
      </c>
      <c r="F69" s="1157">
        <v>0.0</v>
      </c>
      <c r="G69" s="1150">
        <v>2.0</v>
      </c>
      <c r="H69" s="1156"/>
      <c r="I69" s="1152">
        <v>690.0</v>
      </c>
      <c r="J69" s="1152">
        <f t="shared" si="2"/>
        <v>1380</v>
      </c>
      <c r="K69" s="1152">
        <v>170.0</v>
      </c>
      <c r="L69" s="1153">
        <f t="shared" si="3"/>
        <v>4.058823529</v>
      </c>
      <c r="M69" s="1154">
        <f t="shared" si="4"/>
        <v>340</v>
      </c>
      <c r="N69" s="1095">
        <f t="shared" si="5"/>
        <v>1380</v>
      </c>
      <c r="O69" s="95"/>
      <c r="P69" s="95"/>
      <c r="Q69" s="1095">
        <f t="shared" si="6"/>
        <v>138</v>
      </c>
      <c r="R69" s="95"/>
      <c r="S69" s="95"/>
      <c r="T69" s="95"/>
      <c r="U69" s="95"/>
      <c r="V69" s="95"/>
      <c r="W69" s="95"/>
    </row>
    <row r="70">
      <c r="B70" s="1164" t="s">
        <v>204</v>
      </c>
      <c r="C70" s="1072" t="s">
        <v>205</v>
      </c>
      <c r="D70" s="1158" t="s">
        <v>196</v>
      </c>
      <c r="E70" s="1159">
        <f t="shared" si="1"/>
        <v>55</v>
      </c>
      <c r="F70" s="1160">
        <v>40.0</v>
      </c>
      <c r="G70" s="1150">
        <v>15.0</v>
      </c>
      <c r="H70" s="1161"/>
      <c r="I70" s="1162">
        <v>690.0</v>
      </c>
      <c r="J70" s="1162">
        <f t="shared" si="2"/>
        <v>37950</v>
      </c>
      <c r="K70" s="1162">
        <v>170.0</v>
      </c>
      <c r="L70" s="1153">
        <f t="shared" si="3"/>
        <v>4.058823529</v>
      </c>
      <c r="M70" s="1163">
        <f t="shared" si="4"/>
        <v>9350</v>
      </c>
      <c r="N70" s="1095">
        <f t="shared" si="5"/>
        <v>37950</v>
      </c>
      <c r="O70" s="95"/>
      <c r="P70" s="95"/>
      <c r="Q70" s="1095">
        <f t="shared" si="6"/>
        <v>138</v>
      </c>
      <c r="R70" s="95"/>
      <c r="S70" s="95"/>
      <c r="T70" s="95"/>
      <c r="U70" s="95"/>
      <c r="V70" s="95"/>
      <c r="W70" s="95"/>
    </row>
    <row r="71">
      <c r="B71" s="1146" t="s">
        <v>236</v>
      </c>
      <c r="C71" s="905" t="s">
        <v>33</v>
      </c>
      <c r="D71" s="1147" t="s">
        <v>36</v>
      </c>
      <c r="E71" s="1148">
        <f t="shared" si="1"/>
        <v>40</v>
      </c>
      <c r="F71" s="1155">
        <v>35.0</v>
      </c>
      <c r="G71" s="1150">
        <v>5.0</v>
      </c>
      <c r="H71" s="1156"/>
      <c r="I71" s="1152">
        <v>6390.0</v>
      </c>
      <c r="J71" s="1152">
        <f t="shared" si="2"/>
        <v>255600</v>
      </c>
      <c r="K71" s="1152">
        <v>1101.0</v>
      </c>
      <c r="L71" s="1153">
        <f t="shared" si="3"/>
        <v>5.803814714</v>
      </c>
      <c r="M71" s="1154">
        <f t="shared" si="4"/>
        <v>44040</v>
      </c>
      <c r="N71" s="1095">
        <f t="shared" si="5"/>
        <v>255600</v>
      </c>
      <c r="O71" s="95"/>
      <c r="P71" s="95"/>
      <c r="Q71" s="1095">
        <f t="shared" si="6"/>
        <v>1278</v>
      </c>
      <c r="R71" s="95"/>
      <c r="S71" s="95"/>
      <c r="T71" s="95"/>
      <c r="U71" s="95"/>
      <c r="V71" s="95"/>
      <c r="W71" s="95"/>
    </row>
    <row r="72">
      <c r="B72" s="1146" t="s">
        <v>236</v>
      </c>
      <c r="C72" s="905" t="s">
        <v>33</v>
      </c>
      <c r="D72" s="1147" t="s">
        <v>35</v>
      </c>
      <c r="E72" s="1148">
        <f t="shared" si="1"/>
        <v>33</v>
      </c>
      <c r="F72" s="1155">
        <v>29.0</v>
      </c>
      <c r="G72" s="1150">
        <v>4.0</v>
      </c>
      <c r="H72" s="1156"/>
      <c r="I72" s="1152">
        <v>6390.0</v>
      </c>
      <c r="J72" s="1152">
        <f t="shared" si="2"/>
        <v>210870</v>
      </c>
      <c r="K72" s="1152">
        <v>1101.0</v>
      </c>
      <c r="L72" s="1153">
        <f t="shared" si="3"/>
        <v>5.803814714</v>
      </c>
      <c r="M72" s="1154">
        <f t="shared" si="4"/>
        <v>36333</v>
      </c>
      <c r="N72" s="1095">
        <f t="shared" si="5"/>
        <v>210870</v>
      </c>
      <c r="O72" s="95"/>
      <c r="P72" s="95"/>
      <c r="Q72" s="1095">
        <f t="shared" si="6"/>
        <v>1278</v>
      </c>
      <c r="R72" s="95"/>
      <c r="S72" s="95"/>
      <c r="T72" s="95"/>
      <c r="U72" s="95"/>
      <c r="V72" s="95"/>
      <c r="W72" s="95"/>
    </row>
    <row r="73">
      <c r="B73" s="1146" t="s">
        <v>236</v>
      </c>
      <c r="C73" s="905" t="s">
        <v>33</v>
      </c>
      <c r="D73" s="1147" t="s">
        <v>34</v>
      </c>
      <c r="E73" s="1148">
        <f t="shared" si="1"/>
        <v>11</v>
      </c>
      <c r="F73" s="1155">
        <v>8.0</v>
      </c>
      <c r="G73" s="1150">
        <v>3.0</v>
      </c>
      <c r="H73" s="1156"/>
      <c r="I73" s="1152">
        <v>6390.0</v>
      </c>
      <c r="J73" s="1152">
        <f t="shared" si="2"/>
        <v>70290</v>
      </c>
      <c r="K73" s="1152">
        <v>1101.0</v>
      </c>
      <c r="L73" s="1153">
        <f t="shared" si="3"/>
        <v>5.803814714</v>
      </c>
      <c r="M73" s="1154">
        <f t="shared" si="4"/>
        <v>12111</v>
      </c>
      <c r="N73" s="1095">
        <f t="shared" si="5"/>
        <v>70290</v>
      </c>
      <c r="O73" s="95"/>
      <c r="P73" s="95"/>
      <c r="Q73" s="1095">
        <f t="shared" si="6"/>
        <v>1278</v>
      </c>
      <c r="R73" s="95"/>
      <c r="S73" s="95"/>
      <c r="T73" s="95"/>
      <c r="U73" s="95"/>
      <c r="V73" s="95"/>
      <c r="W73" s="95"/>
    </row>
    <row r="74">
      <c r="B74" s="1146" t="s">
        <v>236</v>
      </c>
      <c r="C74" s="905" t="s">
        <v>33</v>
      </c>
      <c r="D74" s="1147" t="s">
        <v>37</v>
      </c>
      <c r="E74" s="1148">
        <f t="shared" si="1"/>
        <v>31</v>
      </c>
      <c r="F74" s="1155">
        <v>27.0</v>
      </c>
      <c r="G74" s="1150">
        <v>4.0</v>
      </c>
      <c r="H74" s="1156"/>
      <c r="I74" s="1152">
        <v>6390.0</v>
      </c>
      <c r="J74" s="1152">
        <f t="shared" si="2"/>
        <v>198090</v>
      </c>
      <c r="K74" s="1152">
        <v>1101.0</v>
      </c>
      <c r="L74" s="1153">
        <f t="shared" si="3"/>
        <v>5.803814714</v>
      </c>
      <c r="M74" s="1154">
        <f t="shared" si="4"/>
        <v>34131</v>
      </c>
      <c r="N74" s="1095">
        <f t="shared" si="5"/>
        <v>198090</v>
      </c>
      <c r="O74" s="95"/>
      <c r="P74" s="95"/>
      <c r="Q74" s="1095">
        <f t="shared" si="6"/>
        <v>1278</v>
      </c>
      <c r="R74" s="95"/>
      <c r="S74" s="95"/>
      <c r="T74" s="95"/>
      <c r="U74" s="95"/>
      <c r="V74" s="95"/>
      <c r="W74" s="95"/>
    </row>
    <row r="75">
      <c r="B75" s="1146" t="s">
        <v>236</v>
      </c>
      <c r="C75" s="905" t="s">
        <v>33</v>
      </c>
      <c r="D75" s="1147" t="s">
        <v>132</v>
      </c>
      <c r="E75" s="1148">
        <f t="shared" si="1"/>
        <v>12</v>
      </c>
      <c r="F75" s="1155">
        <v>7.0</v>
      </c>
      <c r="G75" s="1150">
        <v>5.0</v>
      </c>
      <c r="H75" s="1156"/>
      <c r="I75" s="1152">
        <v>6390.0</v>
      </c>
      <c r="J75" s="1152">
        <f t="shared" si="2"/>
        <v>76680</v>
      </c>
      <c r="K75" s="1152">
        <v>1101.0</v>
      </c>
      <c r="L75" s="1153">
        <f t="shared" si="3"/>
        <v>5.803814714</v>
      </c>
      <c r="M75" s="1154">
        <f t="shared" si="4"/>
        <v>13212</v>
      </c>
      <c r="N75" s="1095">
        <f t="shared" si="5"/>
        <v>76680</v>
      </c>
      <c r="O75" s="95"/>
      <c r="P75" s="95"/>
      <c r="Q75" s="1095">
        <f t="shared" si="6"/>
        <v>1278</v>
      </c>
      <c r="R75" s="95"/>
      <c r="S75" s="95"/>
      <c r="T75" s="95"/>
      <c r="U75" s="95"/>
      <c r="V75" s="95"/>
      <c r="W75" s="95"/>
    </row>
    <row r="76">
      <c r="B76" s="1164" t="s">
        <v>236</v>
      </c>
      <c r="C76" s="909" t="s">
        <v>33</v>
      </c>
      <c r="D76" s="1158" t="s">
        <v>133</v>
      </c>
      <c r="E76" s="1159">
        <f t="shared" si="1"/>
        <v>7</v>
      </c>
      <c r="F76" s="1160">
        <v>3.0</v>
      </c>
      <c r="G76" s="1166">
        <v>4.0</v>
      </c>
      <c r="H76" s="1167"/>
      <c r="I76" s="1162">
        <v>6390.0</v>
      </c>
      <c r="J76" s="1162">
        <f t="shared" si="2"/>
        <v>44730</v>
      </c>
      <c r="K76" s="1171">
        <v>1101.0</v>
      </c>
      <c r="L76" s="1144">
        <f t="shared" si="3"/>
        <v>5.803814714</v>
      </c>
      <c r="M76" s="1163">
        <f t="shared" si="4"/>
        <v>7707</v>
      </c>
      <c r="N76" s="1095">
        <f t="shared" si="5"/>
        <v>44730</v>
      </c>
      <c r="O76" s="95"/>
      <c r="P76" s="95"/>
      <c r="Q76" s="1095">
        <f t="shared" si="6"/>
        <v>1278</v>
      </c>
      <c r="R76" s="95"/>
      <c r="S76" s="95"/>
      <c r="T76" s="95"/>
      <c r="U76" s="95"/>
      <c r="V76" s="95"/>
      <c r="W76" s="95"/>
    </row>
    <row r="77">
      <c r="B77" s="1172" t="s">
        <v>103</v>
      </c>
      <c r="C77" s="1173"/>
      <c r="D77" s="1174" t="s">
        <v>36</v>
      </c>
      <c r="E77" s="1175">
        <f t="shared" si="1"/>
        <v>21</v>
      </c>
      <c r="F77" s="1176">
        <v>18.0</v>
      </c>
      <c r="G77" s="1177">
        <v>3.0</v>
      </c>
      <c r="H77" s="1178"/>
      <c r="I77" s="1179">
        <v>4590.0</v>
      </c>
      <c r="J77" s="1180">
        <f t="shared" si="2"/>
        <v>96390</v>
      </c>
      <c r="K77" s="1179">
        <v>1224.0</v>
      </c>
      <c r="L77" s="1181">
        <v>3.75</v>
      </c>
      <c r="M77" s="1182">
        <f t="shared" si="4"/>
        <v>25704</v>
      </c>
      <c r="N77" s="1095">
        <f t="shared" si="5"/>
        <v>96390</v>
      </c>
      <c r="O77" s="216"/>
      <c r="P77" s="216"/>
      <c r="Q77" s="1095">
        <f t="shared" si="6"/>
        <v>918</v>
      </c>
      <c r="R77" s="216"/>
      <c r="S77" s="216"/>
      <c r="T77" s="216"/>
      <c r="U77" s="216"/>
      <c r="V77" s="216"/>
      <c r="W77" s="216"/>
    </row>
    <row r="78">
      <c r="B78" s="1137" t="s">
        <v>103</v>
      </c>
      <c r="C78" s="1183"/>
      <c r="D78" s="1147" t="s">
        <v>35</v>
      </c>
      <c r="E78" s="1148">
        <f t="shared" si="1"/>
        <v>18</v>
      </c>
      <c r="F78" s="1184">
        <v>15.0</v>
      </c>
      <c r="G78" s="1185">
        <v>3.0</v>
      </c>
      <c r="H78" s="1161"/>
      <c r="I78" s="1171">
        <v>4590.0</v>
      </c>
      <c r="J78" s="1152">
        <f t="shared" si="2"/>
        <v>82620</v>
      </c>
      <c r="K78" s="1171">
        <v>1224.0</v>
      </c>
      <c r="L78" s="1144">
        <v>3.75</v>
      </c>
      <c r="M78" s="1154">
        <f t="shared" si="4"/>
        <v>22032</v>
      </c>
      <c r="N78" s="1095">
        <f t="shared" si="5"/>
        <v>82620</v>
      </c>
      <c r="O78" s="95"/>
      <c r="P78" s="95"/>
      <c r="Q78" s="1095">
        <f t="shared" si="6"/>
        <v>918</v>
      </c>
      <c r="R78" s="95"/>
      <c r="S78" s="95"/>
      <c r="T78" s="95"/>
      <c r="U78" s="95"/>
      <c r="V78" s="95"/>
      <c r="W78" s="95"/>
    </row>
    <row r="79">
      <c r="B79" s="1137" t="s">
        <v>103</v>
      </c>
      <c r="C79" s="1183"/>
      <c r="D79" s="1147" t="s">
        <v>34</v>
      </c>
      <c r="E79" s="1148">
        <f t="shared" si="1"/>
        <v>14</v>
      </c>
      <c r="F79" s="1184">
        <v>10.0</v>
      </c>
      <c r="G79" s="1185">
        <v>4.0</v>
      </c>
      <c r="H79" s="1161"/>
      <c r="I79" s="1171">
        <v>4590.0</v>
      </c>
      <c r="J79" s="1152">
        <f t="shared" si="2"/>
        <v>64260</v>
      </c>
      <c r="K79" s="1171">
        <v>1224.0</v>
      </c>
      <c r="L79" s="1144">
        <v>3.75</v>
      </c>
      <c r="M79" s="1154">
        <f t="shared" si="4"/>
        <v>17136</v>
      </c>
      <c r="N79" s="1095">
        <f t="shared" si="5"/>
        <v>64260</v>
      </c>
      <c r="O79" s="95"/>
      <c r="P79" s="95"/>
      <c r="Q79" s="1095">
        <f t="shared" si="6"/>
        <v>918</v>
      </c>
      <c r="R79" s="95"/>
      <c r="S79" s="95"/>
      <c r="T79" s="95"/>
      <c r="U79" s="95"/>
      <c r="V79" s="95"/>
      <c r="W79" s="95"/>
    </row>
    <row r="80">
      <c r="B80" s="1137" t="s">
        <v>103</v>
      </c>
      <c r="C80" s="1183"/>
      <c r="D80" s="1147" t="s">
        <v>37</v>
      </c>
      <c r="E80" s="1148">
        <f t="shared" si="1"/>
        <v>17</v>
      </c>
      <c r="F80" s="1184">
        <v>12.0</v>
      </c>
      <c r="G80" s="1185">
        <v>5.0</v>
      </c>
      <c r="H80" s="1161"/>
      <c r="I80" s="1171">
        <v>4590.0</v>
      </c>
      <c r="J80" s="1152">
        <f t="shared" si="2"/>
        <v>78030</v>
      </c>
      <c r="K80" s="1171">
        <v>1224.0</v>
      </c>
      <c r="L80" s="1144">
        <v>3.75</v>
      </c>
      <c r="M80" s="1154">
        <f t="shared" si="4"/>
        <v>20808</v>
      </c>
      <c r="N80" s="1095">
        <f t="shared" si="5"/>
        <v>78030</v>
      </c>
      <c r="O80" s="95"/>
      <c r="P80" s="95"/>
      <c r="Q80" s="1095">
        <f t="shared" si="6"/>
        <v>918</v>
      </c>
      <c r="R80" s="95"/>
      <c r="S80" s="95"/>
      <c r="T80" s="95"/>
      <c r="U80" s="95"/>
      <c r="V80" s="95"/>
      <c r="W80" s="95"/>
    </row>
    <row r="81">
      <c r="B81" s="1137" t="s">
        <v>103</v>
      </c>
      <c r="C81" s="1183"/>
      <c r="D81" s="1147" t="s">
        <v>132</v>
      </c>
      <c r="E81" s="1148">
        <f t="shared" si="1"/>
        <v>4</v>
      </c>
      <c r="F81" s="1184">
        <v>1.0</v>
      </c>
      <c r="G81" s="1185">
        <v>3.0</v>
      </c>
      <c r="H81" s="1161"/>
      <c r="I81" s="1171">
        <v>4590.0</v>
      </c>
      <c r="J81" s="1152">
        <f t="shared" si="2"/>
        <v>18360</v>
      </c>
      <c r="K81" s="1171">
        <v>1224.0</v>
      </c>
      <c r="L81" s="1144">
        <v>3.75</v>
      </c>
      <c r="M81" s="1154">
        <f t="shared" si="4"/>
        <v>4896</v>
      </c>
      <c r="N81" s="1095">
        <f t="shared" si="5"/>
        <v>18360</v>
      </c>
      <c r="O81" s="95"/>
      <c r="P81" s="95"/>
      <c r="Q81" s="1095">
        <f t="shared" si="6"/>
        <v>918</v>
      </c>
      <c r="R81" s="95"/>
      <c r="S81" s="95"/>
      <c r="T81" s="95"/>
      <c r="U81" s="95"/>
      <c r="V81" s="95"/>
      <c r="W81" s="95"/>
    </row>
    <row r="82">
      <c r="B82" s="1164" t="s">
        <v>103</v>
      </c>
      <c r="C82" s="1186"/>
      <c r="D82" s="1158" t="s">
        <v>133</v>
      </c>
      <c r="E82" s="1159">
        <f t="shared" si="1"/>
        <v>5</v>
      </c>
      <c r="F82" s="1160">
        <v>3.0</v>
      </c>
      <c r="G82" s="1166">
        <v>2.0</v>
      </c>
      <c r="H82" s="1167"/>
      <c r="I82" s="1162">
        <v>4590.0</v>
      </c>
      <c r="J82" s="1171">
        <f t="shared" si="2"/>
        <v>22950</v>
      </c>
      <c r="K82" s="1162">
        <v>1224.0</v>
      </c>
      <c r="L82" s="1187">
        <v>3.75</v>
      </c>
      <c r="M82" s="1145">
        <f t="shared" si="4"/>
        <v>6120</v>
      </c>
      <c r="N82" s="1095">
        <f t="shared" si="5"/>
        <v>22950</v>
      </c>
      <c r="O82" s="217"/>
      <c r="P82" s="217"/>
      <c r="Q82" s="1095">
        <f t="shared" si="6"/>
        <v>918</v>
      </c>
      <c r="R82" s="217"/>
      <c r="S82" s="217"/>
      <c r="T82" s="217"/>
      <c r="U82" s="217"/>
      <c r="V82" s="217"/>
      <c r="W82" s="217"/>
    </row>
    <row r="83">
      <c r="B83" s="1172" t="s">
        <v>104</v>
      </c>
      <c r="C83" s="1173"/>
      <c r="D83" s="1174" t="s">
        <v>36</v>
      </c>
      <c r="E83" s="1175">
        <f t="shared" si="1"/>
        <v>25</v>
      </c>
      <c r="F83" s="1176">
        <v>22.0</v>
      </c>
      <c r="G83" s="1177">
        <v>3.0</v>
      </c>
      <c r="H83" s="1161"/>
      <c r="I83" s="1171">
        <v>4590.0</v>
      </c>
      <c r="J83" s="1180">
        <f t="shared" si="2"/>
        <v>114750</v>
      </c>
      <c r="K83" s="1179">
        <v>1224.0</v>
      </c>
      <c r="L83" s="1181">
        <v>3.75</v>
      </c>
      <c r="M83" s="1182">
        <f t="shared" si="4"/>
        <v>30600</v>
      </c>
      <c r="N83" s="1095">
        <f t="shared" si="5"/>
        <v>114750</v>
      </c>
      <c r="O83" s="216"/>
      <c r="P83" s="216"/>
      <c r="Q83" s="1095">
        <f t="shared" si="6"/>
        <v>918</v>
      </c>
      <c r="R83" s="216"/>
      <c r="S83" s="216"/>
      <c r="T83" s="216"/>
      <c r="U83" s="216"/>
      <c r="V83" s="216"/>
      <c r="W83" s="216"/>
    </row>
    <row r="84">
      <c r="B84" s="1137" t="s">
        <v>104</v>
      </c>
      <c r="C84" s="1183"/>
      <c r="D84" s="1147" t="s">
        <v>35</v>
      </c>
      <c r="E84" s="1148">
        <f t="shared" si="1"/>
        <v>19</v>
      </c>
      <c r="F84" s="1184">
        <v>15.0</v>
      </c>
      <c r="G84" s="1185">
        <v>4.0</v>
      </c>
      <c r="H84" s="1161"/>
      <c r="I84" s="1171">
        <v>4590.0</v>
      </c>
      <c r="J84" s="1152">
        <f t="shared" si="2"/>
        <v>87210</v>
      </c>
      <c r="K84" s="1171">
        <v>1224.0</v>
      </c>
      <c r="L84" s="1144">
        <v>3.75</v>
      </c>
      <c r="M84" s="1154">
        <f t="shared" si="4"/>
        <v>23256</v>
      </c>
      <c r="N84" s="1095">
        <f t="shared" si="5"/>
        <v>87210</v>
      </c>
      <c r="O84" s="95"/>
      <c r="P84" s="95"/>
      <c r="Q84" s="1095">
        <f t="shared" si="6"/>
        <v>918</v>
      </c>
      <c r="R84" s="95"/>
      <c r="S84" s="95"/>
      <c r="T84" s="95"/>
      <c r="U84" s="95"/>
      <c r="V84" s="95"/>
      <c r="W84" s="95"/>
    </row>
    <row r="85">
      <c r="B85" s="1137" t="s">
        <v>104</v>
      </c>
      <c r="C85" s="1183"/>
      <c r="D85" s="1147" t="s">
        <v>34</v>
      </c>
      <c r="E85" s="1148">
        <f t="shared" si="1"/>
        <v>15</v>
      </c>
      <c r="F85" s="1184">
        <v>13.0</v>
      </c>
      <c r="G85" s="1185">
        <v>2.0</v>
      </c>
      <c r="H85" s="1161"/>
      <c r="I85" s="1171">
        <v>4590.0</v>
      </c>
      <c r="J85" s="1152">
        <f t="shared" si="2"/>
        <v>68850</v>
      </c>
      <c r="K85" s="1171">
        <v>1224.0</v>
      </c>
      <c r="L85" s="1144">
        <v>3.75</v>
      </c>
      <c r="M85" s="1154">
        <f t="shared" si="4"/>
        <v>18360</v>
      </c>
      <c r="N85" s="1095">
        <f t="shared" si="5"/>
        <v>68850</v>
      </c>
      <c r="O85" s="95"/>
      <c r="P85" s="95"/>
      <c r="Q85" s="1095">
        <f t="shared" si="6"/>
        <v>918</v>
      </c>
      <c r="R85" s="95"/>
      <c r="S85" s="95"/>
      <c r="T85" s="95"/>
      <c r="U85" s="95"/>
      <c r="V85" s="95"/>
      <c r="W85" s="95"/>
    </row>
    <row r="86">
      <c r="B86" s="1137" t="s">
        <v>104</v>
      </c>
      <c r="C86" s="1183"/>
      <c r="D86" s="1147" t="s">
        <v>37</v>
      </c>
      <c r="E86" s="1148">
        <f t="shared" si="1"/>
        <v>24</v>
      </c>
      <c r="F86" s="1184">
        <v>21.0</v>
      </c>
      <c r="G86" s="1185">
        <v>3.0</v>
      </c>
      <c r="H86" s="1161"/>
      <c r="I86" s="1171">
        <v>4590.0</v>
      </c>
      <c r="J86" s="1152">
        <f t="shared" si="2"/>
        <v>110160</v>
      </c>
      <c r="K86" s="1171">
        <v>1224.0</v>
      </c>
      <c r="L86" s="1144">
        <v>3.75</v>
      </c>
      <c r="M86" s="1154">
        <f t="shared" si="4"/>
        <v>29376</v>
      </c>
      <c r="N86" s="1095">
        <f t="shared" si="5"/>
        <v>110160</v>
      </c>
      <c r="O86" s="95"/>
      <c r="P86" s="95"/>
      <c r="Q86" s="1095">
        <f t="shared" si="6"/>
        <v>918</v>
      </c>
      <c r="R86" s="95"/>
      <c r="S86" s="95"/>
      <c r="T86" s="95"/>
      <c r="U86" s="95"/>
      <c r="V86" s="95"/>
      <c r="W86" s="95"/>
    </row>
    <row r="87">
      <c r="B87" s="1137" t="s">
        <v>104</v>
      </c>
      <c r="C87" s="1183"/>
      <c r="D87" s="1147" t="s">
        <v>132</v>
      </c>
      <c r="E87" s="1148">
        <f t="shared" si="1"/>
        <v>7</v>
      </c>
      <c r="F87" s="1184">
        <v>4.0</v>
      </c>
      <c r="G87" s="1185">
        <v>3.0</v>
      </c>
      <c r="H87" s="1161"/>
      <c r="I87" s="1171">
        <v>4590.0</v>
      </c>
      <c r="J87" s="1152">
        <f t="shared" si="2"/>
        <v>32130</v>
      </c>
      <c r="K87" s="1171">
        <v>1224.0</v>
      </c>
      <c r="L87" s="1144">
        <v>3.75</v>
      </c>
      <c r="M87" s="1154">
        <f t="shared" si="4"/>
        <v>8568</v>
      </c>
      <c r="N87" s="1095">
        <f t="shared" si="5"/>
        <v>32130</v>
      </c>
      <c r="O87" s="95"/>
      <c r="P87" s="95"/>
      <c r="Q87" s="1095">
        <f t="shared" si="6"/>
        <v>918</v>
      </c>
      <c r="R87" s="95"/>
      <c r="S87" s="95"/>
      <c r="T87" s="95"/>
      <c r="U87" s="95"/>
      <c r="V87" s="95"/>
      <c r="W87" s="95"/>
    </row>
    <row r="88">
      <c r="B88" s="1164" t="s">
        <v>104</v>
      </c>
      <c r="C88" s="1186"/>
      <c r="D88" s="1158" t="s">
        <v>133</v>
      </c>
      <c r="E88" s="1159">
        <f t="shared" si="1"/>
        <v>3</v>
      </c>
      <c r="F88" s="1160">
        <v>2.0</v>
      </c>
      <c r="G88" s="1166">
        <v>1.0</v>
      </c>
      <c r="H88" s="1161"/>
      <c r="I88" s="1171">
        <v>4590.0</v>
      </c>
      <c r="J88" s="1162">
        <f t="shared" si="2"/>
        <v>13770</v>
      </c>
      <c r="K88" s="1162">
        <v>1224.0</v>
      </c>
      <c r="L88" s="1187">
        <v>3.75</v>
      </c>
      <c r="M88" s="1163">
        <f t="shared" si="4"/>
        <v>3672</v>
      </c>
      <c r="N88" s="1095">
        <f t="shared" si="5"/>
        <v>13770</v>
      </c>
      <c r="O88" s="217"/>
      <c r="P88" s="217"/>
      <c r="Q88" s="1095">
        <f t="shared" si="6"/>
        <v>918</v>
      </c>
      <c r="R88" s="217"/>
      <c r="S88" s="217"/>
      <c r="T88" s="217"/>
      <c r="U88" s="217"/>
      <c r="V88" s="217"/>
      <c r="W88" s="217"/>
    </row>
    <row r="89">
      <c r="B89" s="1172" t="s">
        <v>105</v>
      </c>
      <c r="C89" s="1173"/>
      <c r="D89" s="1147" t="s">
        <v>36</v>
      </c>
      <c r="E89" s="1148">
        <f t="shared" si="1"/>
        <v>15</v>
      </c>
      <c r="F89" s="1176">
        <v>12.0</v>
      </c>
      <c r="G89" s="1177">
        <v>3.0</v>
      </c>
      <c r="H89" s="1178"/>
      <c r="I89" s="1179">
        <v>4590.0</v>
      </c>
      <c r="J89" s="1152">
        <f t="shared" si="2"/>
        <v>68850</v>
      </c>
      <c r="K89" s="1179">
        <v>1224.0</v>
      </c>
      <c r="L89" s="1181">
        <v>3.75</v>
      </c>
      <c r="M89" s="1154">
        <f t="shared" si="4"/>
        <v>18360</v>
      </c>
      <c r="N89" s="1095">
        <f t="shared" si="5"/>
        <v>68850</v>
      </c>
      <c r="O89" s="216"/>
      <c r="P89" s="216"/>
      <c r="Q89" s="1095">
        <f t="shared" si="6"/>
        <v>918</v>
      </c>
      <c r="R89" s="216"/>
      <c r="S89" s="216"/>
      <c r="T89" s="216"/>
      <c r="U89" s="216"/>
      <c r="V89" s="216"/>
      <c r="W89" s="216"/>
    </row>
    <row r="90">
      <c r="B90" s="1137" t="s">
        <v>105</v>
      </c>
      <c r="C90" s="1183"/>
      <c r="D90" s="1147" t="s">
        <v>35</v>
      </c>
      <c r="E90" s="1148">
        <f t="shared" si="1"/>
        <v>11</v>
      </c>
      <c r="F90" s="1184">
        <v>8.0</v>
      </c>
      <c r="G90" s="1185">
        <v>3.0</v>
      </c>
      <c r="H90" s="1161"/>
      <c r="I90" s="1171">
        <v>4590.0</v>
      </c>
      <c r="J90" s="1152">
        <f t="shared" si="2"/>
        <v>50490</v>
      </c>
      <c r="K90" s="1171">
        <v>1224.0</v>
      </c>
      <c r="L90" s="1144">
        <v>3.75</v>
      </c>
      <c r="M90" s="1154">
        <f t="shared" si="4"/>
        <v>13464</v>
      </c>
      <c r="N90" s="1095">
        <f t="shared" si="5"/>
        <v>50490</v>
      </c>
      <c r="O90" s="95"/>
      <c r="P90" s="95"/>
      <c r="Q90" s="1095">
        <f t="shared" si="6"/>
        <v>918</v>
      </c>
      <c r="R90" s="95"/>
      <c r="S90" s="95"/>
      <c r="T90" s="95"/>
      <c r="U90" s="95"/>
      <c r="V90" s="95"/>
      <c r="W90" s="95"/>
    </row>
    <row r="91">
      <c r="B91" s="1137" t="s">
        <v>105</v>
      </c>
      <c r="C91" s="1183"/>
      <c r="D91" s="1147" t="s">
        <v>34</v>
      </c>
      <c r="E91" s="1148">
        <f t="shared" si="1"/>
        <v>10</v>
      </c>
      <c r="F91" s="1184">
        <v>6.0</v>
      </c>
      <c r="G91" s="1185">
        <v>4.0</v>
      </c>
      <c r="H91" s="1161"/>
      <c r="I91" s="1171">
        <v>4590.0</v>
      </c>
      <c r="J91" s="1152">
        <f t="shared" si="2"/>
        <v>45900</v>
      </c>
      <c r="K91" s="1171">
        <v>1224.0</v>
      </c>
      <c r="L91" s="1144">
        <v>3.75</v>
      </c>
      <c r="M91" s="1154">
        <f t="shared" si="4"/>
        <v>12240</v>
      </c>
      <c r="N91" s="1095">
        <f t="shared" si="5"/>
        <v>45900</v>
      </c>
      <c r="O91" s="95"/>
      <c r="P91" s="95"/>
      <c r="Q91" s="1095">
        <f t="shared" si="6"/>
        <v>918</v>
      </c>
      <c r="R91" s="95"/>
      <c r="S91" s="95"/>
      <c r="T91" s="95"/>
      <c r="U91" s="95"/>
      <c r="V91" s="95"/>
      <c r="W91" s="95"/>
    </row>
    <row r="92">
      <c r="B92" s="1137" t="s">
        <v>105</v>
      </c>
      <c r="C92" s="1183"/>
      <c r="D92" s="1147" t="s">
        <v>37</v>
      </c>
      <c r="E92" s="1148">
        <f t="shared" si="1"/>
        <v>20</v>
      </c>
      <c r="F92" s="1184">
        <v>17.0</v>
      </c>
      <c r="G92" s="1185">
        <v>3.0</v>
      </c>
      <c r="H92" s="1161"/>
      <c r="I92" s="1171">
        <v>4590.0</v>
      </c>
      <c r="J92" s="1152">
        <f t="shared" si="2"/>
        <v>91800</v>
      </c>
      <c r="K92" s="1171">
        <v>1224.0</v>
      </c>
      <c r="L92" s="1144">
        <v>3.75</v>
      </c>
      <c r="M92" s="1154">
        <f t="shared" si="4"/>
        <v>24480</v>
      </c>
      <c r="N92" s="1095">
        <f t="shared" si="5"/>
        <v>91800</v>
      </c>
      <c r="O92" s="95"/>
      <c r="P92" s="95"/>
      <c r="Q92" s="1095">
        <f t="shared" si="6"/>
        <v>918</v>
      </c>
      <c r="R92" s="95"/>
      <c r="S92" s="95"/>
      <c r="T92" s="95"/>
      <c r="U92" s="95"/>
      <c r="V92" s="95"/>
      <c r="W92" s="95"/>
    </row>
    <row r="93">
      <c r="B93" s="1137" t="s">
        <v>105</v>
      </c>
      <c r="C93" s="1183"/>
      <c r="D93" s="1147" t="s">
        <v>132</v>
      </c>
      <c r="E93" s="1148">
        <f t="shared" si="1"/>
        <v>8</v>
      </c>
      <c r="F93" s="1184">
        <v>5.0</v>
      </c>
      <c r="G93" s="1185">
        <v>3.0</v>
      </c>
      <c r="H93" s="1161"/>
      <c r="I93" s="1171">
        <v>4590.0</v>
      </c>
      <c r="J93" s="1152">
        <f t="shared" si="2"/>
        <v>36720</v>
      </c>
      <c r="K93" s="1171">
        <v>1224.0</v>
      </c>
      <c r="L93" s="1144">
        <v>3.75</v>
      </c>
      <c r="M93" s="1154">
        <f t="shared" si="4"/>
        <v>9792</v>
      </c>
      <c r="N93" s="1095">
        <f t="shared" si="5"/>
        <v>36720</v>
      </c>
      <c r="O93" s="95"/>
      <c r="P93" s="95"/>
      <c r="Q93" s="1095">
        <f t="shared" si="6"/>
        <v>918</v>
      </c>
      <c r="R93" s="95"/>
      <c r="S93" s="95"/>
      <c r="T93" s="95"/>
      <c r="U93" s="95"/>
      <c r="V93" s="95"/>
      <c r="W93" s="95"/>
    </row>
    <row r="94">
      <c r="B94" s="1164" t="s">
        <v>105</v>
      </c>
      <c r="C94" s="1186"/>
      <c r="D94" s="1158" t="s">
        <v>133</v>
      </c>
      <c r="E94" s="1159">
        <f t="shared" si="1"/>
        <v>5</v>
      </c>
      <c r="F94" s="1160">
        <v>3.0</v>
      </c>
      <c r="G94" s="1166">
        <v>2.0</v>
      </c>
      <c r="H94" s="1167"/>
      <c r="I94" s="1162">
        <v>4590.0</v>
      </c>
      <c r="J94" s="1162">
        <f t="shared" si="2"/>
        <v>22950</v>
      </c>
      <c r="K94" s="1162">
        <v>1224.0</v>
      </c>
      <c r="L94" s="1187">
        <v>3.75</v>
      </c>
      <c r="M94" s="1163">
        <f t="shared" si="4"/>
        <v>6120</v>
      </c>
      <c r="N94" s="1095">
        <f t="shared" si="5"/>
        <v>22950</v>
      </c>
      <c r="O94" s="217"/>
      <c r="P94" s="217"/>
      <c r="Q94" s="1095">
        <f t="shared" si="6"/>
        <v>918</v>
      </c>
      <c r="R94" s="217"/>
      <c r="S94" s="217"/>
      <c r="T94" s="217"/>
      <c r="U94" s="217"/>
      <c r="V94" s="217"/>
      <c r="W94" s="217"/>
    </row>
    <row r="95">
      <c r="B95" s="1172" t="s">
        <v>106</v>
      </c>
      <c r="C95" s="1173"/>
      <c r="D95" s="1147" t="s">
        <v>36</v>
      </c>
      <c r="E95" s="1148">
        <f t="shared" si="1"/>
        <v>21</v>
      </c>
      <c r="F95" s="1176">
        <v>18.0</v>
      </c>
      <c r="G95" s="1177">
        <v>3.0</v>
      </c>
      <c r="H95" s="1178"/>
      <c r="I95" s="1179">
        <v>4590.0</v>
      </c>
      <c r="J95" s="1152">
        <f t="shared" si="2"/>
        <v>96390</v>
      </c>
      <c r="K95" s="1179">
        <v>1224.0</v>
      </c>
      <c r="L95" s="1181">
        <v>3.75</v>
      </c>
      <c r="M95" s="1154">
        <f t="shared" si="4"/>
        <v>25704</v>
      </c>
      <c r="N95" s="1095">
        <f t="shared" si="5"/>
        <v>96390</v>
      </c>
      <c r="O95" s="216"/>
      <c r="P95" s="216"/>
      <c r="Q95" s="1095">
        <f t="shared" si="6"/>
        <v>918</v>
      </c>
      <c r="R95" s="216"/>
      <c r="S95" s="216"/>
      <c r="T95" s="216"/>
      <c r="U95" s="216"/>
      <c r="V95" s="216"/>
      <c r="W95" s="216"/>
    </row>
    <row r="96">
      <c r="B96" s="1137" t="s">
        <v>106</v>
      </c>
      <c r="C96" s="1183"/>
      <c r="D96" s="1147" t="s">
        <v>35</v>
      </c>
      <c r="E96" s="1148">
        <f t="shared" si="1"/>
        <v>19</v>
      </c>
      <c r="F96" s="1184">
        <v>16.0</v>
      </c>
      <c r="G96" s="1185">
        <v>3.0</v>
      </c>
      <c r="H96" s="1161"/>
      <c r="I96" s="1171">
        <v>4590.0</v>
      </c>
      <c r="J96" s="1152">
        <f t="shared" si="2"/>
        <v>87210</v>
      </c>
      <c r="K96" s="1171">
        <v>1224.0</v>
      </c>
      <c r="L96" s="1144">
        <v>3.75</v>
      </c>
      <c r="M96" s="1154">
        <f t="shared" si="4"/>
        <v>23256</v>
      </c>
      <c r="N96" s="1095">
        <f t="shared" si="5"/>
        <v>87210</v>
      </c>
      <c r="O96" s="95"/>
      <c r="P96" s="95"/>
      <c r="Q96" s="1095">
        <f t="shared" si="6"/>
        <v>918</v>
      </c>
      <c r="R96" s="95"/>
      <c r="S96" s="95"/>
      <c r="T96" s="95"/>
      <c r="U96" s="95"/>
      <c r="V96" s="95"/>
      <c r="W96" s="95"/>
    </row>
    <row r="97">
      <c r="B97" s="1137" t="s">
        <v>106</v>
      </c>
      <c r="C97" s="1183"/>
      <c r="D97" s="1147" t="s">
        <v>34</v>
      </c>
      <c r="E97" s="1148">
        <f t="shared" si="1"/>
        <v>14</v>
      </c>
      <c r="F97" s="1184">
        <v>10.0</v>
      </c>
      <c r="G97" s="1185">
        <v>4.0</v>
      </c>
      <c r="H97" s="1161"/>
      <c r="I97" s="1171">
        <v>4590.0</v>
      </c>
      <c r="J97" s="1152">
        <f t="shared" si="2"/>
        <v>64260</v>
      </c>
      <c r="K97" s="1171">
        <v>1224.0</v>
      </c>
      <c r="L97" s="1144">
        <v>3.75</v>
      </c>
      <c r="M97" s="1154">
        <f t="shared" si="4"/>
        <v>17136</v>
      </c>
      <c r="N97" s="1095">
        <f t="shared" si="5"/>
        <v>64260</v>
      </c>
      <c r="O97" s="95"/>
      <c r="P97" s="95"/>
      <c r="Q97" s="1095">
        <f t="shared" si="6"/>
        <v>918</v>
      </c>
      <c r="R97" s="95"/>
      <c r="S97" s="95"/>
      <c r="T97" s="95"/>
      <c r="U97" s="95"/>
      <c r="V97" s="95"/>
      <c r="W97" s="95"/>
    </row>
    <row r="98">
      <c r="B98" s="1137" t="s">
        <v>106</v>
      </c>
      <c r="C98" s="1183"/>
      <c r="D98" s="1147" t="s">
        <v>37</v>
      </c>
      <c r="E98" s="1148">
        <f t="shared" si="1"/>
        <v>22</v>
      </c>
      <c r="F98" s="1184">
        <v>19.0</v>
      </c>
      <c r="G98" s="1185">
        <v>3.0</v>
      </c>
      <c r="H98" s="1161"/>
      <c r="I98" s="1171">
        <v>4590.0</v>
      </c>
      <c r="J98" s="1152">
        <f t="shared" si="2"/>
        <v>100980</v>
      </c>
      <c r="K98" s="1171">
        <v>1224.0</v>
      </c>
      <c r="L98" s="1144">
        <v>3.75</v>
      </c>
      <c r="M98" s="1154">
        <f t="shared" si="4"/>
        <v>26928</v>
      </c>
      <c r="N98" s="1095">
        <f t="shared" si="5"/>
        <v>100980</v>
      </c>
      <c r="O98" s="95"/>
      <c r="P98" s="95"/>
      <c r="Q98" s="1095">
        <f t="shared" si="6"/>
        <v>918</v>
      </c>
      <c r="R98" s="95"/>
      <c r="S98" s="95"/>
      <c r="T98" s="95"/>
      <c r="U98" s="95"/>
      <c r="V98" s="95"/>
      <c r="W98" s="95"/>
    </row>
    <row r="99">
      <c r="B99" s="1137" t="s">
        <v>106</v>
      </c>
      <c r="C99" s="1183"/>
      <c r="D99" s="1147" t="s">
        <v>132</v>
      </c>
      <c r="E99" s="1148">
        <f t="shared" si="1"/>
        <v>8</v>
      </c>
      <c r="F99" s="1184">
        <v>5.0</v>
      </c>
      <c r="G99" s="1185">
        <v>3.0</v>
      </c>
      <c r="H99" s="1161"/>
      <c r="I99" s="1171">
        <v>4590.0</v>
      </c>
      <c r="J99" s="1152">
        <f t="shared" si="2"/>
        <v>36720</v>
      </c>
      <c r="K99" s="1171">
        <v>1224.0</v>
      </c>
      <c r="L99" s="1144">
        <v>3.75</v>
      </c>
      <c r="M99" s="1154">
        <f t="shared" si="4"/>
        <v>9792</v>
      </c>
      <c r="N99" s="1095">
        <f t="shared" si="5"/>
        <v>36720</v>
      </c>
      <c r="O99" s="95"/>
      <c r="P99" s="95"/>
      <c r="Q99" s="1095">
        <f t="shared" si="6"/>
        <v>918</v>
      </c>
      <c r="R99" s="95"/>
      <c r="S99" s="95"/>
      <c r="T99" s="95"/>
      <c r="U99" s="95"/>
      <c r="V99" s="95"/>
      <c r="W99" s="95"/>
    </row>
    <row r="100">
      <c r="B100" s="1164" t="s">
        <v>106</v>
      </c>
      <c r="C100" s="1186"/>
      <c r="D100" s="1158" t="s">
        <v>133</v>
      </c>
      <c r="E100" s="1159">
        <f t="shared" si="1"/>
        <v>2</v>
      </c>
      <c r="F100" s="1160">
        <v>1.0</v>
      </c>
      <c r="G100" s="1166">
        <v>1.0</v>
      </c>
      <c r="H100" s="1167"/>
      <c r="I100" s="1162">
        <v>4590.0</v>
      </c>
      <c r="J100" s="1162">
        <f t="shared" si="2"/>
        <v>9180</v>
      </c>
      <c r="K100" s="1162">
        <v>1224.0</v>
      </c>
      <c r="L100" s="1187">
        <v>3.75</v>
      </c>
      <c r="M100" s="1163">
        <f t="shared" si="4"/>
        <v>2448</v>
      </c>
      <c r="N100" s="1095">
        <f t="shared" si="5"/>
        <v>9180</v>
      </c>
      <c r="O100" s="217"/>
      <c r="P100" s="217"/>
      <c r="Q100" s="1095">
        <f t="shared" si="6"/>
        <v>918</v>
      </c>
      <c r="R100" s="217"/>
      <c r="S100" s="217"/>
      <c r="T100" s="217"/>
      <c r="U100" s="217"/>
      <c r="V100" s="217"/>
      <c r="W100" s="217"/>
    </row>
    <row r="101">
      <c r="B101" s="1172" t="s">
        <v>107</v>
      </c>
      <c r="C101" s="1173"/>
      <c r="D101" s="1174" t="s">
        <v>36</v>
      </c>
      <c r="E101" s="1175">
        <f t="shared" si="1"/>
        <v>0</v>
      </c>
      <c r="F101" s="1188">
        <v>0.0</v>
      </c>
      <c r="G101" s="1177">
        <v>0.0</v>
      </c>
      <c r="H101" s="1189">
        <v>150.0</v>
      </c>
      <c r="I101" s="1179">
        <v>4590.0</v>
      </c>
      <c r="J101" s="1180">
        <f t="shared" si="2"/>
        <v>0</v>
      </c>
      <c r="K101" s="1179">
        <v>1224.0</v>
      </c>
      <c r="L101" s="1181">
        <v>3.75</v>
      </c>
      <c r="M101" s="1182">
        <f t="shared" si="4"/>
        <v>0</v>
      </c>
      <c r="N101" s="1095">
        <f t="shared" si="5"/>
        <v>0</v>
      </c>
      <c r="O101" s="216"/>
      <c r="P101" s="216"/>
      <c r="Q101" s="1095">
        <f t="shared" si="6"/>
        <v>918</v>
      </c>
      <c r="R101" s="216"/>
      <c r="S101" s="216"/>
      <c r="T101" s="216"/>
      <c r="U101" s="216"/>
      <c r="V101" s="216"/>
      <c r="W101" s="216"/>
    </row>
    <row r="102">
      <c r="B102" s="1137" t="s">
        <v>107</v>
      </c>
      <c r="C102" s="1183"/>
      <c r="D102" s="1147" t="s">
        <v>35</v>
      </c>
      <c r="E102" s="1148">
        <f t="shared" si="1"/>
        <v>5</v>
      </c>
      <c r="F102" s="1184">
        <v>2.0</v>
      </c>
      <c r="G102" s="1185">
        <v>3.0</v>
      </c>
      <c r="H102" s="1161"/>
      <c r="I102" s="1171">
        <v>4590.0</v>
      </c>
      <c r="J102" s="1152">
        <f t="shared" si="2"/>
        <v>22950</v>
      </c>
      <c r="K102" s="1171">
        <v>1224.0</v>
      </c>
      <c r="L102" s="1144">
        <v>3.75</v>
      </c>
      <c r="M102" s="1154">
        <f t="shared" si="4"/>
        <v>6120</v>
      </c>
      <c r="N102" s="1095">
        <f t="shared" si="5"/>
        <v>22950</v>
      </c>
      <c r="O102" s="95"/>
      <c r="P102" s="95"/>
      <c r="Q102" s="1095">
        <f t="shared" si="6"/>
        <v>918</v>
      </c>
      <c r="R102" s="95"/>
      <c r="S102" s="95"/>
      <c r="T102" s="95"/>
      <c r="U102" s="95"/>
      <c r="V102" s="95"/>
      <c r="W102" s="95"/>
    </row>
    <row r="103">
      <c r="B103" s="1137" t="s">
        <v>107</v>
      </c>
      <c r="C103" s="1183"/>
      <c r="D103" s="1147" t="s">
        <v>34</v>
      </c>
      <c r="E103" s="1148">
        <f t="shared" si="1"/>
        <v>11</v>
      </c>
      <c r="F103" s="1184">
        <v>7.0</v>
      </c>
      <c r="G103" s="1185">
        <v>4.0</v>
      </c>
      <c r="H103" s="1161"/>
      <c r="I103" s="1171">
        <v>4590.0</v>
      </c>
      <c r="J103" s="1152">
        <f t="shared" si="2"/>
        <v>50490</v>
      </c>
      <c r="K103" s="1171">
        <v>1224.0</v>
      </c>
      <c r="L103" s="1144">
        <v>3.75</v>
      </c>
      <c r="M103" s="1154">
        <f t="shared" si="4"/>
        <v>13464</v>
      </c>
      <c r="N103" s="1095">
        <f t="shared" si="5"/>
        <v>50490</v>
      </c>
      <c r="O103" s="95"/>
      <c r="P103" s="95"/>
      <c r="Q103" s="1095">
        <f t="shared" si="6"/>
        <v>918</v>
      </c>
      <c r="R103" s="95"/>
      <c r="S103" s="95"/>
      <c r="T103" s="95"/>
      <c r="U103" s="95"/>
      <c r="V103" s="95"/>
      <c r="W103" s="95"/>
    </row>
    <row r="104">
      <c r="B104" s="1137" t="s">
        <v>107</v>
      </c>
      <c r="C104" s="1183"/>
      <c r="D104" s="1147" t="s">
        <v>37</v>
      </c>
      <c r="E104" s="1148">
        <f t="shared" si="1"/>
        <v>0</v>
      </c>
      <c r="F104" s="1190">
        <v>0.0</v>
      </c>
      <c r="G104" s="1185">
        <v>0.0</v>
      </c>
      <c r="H104" s="1161"/>
      <c r="I104" s="1171">
        <v>4590.0</v>
      </c>
      <c r="J104" s="1152">
        <f t="shared" si="2"/>
        <v>0</v>
      </c>
      <c r="K104" s="1171">
        <v>1224.0</v>
      </c>
      <c r="L104" s="1144">
        <v>3.75</v>
      </c>
      <c r="M104" s="1154">
        <f t="shared" si="4"/>
        <v>0</v>
      </c>
      <c r="N104" s="1095">
        <f t="shared" si="5"/>
        <v>0</v>
      </c>
      <c r="O104" s="95"/>
      <c r="P104" s="95"/>
      <c r="Q104" s="1095">
        <f t="shared" si="6"/>
        <v>918</v>
      </c>
      <c r="R104" s="95"/>
      <c r="S104" s="95"/>
      <c r="T104" s="95"/>
      <c r="U104" s="95"/>
      <c r="V104" s="95"/>
      <c r="W104" s="95"/>
    </row>
    <row r="105">
      <c r="B105" s="1137" t="s">
        <v>107</v>
      </c>
      <c r="C105" s="1183"/>
      <c r="D105" s="1147" t="s">
        <v>132</v>
      </c>
      <c r="E105" s="1148">
        <f t="shared" si="1"/>
        <v>0</v>
      </c>
      <c r="F105" s="1190">
        <v>0.0</v>
      </c>
      <c r="G105" s="1185">
        <v>0.0</v>
      </c>
      <c r="H105" s="1161"/>
      <c r="I105" s="1171">
        <v>4590.0</v>
      </c>
      <c r="J105" s="1152">
        <f t="shared" si="2"/>
        <v>0</v>
      </c>
      <c r="K105" s="1171">
        <v>1224.0</v>
      </c>
      <c r="L105" s="1144">
        <v>3.75</v>
      </c>
      <c r="M105" s="1154">
        <f t="shared" si="4"/>
        <v>0</v>
      </c>
      <c r="N105" s="1095">
        <f t="shared" si="5"/>
        <v>0</v>
      </c>
      <c r="O105" s="95"/>
      <c r="P105" s="95"/>
      <c r="Q105" s="1095">
        <f t="shared" si="6"/>
        <v>918</v>
      </c>
      <c r="R105" s="95"/>
      <c r="S105" s="95"/>
      <c r="T105" s="95"/>
      <c r="U105" s="95"/>
      <c r="V105" s="95"/>
      <c r="W105" s="95"/>
    </row>
    <row r="106">
      <c r="B106" s="1164" t="s">
        <v>107</v>
      </c>
      <c r="C106" s="1186"/>
      <c r="D106" s="1158" t="s">
        <v>133</v>
      </c>
      <c r="E106" s="1159">
        <f t="shared" si="1"/>
        <v>4</v>
      </c>
      <c r="F106" s="1160">
        <v>2.0</v>
      </c>
      <c r="G106" s="1166">
        <v>2.0</v>
      </c>
      <c r="H106" s="1167"/>
      <c r="I106" s="1162">
        <v>4590.0</v>
      </c>
      <c r="J106" s="1162">
        <f t="shared" si="2"/>
        <v>18360</v>
      </c>
      <c r="K106" s="1162">
        <v>1224.0</v>
      </c>
      <c r="L106" s="1187">
        <v>3.75</v>
      </c>
      <c r="M106" s="1163">
        <f t="shared" si="4"/>
        <v>4896</v>
      </c>
      <c r="N106" s="1095">
        <f t="shared" si="5"/>
        <v>18360</v>
      </c>
      <c r="O106" s="217"/>
      <c r="P106" s="217"/>
      <c r="Q106" s="1095">
        <f t="shared" si="6"/>
        <v>918</v>
      </c>
      <c r="R106" s="217"/>
      <c r="S106" s="217"/>
      <c r="T106" s="217"/>
      <c r="U106" s="217"/>
      <c r="V106" s="217"/>
      <c r="W106" s="217"/>
    </row>
    <row r="107">
      <c r="B107" s="1146" t="s">
        <v>40</v>
      </c>
      <c r="C107" s="905" t="s">
        <v>41</v>
      </c>
      <c r="D107" s="1147" t="s">
        <v>36</v>
      </c>
      <c r="E107" s="1148">
        <f t="shared" si="1"/>
        <v>16</v>
      </c>
      <c r="F107" s="1155">
        <v>9.0</v>
      </c>
      <c r="G107" s="1150">
        <v>7.0</v>
      </c>
      <c r="H107" s="1156"/>
      <c r="I107" s="1152">
        <v>6390.0</v>
      </c>
      <c r="J107" s="1152">
        <f t="shared" si="2"/>
        <v>102240</v>
      </c>
      <c r="K107" s="1152">
        <v>2435.0</v>
      </c>
      <c r="L107" s="1153">
        <f t="shared" ref="L107:L566" si="7">I107/K107</f>
        <v>2.624229979</v>
      </c>
      <c r="M107" s="1154">
        <f t="shared" si="4"/>
        <v>38960</v>
      </c>
      <c r="N107" s="1095">
        <f t="shared" si="5"/>
        <v>102240</v>
      </c>
      <c r="O107" s="95"/>
      <c r="P107" s="95"/>
      <c r="Q107" s="1095">
        <f t="shared" si="6"/>
        <v>1278</v>
      </c>
      <c r="R107" s="95"/>
      <c r="S107" s="95"/>
      <c r="T107" s="95"/>
      <c r="U107" s="95"/>
      <c r="V107" s="95"/>
      <c r="W107" s="95"/>
    </row>
    <row r="108">
      <c r="B108" s="1146" t="s">
        <v>40</v>
      </c>
      <c r="C108" s="905" t="s">
        <v>41</v>
      </c>
      <c r="D108" s="1147" t="s">
        <v>35</v>
      </c>
      <c r="E108" s="1148">
        <f t="shared" si="1"/>
        <v>18</v>
      </c>
      <c r="F108" s="1155">
        <v>4.0</v>
      </c>
      <c r="G108" s="1150">
        <v>14.0</v>
      </c>
      <c r="H108" s="1156"/>
      <c r="I108" s="1152">
        <v>6390.0</v>
      </c>
      <c r="J108" s="1152">
        <f t="shared" si="2"/>
        <v>115020</v>
      </c>
      <c r="K108" s="1152">
        <v>2435.0</v>
      </c>
      <c r="L108" s="1153">
        <f t="shared" si="7"/>
        <v>2.624229979</v>
      </c>
      <c r="M108" s="1154">
        <f t="shared" si="4"/>
        <v>43830</v>
      </c>
      <c r="N108" s="1095">
        <f t="shared" si="5"/>
        <v>115020</v>
      </c>
      <c r="O108" s="95"/>
      <c r="P108" s="95"/>
      <c r="Q108" s="1095">
        <f t="shared" si="6"/>
        <v>1278</v>
      </c>
      <c r="R108" s="95"/>
      <c r="S108" s="95"/>
      <c r="T108" s="95"/>
      <c r="U108" s="95"/>
      <c r="V108" s="95"/>
      <c r="W108" s="95"/>
    </row>
    <row r="109">
      <c r="B109" s="1146" t="s">
        <v>40</v>
      </c>
      <c r="C109" s="905" t="s">
        <v>41</v>
      </c>
      <c r="D109" s="1147" t="s">
        <v>34</v>
      </c>
      <c r="E109" s="1148">
        <f t="shared" si="1"/>
        <v>10</v>
      </c>
      <c r="F109" s="1157">
        <v>0.0</v>
      </c>
      <c r="G109" s="1150">
        <v>10.0</v>
      </c>
      <c r="H109" s="1151" t="s">
        <v>294</v>
      </c>
      <c r="I109" s="1152">
        <v>6390.0</v>
      </c>
      <c r="J109" s="1152">
        <f t="shared" si="2"/>
        <v>63900</v>
      </c>
      <c r="K109" s="1152">
        <v>2435.0</v>
      </c>
      <c r="L109" s="1153">
        <f t="shared" si="7"/>
        <v>2.624229979</v>
      </c>
      <c r="M109" s="1154">
        <f t="shared" si="4"/>
        <v>24350</v>
      </c>
      <c r="N109" s="1095">
        <f t="shared" si="5"/>
        <v>63900</v>
      </c>
      <c r="O109" s="95"/>
      <c r="P109" s="95"/>
      <c r="Q109" s="1095">
        <f t="shared" si="6"/>
        <v>1278</v>
      </c>
      <c r="R109" s="95"/>
      <c r="S109" s="95"/>
      <c r="T109" s="95"/>
      <c r="U109" s="95"/>
      <c r="V109" s="95"/>
      <c r="W109" s="95"/>
    </row>
    <row r="110">
      <c r="B110" s="1146" t="s">
        <v>40</v>
      </c>
      <c r="C110" s="905" t="s">
        <v>41</v>
      </c>
      <c r="D110" s="1147" t="s">
        <v>37</v>
      </c>
      <c r="E110" s="1148">
        <f t="shared" si="1"/>
        <v>24</v>
      </c>
      <c r="F110" s="1155">
        <v>17.0</v>
      </c>
      <c r="G110" s="1150">
        <v>7.0</v>
      </c>
      <c r="H110" s="1156"/>
      <c r="I110" s="1152">
        <v>6390.0</v>
      </c>
      <c r="J110" s="1152">
        <f t="shared" si="2"/>
        <v>153360</v>
      </c>
      <c r="K110" s="1152">
        <v>2435.0</v>
      </c>
      <c r="L110" s="1153">
        <f t="shared" si="7"/>
        <v>2.624229979</v>
      </c>
      <c r="M110" s="1154">
        <f t="shared" si="4"/>
        <v>58440</v>
      </c>
      <c r="N110" s="1095">
        <f t="shared" si="5"/>
        <v>153360</v>
      </c>
      <c r="O110" s="95"/>
      <c r="P110" s="95"/>
      <c r="Q110" s="1095">
        <f t="shared" si="6"/>
        <v>1278</v>
      </c>
      <c r="R110" s="95"/>
      <c r="S110" s="95"/>
      <c r="T110" s="95"/>
      <c r="U110" s="95"/>
      <c r="V110" s="95"/>
      <c r="W110" s="95"/>
    </row>
    <row r="111">
      <c r="B111" s="1146" t="s">
        <v>40</v>
      </c>
      <c r="C111" s="905" t="s">
        <v>41</v>
      </c>
      <c r="D111" s="1147" t="s">
        <v>132</v>
      </c>
      <c r="E111" s="1148">
        <f t="shared" si="1"/>
        <v>3</v>
      </c>
      <c r="F111" s="1157">
        <v>0.0</v>
      </c>
      <c r="G111" s="1150">
        <v>3.0</v>
      </c>
      <c r="H111" s="1151">
        <v>10.0</v>
      </c>
      <c r="I111" s="1152">
        <v>6390.0</v>
      </c>
      <c r="J111" s="1152">
        <f t="shared" si="2"/>
        <v>19170</v>
      </c>
      <c r="K111" s="1152">
        <v>2435.0</v>
      </c>
      <c r="L111" s="1153">
        <f t="shared" si="7"/>
        <v>2.624229979</v>
      </c>
      <c r="M111" s="1154">
        <f t="shared" si="4"/>
        <v>7305</v>
      </c>
      <c r="N111" s="1095">
        <f t="shared" si="5"/>
        <v>19170</v>
      </c>
      <c r="O111" s="95"/>
      <c r="P111" s="95"/>
      <c r="Q111" s="1095">
        <f t="shared" si="6"/>
        <v>1278</v>
      </c>
      <c r="R111" s="95"/>
      <c r="S111" s="95"/>
      <c r="T111" s="95"/>
      <c r="U111" s="95"/>
      <c r="V111" s="95"/>
      <c r="W111" s="95"/>
    </row>
    <row r="112">
      <c r="B112" s="1164" t="s">
        <v>40</v>
      </c>
      <c r="C112" s="909" t="s">
        <v>41</v>
      </c>
      <c r="D112" s="1158" t="s">
        <v>133</v>
      </c>
      <c r="E112" s="1159">
        <f t="shared" si="1"/>
        <v>4</v>
      </c>
      <c r="F112" s="1160">
        <v>1.0</v>
      </c>
      <c r="G112" s="1166">
        <v>3.0</v>
      </c>
      <c r="H112" s="1167"/>
      <c r="I112" s="1162">
        <v>6390.0</v>
      </c>
      <c r="J112" s="1162">
        <f t="shared" si="2"/>
        <v>25560</v>
      </c>
      <c r="K112" s="1152">
        <v>2435.0</v>
      </c>
      <c r="L112" s="1153">
        <f t="shared" si="7"/>
        <v>2.624229979</v>
      </c>
      <c r="M112" s="1163">
        <f t="shared" si="4"/>
        <v>9740</v>
      </c>
      <c r="N112" s="1095">
        <f t="shared" si="5"/>
        <v>25560</v>
      </c>
      <c r="O112" s="95"/>
      <c r="P112" s="95"/>
      <c r="Q112" s="1095">
        <f t="shared" si="6"/>
        <v>1278</v>
      </c>
      <c r="R112" s="95"/>
      <c r="S112" s="95"/>
      <c r="T112" s="95"/>
      <c r="U112" s="95"/>
      <c r="V112" s="95"/>
      <c r="W112" s="95"/>
    </row>
    <row r="113">
      <c r="B113" s="1146" t="s">
        <v>237</v>
      </c>
      <c r="C113" s="905" t="s">
        <v>44</v>
      </c>
      <c r="D113" s="1147" t="s">
        <v>36</v>
      </c>
      <c r="E113" s="1148">
        <f t="shared" si="1"/>
        <v>10</v>
      </c>
      <c r="F113" s="1155">
        <v>6.0</v>
      </c>
      <c r="G113" s="1150">
        <v>4.0</v>
      </c>
      <c r="H113" s="1156"/>
      <c r="I113" s="1152">
        <v>5890.0</v>
      </c>
      <c r="J113" s="1152">
        <f t="shared" si="2"/>
        <v>58900</v>
      </c>
      <c r="K113" s="1152">
        <v>1058.0</v>
      </c>
      <c r="L113" s="1153">
        <f t="shared" si="7"/>
        <v>5.56710775</v>
      </c>
      <c r="M113" s="1154">
        <f t="shared" si="4"/>
        <v>10580</v>
      </c>
      <c r="N113" s="1095">
        <f t="shared" si="5"/>
        <v>58900</v>
      </c>
      <c r="O113" s="95"/>
      <c r="P113" s="95"/>
      <c r="Q113" s="1095">
        <f t="shared" si="6"/>
        <v>1178</v>
      </c>
      <c r="R113" s="95"/>
      <c r="S113" s="95"/>
      <c r="T113" s="95"/>
      <c r="U113" s="95"/>
      <c r="V113" s="95"/>
      <c r="W113" s="95"/>
    </row>
    <row r="114">
      <c r="B114" s="1146" t="s">
        <v>237</v>
      </c>
      <c r="C114" s="905" t="s">
        <v>44</v>
      </c>
      <c r="D114" s="1147" t="s">
        <v>35</v>
      </c>
      <c r="E114" s="1148">
        <f t="shared" si="1"/>
        <v>12</v>
      </c>
      <c r="F114" s="1155">
        <v>8.0</v>
      </c>
      <c r="G114" s="1150">
        <v>4.0</v>
      </c>
      <c r="H114" s="1156"/>
      <c r="I114" s="1152">
        <v>5890.0</v>
      </c>
      <c r="J114" s="1152">
        <f t="shared" si="2"/>
        <v>70680</v>
      </c>
      <c r="K114" s="1152">
        <v>1058.0</v>
      </c>
      <c r="L114" s="1153">
        <f t="shared" si="7"/>
        <v>5.56710775</v>
      </c>
      <c r="M114" s="1154">
        <f t="shared" si="4"/>
        <v>12696</v>
      </c>
      <c r="N114" s="1095">
        <f t="shared" si="5"/>
        <v>70680</v>
      </c>
      <c r="O114" s="95"/>
      <c r="P114" s="95"/>
      <c r="Q114" s="1095">
        <f t="shared" si="6"/>
        <v>1178</v>
      </c>
      <c r="R114" s="95"/>
      <c r="S114" s="95"/>
      <c r="T114" s="95"/>
      <c r="U114" s="95"/>
      <c r="V114" s="95"/>
      <c r="W114" s="95"/>
    </row>
    <row r="115">
      <c r="B115" s="1146" t="s">
        <v>237</v>
      </c>
      <c r="C115" s="905" t="s">
        <v>44</v>
      </c>
      <c r="D115" s="1147" t="s">
        <v>34</v>
      </c>
      <c r="E115" s="1148">
        <f t="shared" si="1"/>
        <v>13</v>
      </c>
      <c r="F115" s="1155">
        <v>8.0</v>
      </c>
      <c r="G115" s="1150">
        <v>5.0</v>
      </c>
      <c r="H115" s="1156"/>
      <c r="I115" s="1152">
        <v>5890.0</v>
      </c>
      <c r="J115" s="1152">
        <f t="shared" si="2"/>
        <v>76570</v>
      </c>
      <c r="K115" s="1152">
        <v>1058.0</v>
      </c>
      <c r="L115" s="1153">
        <f t="shared" si="7"/>
        <v>5.56710775</v>
      </c>
      <c r="M115" s="1154">
        <f t="shared" si="4"/>
        <v>13754</v>
      </c>
      <c r="N115" s="1095">
        <f t="shared" si="5"/>
        <v>76570</v>
      </c>
      <c r="O115" s="95"/>
      <c r="P115" s="95"/>
      <c r="Q115" s="1095">
        <f t="shared" si="6"/>
        <v>1178</v>
      </c>
      <c r="R115" s="95"/>
      <c r="S115" s="95"/>
      <c r="T115" s="95"/>
      <c r="U115" s="95"/>
      <c r="V115" s="95"/>
      <c r="W115" s="95"/>
    </row>
    <row r="116">
      <c r="B116" s="1146" t="s">
        <v>237</v>
      </c>
      <c r="C116" s="905" t="s">
        <v>44</v>
      </c>
      <c r="D116" s="1147" t="s">
        <v>37</v>
      </c>
      <c r="E116" s="1148">
        <f t="shared" si="1"/>
        <v>4</v>
      </c>
      <c r="F116" s="1157">
        <v>0.0</v>
      </c>
      <c r="G116" s="1150">
        <v>4.0</v>
      </c>
      <c r="H116" s="1156"/>
      <c r="I116" s="1152">
        <v>5890.0</v>
      </c>
      <c r="J116" s="1152">
        <f t="shared" si="2"/>
        <v>23560</v>
      </c>
      <c r="K116" s="1152">
        <v>1058.0</v>
      </c>
      <c r="L116" s="1153">
        <f t="shared" si="7"/>
        <v>5.56710775</v>
      </c>
      <c r="M116" s="1154">
        <f t="shared" si="4"/>
        <v>4232</v>
      </c>
      <c r="N116" s="1095">
        <f t="shared" si="5"/>
        <v>23560</v>
      </c>
      <c r="O116" s="95"/>
      <c r="P116" s="95"/>
      <c r="Q116" s="1095">
        <f t="shared" si="6"/>
        <v>1178</v>
      </c>
      <c r="R116" s="95"/>
      <c r="S116" s="95"/>
      <c r="T116" s="95"/>
      <c r="U116" s="95"/>
      <c r="V116" s="95"/>
      <c r="W116" s="95"/>
    </row>
    <row r="117">
      <c r="B117" s="1146" t="s">
        <v>237</v>
      </c>
      <c r="C117" s="905" t="s">
        <v>44</v>
      </c>
      <c r="D117" s="1147" t="s">
        <v>132</v>
      </c>
      <c r="E117" s="1148">
        <f t="shared" si="1"/>
        <v>5</v>
      </c>
      <c r="F117" s="1155">
        <v>2.0</v>
      </c>
      <c r="G117" s="1150">
        <v>3.0</v>
      </c>
      <c r="H117" s="1156"/>
      <c r="I117" s="1152">
        <v>5890.0</v>
      </c>
      <c r="J117" s="1152">
        <f t="shared" si="2"/>
        <v>29450</v>
      </c>
      <c r="K117" s="1152">
        <v>1058.0</v>
      </c>
      <c r="L117" s="1153">
        <f t="shared" si="7"/>
        <v>5.56710775</v>
      </c>
      <c r="M117" s="1154">
        <f t="shared" si="4"/>
        <v>5290</v>
      </c>
      <c r="N117" s="1095">
        <f t="shared" si="5"/>
        <v>29450</v>
      </c>
      <c r="O117" s="95"/>
      <c r="P117" s="95"/>
      <c r="Q117" s="1095">
        <f t="shared" si="6"/>
        <v>1178</v>
      </c>
      <c r="R117" s="95"/>
      <c r="S117" s="95"/>
      <c r="T117" s="95"/>
      <c r="U117" s="95"/>
      <c r="V117" s="95"/>
      <c r="W117" s="95"/>
    </row>
    <row r="118">
      <c r="B118" s="1164" t="s">
        <v>237</v>
      </c>
      <c r="C118" s="909" t="s">
        <v>44</v>
      </c>
      <c r="D118" s="1158" t="s">
        <v>133</v>
      </c>
      <c r="E118" s="1159">
        <f t="shared" si="1"/>
        <v>8</v>
      </c>
      <c r="F118" s="1160">
        <v>6.0</v>
      </c>
      <c r="G118" s="1150">
        <v>2.0</v>
      </c>
      <c r="H118" s="1161"/>
      <c r="I118" s="1162">
        <v>5890.0</v>
      </c>
      <c r="J118" s="1162">
        <f t="shared" si="2"/>
        <v>47120</v>
      </c>
      <c r="K118" s="1152">
        <v>1058.0</v>
      </c>
      <c r="L118" s="1153">
        <f t="shared" si="7"/>
        <v>5.56710775</v>
      </c>
      <c r="M118" s="1163">
        <f t="shared" si="4"/>
        <v>8464</v>
      </c>
      <c r="N118" s="1095">
        <f t="shared" si="5"/>
        <v>47120</v>
      </c>
      <c r="O118" s="95"/>
      <c r="P118" s="95"/>
      <c r="Q118" s="1095">
        <f t="shared" si="6"/>
        <v>1178</v>
      </c>
      <c r="R118" s="95"/>
      <c r="S118" s="95"/>
      <c r="T118" s="95"/>
      <c r="U118" s="95"/>
      <c r="V118" s="95"/>
      <c r="W118" s="95"/>
    </row>
    <row r="119">
      <c r="B119" s="1146" t="s">
        <v>45</v>
      </c>
      <c r="C119" s="905" t="s">
        <v>46</v>
      </c>
      <c r="D119" s="1147" t="s">
        <v>36</v>
      </c>
      <c r="E119" s="1148">
        <f t="shared" si="1"/>
        <v>16</v>
      </c>
      <c r="F119" s="1155">
        <v>10.0</v>
      </c>
      <c r="G119" s="1150">
        <v>6.0</v>
      </c>
      <c r="H119" s="1156"/>
      <c r="I119" s="1152">
        <v>5890.0</v>
      </c>
      <c r="J119" s="1152">
        <f t="shared" si="2"/>
        <v>94240</v>
      </c>
      <c r="K119" s="1152">
        <v>2205.0</v>
      </c>
      <c r="L119" s="1153">
        <f t="shared" si="7"/>
        <v>2.671201814</v>
      </c>
      <c r="M119" s="1154">
        <f t="shared" si="4"/>
        <v>35280</v>
      </c>
      <c r="N119" s="1095">
        <f t="shared" si="5"/>
        <v>94240</v>
      </c>
      <c r="O119" s="95"/>
      <c r="P119" s="95"/>
      <c r="Q119" s="1095">
        <f t="shared" si="6"/>
        <v>1178</v>
      </c>
      <c r="R119" s="95"/>
      <c r="S119" s="95"/>
      <c r="T119" s="95"/>
      <c r="U119" s="95"/>
      <c r="V119" s="95"/>
      <c r="W119" s="95"/>
    </row>
    <row r="120">
      <c r="B120" s="1146" t="s">
        <v>45</v>
      </c>
      <c r="C120" s="905" t="s">
        <v>46</v>
      </c>
      <c r="D120" s="1147" t="s">
        <v>35</v>
      </c>
      <c r="E120" s="1148">
        <f t="shared" si="1"/>
        <v>13</v>
      </c>
      <c r="F120" s="1155">
        <v>8.0</v>
      </c>
      <c r="G120" s="1150">
        <v>5.0</v>
      </c>
      <c r="H120" s="1156"/>
      <c r="I120" s="1152">
        <v>5890.0</v>
      </c>
      <c r="J120" s="1152">
        <f t="shared" si="2"/>
        <v>76570</v>
      </c>
      <c r="K120" s="1152">
        <v>2205.0</v>
      </c>
      <c r="L120" s="1153">
        <f t="shared" si="7"/>
        <v>2.671201814</v>
      </c>
      <c r="M120" s="1154">
        <f t="shared" si="4"/>
        <v>28665</v>
      </c>
      <c r="N120" s="1095">
        <f t="shared" si="5"/>
        <v>76570</v>
      </c>
      <c r="O120" s="95"/>
      <c r="P120" s="95"/>
      <c r="Q120" s="1095">
        <f t="shared" si="6"/>
        <v>1178</v>
      </c>
      <c r="R120" s="95"/>
      <c r="S120" s="95"/>
      <c r="T120" s="95"/>
      <c r="U120" s="95"/>
      <c r="V120" s="95"/>
      <c r="W120" s="95"/>
    </row>
    <row r="121">
      <c r="B121" s="1146" t="s">
        <v>45</v>
      </c>
      <c r="C121" s="905" t="s">
        <v>46</v>
      </c>
      <c r="D121" s="1147" t="s">
        <v>34</v>
      </c>
      <c r="E121" s="1148">
        <f t="shared" si="1"/>
        <v>14</v>
      </c>
      <c r="F121" s="1155">
        <v>5.0</v>
      </c>
      <c r="G121" s="1150">
        <v>9.0</v>
      </c>
      <c r="H121" s="1156"/>
      <c r="I121" s="1152">
        <v>5890.0</v>
      </c>
      <c r="J121" s="1152">
        <f t="shared" si="2"/>
        <v>82460</v>
      </c>
      <c r="K121" s="1152">
        <v>2205.0</v>
      </c>
      <c r="L121" s="1153">
        <f t="shared" si="7"/>
        <v>2.671201814</v>
      </c>
      <c r="M121" s="1154">
        <f t="shared" si="4"/>
        <v>30870</v>
      </c>
      <c r="N121" s="1095">
        <f t="shared" si="5"/>
        <v>82460</v>
      </c>
      <c r="O121" s="95"/>
      <c r="P121" s="95"/>
      <c r="Q121" s="1095">
        <f t="shared" si="6"/>
        <v>1178</v>
      </c>
      <c r="R121" s="95"/>
      <c r="S121" s="95"/>
      <c r="T121" s="95"/>
      <c r="U121" s="95"/>
      <c r="V121" s="95"/>
      <c r="W121" s="95"/>
    </row>
    <row r="122">
      <c r="B122" s="1146" t="s">
        <v>45</v>
      </c>
      <c r="C122" s="905" t="s">
        <v>46</v>
      </c>
      <c r="D122" s="1147" t="s">
        <v>37</v>
      </c>
      <c r="E122" s="1148">
        <f t="shared" si="1"/>
        <v>19</v>
      </c>
      <c r="F122" s="1155">
        <v>13.0</v>
      </c>
      <c r="G122" s="1150">
        <v>6.0</v>
      </c>
      <c r="H122" s="1156"/>
      <c r="I122" s="1152">
        <v>5890.0</v>
      </c>
      <c r="J122" s="1152">
        <f t="shared" si="2"/>
        <v>111910</v>
      </c>
      <c r="K122" s="1152">
        <v>2205.0</v>
      </c>
      <c r="L122" s="1153">
        <f t="shared" si="7"/>
        <v>2.671201814</v>
      </c>
      <c r="M122" s="1154">
        <f t="shared" si="4"/>
        <v>41895</v>
      </c>
      <c r="N122" s="1095">
        <f t="shared" si="5"/>
        <v>111910</v>
      </c>
      <c r="O122" s="95"/>
      <c r="P122" s="95"/>
      <c r="Q122" s="1095">
        <f t="shared" si="6"/>
        <v>1178</v>
      </c>
      <c r="R122" s="95"/>
      <c r="S122" s="95"/>
      <c r="T122" s="95"/>
      <c r="U122" s="95"/>
      <c r="V122" s="95"/>
      <c r="W122" s="95"/>
    </row>
    <row r="123">
      <c r="B123" s="1146" t="s">
        <v>45</v>
      </c>
      <c r="C123" s="905" t="s">
        <v>46</v>
      </c>
      <c r="D123" s="1147" t="s">
        <v>132</v>
      </c>
      <c r="E123" s="1148">
        <f t="shared" si="1"/>
        <v>5</v>
      </c>
      <c r="F123" s="1155">
        <v>1.0</v>
      </c>
      <c r="G123" s="1150">
        <v>4.0</v>
      </c>
      <c r="H123" s="1156"/>
      <c r="I123" s="1152">
        <v>5890.0</v>
      </c>
      <c r="J123" s="1152">
        <f t="shared" si="2"/>
        <v>29450</v>
      </c>
      <c r="K123" s="1152">
        <v>2205.0</v>
      </c>
      <c r="L123" s="1153">
        <f t="shared" si="7"/>
        <v>2.671201814</v>
      </c>
      <c r="M123" s="1154">
        <f t="shared" si="4"/>
        <v>11025</v>
      </c>
      <c r="N123" s="1095">
        <f t="shared" si="5"/>
        <v>29450</v>
      </c>
      <c r="O123" s="95"/>
      <c r="P123" s="95"/>
      <c r="Q123" s="1095">
        <f t="shared" si="6"/>
        <v>1178</v>
      </c>
      <c r="R123" s="95"/>
      <c r="S123" s="95"/>
      <c r="T123" s="95"/>
      <c r="U123" s="95"/>
      <c r="V123" s="95"/>
      <c r="W123" s="95"/>
    </row>
    <row r="124">
      <c r="B124" s="1164" t="s">
        <v>45</v>
      </c>
      <c r="C124" s="909" t="s">
        <v>46</v>
      </c>
      <c r="D124" s="1158" t="s">
        <v>133</v>
      </c>
      <c r="E124" s="1159">
        <f t="shared" si="1"/>
        <v>6</v>
      </c>
      <c r="F124" s="1160">
        <v>3.0</v>
      </c>
      <c r="G124" s="1166">
        <v>3.0</v>
      </c>
      <c r="H124" s="1167"/>
      <c r="I124" s="1162">
        <v>5890.0</v>
      </c>
      <c r="J124" s="1162">
        <f t="shared" si="2"/>
        <v>35340</v>
      </c>
      <c r="K124" s="1152">
        <v>2205.0</v>
      </c>
      <c r="L124" s="1153">
        <f t="shared" si="7"/>
        <v>2.671201814</v>
      </c>
      <c r="M124" s="1163">
        <f t="shared" si="4"/>
        <v>13230</v>
      </c>
      <c r="N124" s="1095">
        <f t="shared" si="5"/>
        <v>35340</v>
      </c>
      <c r="O124" s="95"/>
      <c r="P124" s="95"/>
      <c r="Q124" s="1095">
        <f t="shared" si="6"/>
        <v>1178</v>
      </c>
      <c r="R124" s="95"/>
      <c r="S124" s="95"/>
      <c r="T124" s="95"/>
      <c r="U124" s="95"/>
      <c r="V124" s="95"/>
      <c r="W124" s="95"/>
    </row>
    <row r="125">
      <c r="B125" s="1146" t="s">
        <v>47</v>
      </c>
      <c r="C125" s="905" t="s">
        <v>48</v>
      </c>
      <c r="D125" s="1147" t="s">
        <v>36</v>
      </c>
      <c r="E125" s="1148">
        <f t="shared" si="1"/>
        <v>18</v>
      </c>
      <c r="F125" s="1155">
        <v>14.0</v>
      </c>
      <c r="G125" s="1150">
        <v>4.0</v>
      </c>
      <c r="H125" s="1156"/>
      <c r="I125" s="1152">
        <v>6490.0</v>
      </c>
      <c r="J125" s="1152">
        <f t="shared" si="2"/>
        <v>116820</v>
      </c>
      <c r="K125" s="1152">
        <v>1698.0</v>
      </c>
      <c r="L125" s="1153">
        <f t="shared" si="7"/>
        <v>3.822143698</v>
      </c>
      <c r="M125" s="1154">
        <f t="shared" si="4"/>
        <v>30564</v>
      </c>
      <c r="N125" s="1095">
        <f t="shared" si="5"/>
        <v>116820</v>
      </c>
      <c r="O125" s="95"/>
      <c r="P125" s="95"/>
      <c r="Q125" s="1095">
        <f t="shared" si="6"/>
        <v>1298</v>
      </c>
      <c r="R125" s="95"/>
      <c r="S125" s="95"/>
      <c r="T125" s="95"/>
      <c r="U125" s="95"/>
      <c r="V125" s="95"/>
      <c r="W125" s="95"/>
    </row>
    <row r="126">
      <c r="B126" s="1146" t="s">
        <v>47</v>
      </c>
      <c r="C126" s="905" t="s">
        <v>48</v>
      </c>
      <c r="D126" s="1147" t="s">
        <v>35</v>
      </c>
      <c r="E126" s="1148">
        <f t="shared" si="1"/>
        <v>28</v>
      </c>
      <c r="F126" s="1155">
        <v>18.0</v>
      </c>
      <c r="G126" s="1150">
        <v>10.0</v>
      </c>
      <c r="H126" s="1156"/>
      <c r="I126" s="1152">
        <v>6490.0</v>
      </c>
      <c r="J126" s="1152">
        <f t="shared" si="2"/>
        <v>181720</v>
      </c>
      <c r="K126" s="1152">
        <v>1698.0</v>
      </c>
      <c r="L126" s="1153">
        <f t="shared" si="7"/>
        <v>3.822143698</v>
      </c>
      <c r="M126" s="1154">
        <f t="shared" si="4"/>
        <v>47544</v>
      </c>
      <c r="N126" s="1095">
        <f t="shared" si="5"/>
        <v>181720</v>
      </c>
      <c r="O126" s="95"/>
      <c r="P126" s="95"/>
      <c r="Q126" s="1095">
        <f t="shared" si="6"/>
        <v>1298</v>
      </c>
      <c r="R126" s="95"/>
      <c r="S126" s="95"/>
      <c r="T126" s="95"/>
      <c r="U126" s="95"/>
      <c r="V126" s="95"/>
      <c r="W126" s="95"/>
    </row>
    <row r="127">
      <c r="B127" s="1146" t="s">
        <v>47</v>
      </c>
      <c r="C127" s="905" t="s">
        <v>48</v>
      </c>
      <c r="D127" s="1147" t="s">
        <v>34</v>
      </c>
      <c r="E127" s="1148">
        <f t="shared" si="1"/>
        <v>19</v>
      </c>
      <c r="F127" s="1155">
        <v>7.0</v>
      </c>
      <c r="G127" s="1150">
        <v>12.0</v>
      </c>
      <c r="H127" s="1156"/>
      <c r="I127" s="1152">
        <v>6490.0</v>
      </c>
      <c r="J127" s="1152">
        <f t="shared" si="2"/>
        <v>123310</v>
      </c>
      <c r="K127" s="1152">
        <v>1698.0</v>
      </c>
      <c r="L127" s="1153">
        <f t="shared" si="7"/>
        <v>3.822143698</v>
      </c>
      <c r="M127" s="1154">
        <f t="shared" si="4"/>
        <v>32262</v>
      </c>
      <c r="N127" s="1095">
        <f t="shared" si="5"/>
        <v>123310</v>
      </c>
      <c r="O127" s="95"/>
      <c r="P127" s="95"/>
      <c r="Q127" s="1095">
        <f t="shared" si="6"/>
        <v>1298</v>
      </c>
      <c r="R127" s="95"/>
      <c r="S127" s="95"/>
      <c r="T127" s="95"/>
      <c r="U127" s="95"/>
      <c r="V127" s="95"/>
      <c r="W127" s="95"/>
    </row>
    <row r="128">
      <c r="B128" s="1146" t="s">
        <v>47</v>
      </c>
      <c r="C128" s="905" t="s">
        <v>48</v>
      </c>
      <c r="D128" s="1147" t="s">
        <v>37</v>
      </c>
      <c r="E128" s="1148">
        <f t="shared" si="1"/>
        <v>18</v>
      </c>
      <c r="F128" s="1155">
        <v>11.0</v>
      </c>
      <c r="G128" s="1150">
        <v>7.0</v>
      </c>
      <c r="H128" s="1156"/>
      <c r="I128" s="1152">
        <v>6490.0</v>
      </c>
      <c r="J128" s="1152">
        <f t="shared" si="2"/>
        <v>116820</v>
      </c>
      <c r="K128" s="1152">
        <v>1698.0</v>
      </c>
      <c r="L128" s="1153">
        <f t="shared" si="7"/>
        <v>3.822143698</v>
      </c>
      <c r="M128" s="1154">
        <f t="shared" si="4"/>
        <v>30564</v>
      </c>
      <c r="N128" s="1095">
        <f t="shared" si="5"/>
        <v>116820</v>
      </c>
      <c r="O128" s="95"/>
      <c r="P128" s="95"/>
      <c r="Q128" s="1095">
        <f t="shared" si="6"/>
        <v>1298</v>
      </c>
      <c r="R128" s="95"/>
      <c r="S128" s="95"/>
      <c r="T128" s="95"/>
      <c r="U128" s="95"/>
      <c r="V128" s="95"/>
      <c r="W128" s="95"/>
    </row>
    <row r="129">
      <c r="B129" s="1146" t="s">
        <v>47</v>
      </c>
      <c r="C129" s="905" t="s">
        <v>48</v>
      </c>
      <c r="D129" s="1147" t="s">
        <v>132</v>
      </c>
      <c r="E129" s="1148">
        <f t="shared" si="1"/>
        <v>6</v>
      </c>
      <c r="F129" s="1157">
        <v>0.0</v>
      </c>
      <c r="G129" s="1150">
        <v>6.0</v>
      </c>
      <c r="H129" s="1191" t="s">
        <v>295</v>
      </c>
      <c r="I129" s="1152">
        <v>6490.0</v>
      </c>
      <c r="J129" s="1152">
        <f t="shared" si="2"/>
        <v>38940</v>
      </c>
      <c r="K129" s="1152">
        <v>1698.0</v>
      </c>
      <c r="L129" s="1153">
        <f t="shared" si="7"/>
        <v>3.822143698</v>
      </c>
      <c r="M129" s="1154">
        <f t="shared" si="4"/>
        <v>10188</v>
      </c>
      <c r="N129" s="1095">
        <f t="shared" si="5"/>
        <v>38940</v>
      </c>
      <c r="O129" s="95"/>
      <c r="P129" s="95"/>
      <c r="Q129" s="1095">
        <f t="shared" si="6"/>
        <v>1298</v>
      </c>
      <c r="R129" s="95"/>
      <c r="S129" s="95"/>
      <c r="T129" s="95"/>
      <c r="U129" s="95"/>
      <c r="V129" s="95"/>
      <c r="W129" s="95"/>
    </row>
    <row r="130">
      <c r="B130" s="1164" t="s">
        <v>47</v>
      </c>
      <c r="C130" s="909" t="s">
        <v>48</v>
      </c>
      <c r="D130" s="1158" t="s">
        <v>133</v>
      </c>
      <c r="E130" s="1159">
        <f t="shared" si="1"/>
        <v>4</v>
      </c>
      <c r="F130" s="1165">
        <v>0.0</v>
      </c>
      <c r="G130" s="1166">
        <v>4.0</v>
      </c>
      <c r="H130" s="1192"/>
      <c r="I130" s="1162">
        <v>6490.0</v>
      </c>
      <c r="J130" s="1162">
        <f t="shared" si="2"/>
        <v>25960</v>
      </c>
      <c r="K130" s="1152">
        <v>1698.0</v>
      </c>
      <c r="L130" s="1153">
        <f t="shared" si="7"/>
        <v>3.822143698</v>
      </c>
      <c r="M130" s="1163">
        <f t="shared" si="4"/>
        <v>6792</v>
      </c>
      <c r="N130" s="1095">
        <f t="shared" si="5"/>
        <v>25960</v>
      </c>
      <c r="O130" s="95"/>
      <c r="P130" s="95"/>
      <c r="Q130" s="1095">
        <f t="shared" si="6"/>
        <v>1298</v>
      </c>
      <c r="R130" s="95"/>
      <c r="S130" s="95"/>
      <c r="T130" s="95"/>
      <c r="U130" s="95"/>
      <c r="V130" s="95"/>
      <c r="W130" s="95"/>
    </row>
    <row r="131">
      <c r="B131" s="1146" t="s">
        <v>243</v>
      </c>
      <c r="C131" s="905" t="s">
        <v>87</v>
      </c>
      <c r="D131" s="1147" t="s">
        <v>36</v>
      </c>
      <c r="E131" s="1148">
        <f t="shared" si="1"/>
        <v>30</v>
      </c>
      <c r="F131" s="1155">
        <v>26.0</v>
      </c>
      <c r="G131" s="1150">
        <v>4.0</v>
      </c>
      <c r="H131" s="1151">
        <v>100.0</v>
      </c>
      <c r="I131" s="1152">
        <v>3490.0</v>
      </c>
      <c r="J131" s="1152">
        <f t="shared" si="2"/>
        <v>104700</v>
      </c>
      <c r="K131" s="1152">
        <v>833.5</v>
      </c>
      <c r="L131" s="1153">
        <f t="shared" si="7"/>
        <v>4.187162567</v>
      </c>
      <c r="M131" s="1154">
        <f t="shared" si="4"/>
        <v>25005</v>
      </c>
      <c r="N131" s="1095">
        <f t="shared" si="5"/>
        <v>104700</v>
      </c>
      <c r="O131" s="95"/>
      <c r="P131" s="95"/>
      <c r="Q131" s="1095">
        <f t="shared" si="6"/>
        <v>698</v>
      </c>
      <c r="R131" s="95"/>
      <c r="S131" s="95"/>
      <c r="T131" s="95"/>
      <c r="U131" s="95"/>
      <c r="V131" s="95"/>
      <c r="W131" s="95"/>
    </row>
    <row r="132">
      <c r="B132" s="1146" t="s">
        <v>243</v>
      </c>
      <c r="C132" s="905" t="s">
        <v>87</v>
      </c>
      <c r="D132" s="1147" t="s">
        <v>35</v>
      </c>
      <c r="E132" s="1148">
        <f t="shared" si="1"/>
        <v>15</v>
      </c>
      <c r="F132" s="1155">
        <v>10.0</v>
      </c>
      <c r="G132" s="1150">
        <v>5.0</v>
      </c>
      <c r="H132" s="1151">
        <v>100.0</v>
      </c>
      <c r="I132" s="1152">
        <v>3490.0</v>
      </c>
      <c r="J132" s="1152">
        <f t="shared" si="2"/>
        <v>52350</v>
      </c>
      <c r="K132" s="1152">
        <v>833.5</v>
      </c>
      <c r="L132" s="1153">
        <f t="shared" si="7"/>
        <v>4.187162567</v>
      </c>
      <c r="M132" s="1154">
        <f t="shared" si="4"/>
        <v>12502.5</v>
      </c>
      <c r="N132" s="1095">
        <f t="shared" si="5"/>
        <v>52350</v>
      </c>
      <c r="O132" s="95"/>
      <c r="P132" s="95"/>
      <c r="Q132" s="1095">
        <f t="shared" si="6"/>
        <v>698</v>
      </c>
      <c r="R132" s="95"/>
      <c r="S132" s="95"/>
      <c r="T132" s="95"/>
      <c r="U132" s="95"/>
      <c r="V132" s="95"/>
      <c r="W132" s="95"/>
    </row>
    <row r="133">
      <c r="B133" s="1146" t="s">
        <v>243</v>
      </c>
      <c r="C133" s="905" t="s">
        <v>87</v>
      </c>
      <c r="D133" s="1147" t="s">
        <v>34</v>
      </c>
      <c r="E133" s="1148">
        <f t="shared" si="1"/>
        <v>11</v>
      </c>
      <c r="F133" s="1155">
        <v>7.0</v>
      </c>
      <c r="G133" s="1150">
        <v>4.0</v>
      </c>
      <c r="H133" s="1151">
        <v>50.0</v>
      </c>
      <c r="I133" s="1152">
        <v>3490.0</v>
      </c>
      <c r="J133" s="1152">
        <f t="shared" si="2"/>
        <v>38390</v>
      </c>
      <c r="K133" s="1152">
        <v>833.5</v>
      </c>
      <c r="L133" s="1153">
        <f t="shared" si="7"/>
        <v>4.187162567</v>
      </c>
      <c r="M133" s="1154">
        <f t="shared" si="4"/>
        <v>9168.5</v>
      </c>
      <c r="N133" s="1095">
        <f t="shared" si="5"/>
        <v>38390</v>
      </c>
      <c r="O133" s="95"/>
      <c r="P133" s="95"/>
      <c r="Q133" s="1095">
        <f t="shared" si="6"/>
        <v>698</v>
      </c>
      <c r="R133" s="95"/>
      <c r="S133" s="95"/>
      <c r="T133" s="95"/>
      <c r="U133" s="95"/>
      <c r="V133" s="95"/>
      <c r="W133" s="95"/>
    </row>
    <row r="134">
      <c r="B134" s="1146" t="s">
        <v>243</v>
      </c>
      <c r="C134" s="905" t="s">
        <v>87</v>
      </c>
      <c r="D134" s="1147" t="s">
        <v>37</v>
      </c>
      <c r="E134" s="1148">
        <f t="shared" si="1"/>
        <v>4</v>
      </c>
      <c r="F134" s="1157">
        <v>0.0</v>
      </c>
      <c r="G134" s="1150">
        <v>4.0</v>
      </c>
      <c r="H134" s="1151">
        <v>100.0</v>
      </c>
      <c r="I134" s="1152">
        <v>3490.0</v>
      </c>
      <c r="J134" s="1152">
        <f t="shared" si="2"/>
        <v>13960</v>
      </c>
      <c r="K134" s="1152">
        <v>833.5</v>
      </c>
      <c r="L134" s="1153">
        <f t="shared" si="7"/>
        <v>4.187162567</v>
      </c>
      <c r="M134" s="1154">
        <f t="shared" si="4"/>
        <v>3334</v>
      </c>
      <c r="N134" s="1095">
        <f t="shared" si="5"/>
        <v>13960</v>
      </c>
      <c r="O134" s="95"/>
      <c r="P134" s="95"/>
      <c r="Q134" s="1095">
        <f t="shared" si="6"/>
        <v>698</v>
      </c>
      <c r="R134" s="95"/>
      <c r="S134" s="95"/>
      <c r="T134" s="95"/>
      <c r="U134" s="95"/>
      <c r="V134" s="95"/>
      <c r="W134" s="95"/>
    </row>
    <row r="135">
      <c r="B135" s="1146" t="s">
        <v>243</v>
      </c>
      <c r="C135" s="905" t="s">
        <v>87</v>
      </c>
      <c r="D135" s="1147" t="s">
        <v>132</v>
      </c>
      <c r="E135" s="1148">
        <f t="shared" si="1"/>
        <v>6</v>
      </c>
      <c r="F135" s="1155">
        <v>3.0</v>
      </c>
      <c r="G135" s="1150">
        <v>3.0</v>
      </c>
      <c r="H135" s="1151">
        <v>100.0</v>
      </c>
      <c r="I135" s="1152">
        <v>3490.0</v>
      </c>
      <c r="J135" s="1171">
        <f t="shared" si="2"/>
        <v>20940</v>
      </c>
      <c r="K135" s="1171">
        <v>833.5</v>
      </c>
      <c r="L135" s="1153">
        <f t="shared" si="7"/>
        <v>4.187162567</v>
      </c>
      <c r="M135" s="1145">
        <f t="shared" si="4"/>
        <v>5001</v>
      </c>
      <c r="N135" s="1095">
        <f t="shared" si="5"/>
        <v>20940</v>
      </c>
      <c r="O135" s="95"/>
      <c r="P135" s="95"/>
      <c r="Q135" s="1095">
        <f t="shared" si="6"/>
        <v>698</v>
      </c>
      <c r="R135" s="95"/>
      <c r="S135" s="95"/>
      <c r="T135" s="95"/>
      <c r="U135" s="95"/>
      <c r="V135" s="95"/>
      <c r="W135" s="95"/>
    </row>
    <row r="136">
      <c r="B136" s="1146" t="s">
        <v>243</v>
      </c>
      <c r="C136" s="905" t="s">
        <v>87</v>
      </c>
      <c r="D136" s="1147" t="s">
        <v>133</v>
      </c>
      <c r="E136" s="1148">
        <f t="shared" si="1"/>
        <v>26</v>
      </c>
      <c r="F136" s="1193">
        <v>23.0</v>
      </c>
      <c r="G136" s="1150">
        <v>3.0</v>
      </c>
      <c r="H136" s="1156"/>
      <c r="I136" s="1152">
        <v>3490.0</v>
      </c>
      <c r="J136" s="1152">
        <f t="shared" si="2"/>
        <v>90740</v>
      </c>
      <c r="K136" s="1152">
        <v>833.5</v>
      </c>
      <c r="L136" s="1153">
        <f t="shared" si="7"/>
        <v>4.187162567</v>
      </c>
      <c r="M136" s="1154">
        <f t="shared" si="4"/>
        <v>21671</v>
      </c>
      <c r="N136" s="1095">
        <f t="shared" si="5"/>
        <v>90740</v>
      </c>
      <c r="O136" s="95"/>
      <c r="P136" s="95"/>
      <c r="Q136" s="1095">
        <f t="shared" si="6"/>
        <v>698</v>
      </c>
      <c r="R136" s="95"/>
      <c r="S136" s="95"/>
      <c r="T136" s="95"/>
      <c r="U136" s="95"/>
      <c r="V136" s="95"/>
      <c r="W136" s="95"/>
    </row>
    <row r="137">
      <c r="B137" s="1146" t="s">
        <v>243</v>
      </c>
      <c r="C137" s="905" t="s">
        <v>87</v>
      </c>
      <c r="D137" s="1147" t="s">
        <v>242</v>
      </c>
      <c r="E137" s="1148">
        <f t="shared" si="1"/>
        <v>10</v>
      </c>
      <c r="F137" s="1193">
        <v>8.0</v>
      </c>
      <c r="G137" s="1150">
        <v>2.0</v>
      </c>
      <c r="H137" s="1156"/>
      <c r="I137" s="1152">
        <v>3490.0</v>
      </c>
      <c r="J137" s="1152">
        <f t="shared" si="2"/>
        <v>34900</v>
      </c>
      <c r="K137" s="1152">
        <v>833.5</v>
      </c>
      <c r="L137" s="1153">
        <f t="shared" si="7"/>
        <v>4.187162567</v>
      </c>
      <c r="M137" s="1154">
        <f t="shared" si="4"/>
        <v>8335</v>
      </c>
      <c r="N137" s="1095">
        <f t="shared" si="5"/>
        <v>34900</v>
      </c>
      <c r="O137" s="95"/>
      <c r="P137" s="95"/>
      <c r="Q137" s="1095">
        <f t="shared" si="6"/>
        <v>698</v>
      </c>
      <c r="R137" s="95"/>
      <c r="S137" s="95"/>
      <c r="T137" s="95"/>
      <c r="U137" s="95"/>
      <c r="V137" s="95"/>
      <c r="W137" s="95"/>
    </row>
    <row r="138">
      <c r="B138" s="1164" t="s">
        <v>243</v>
      </c>
      <c r="C138" s="909" t="s">
        <v>87</v>
      </c>
      <c r="D138" s="1158" t="s">
        <v>244</v>
      </c>
      <c r="E138" s="1159">
        <f t="shared" si="1"/>
        <v>7</v>
      </c>
      <c r="F138" s="1160">
        <v>6.0</v>
      </c>
      <c r="G138" s="1166">
        <v>1.0</v>
      </c>
      <c r="H138" s="1167"/>
      <c r="I138" s="1162">
        <v>3490.0</v>
      </c>
      <c r="J138" s="1162">
        <f t="shared" si="2"/>
        <v>24430</v>
      </c>
      <c r="K138" s="1162">
        <v>833.5</v>
      </c>
      <c r="L138" s="1187">
        <f t="shared" si="7"/>
        <v>4.187162567</v>
      </c>
      <c r="M138" s="1163">
        <f t="shared" si="4"/>
        <v>5834.5</v>
      </c>
      <c r="N138" s="1194">
        <f t="shared" si="5"/>
        <v>24430</v>
      </c>
      <c r="O138" s="217"/>
      <c r="P138" s="217"/>
      <c r="Q138" s="1194">
        <f t="shared" si="6"/>
        <v>698</v>
      </c>
      <c r="R138" s="217"/>
      <c r="S138" s="217"/>
      <c r="T138" s="217"/>
      <c r="U138" s="217"/>
      <c r="V138" s="217"/>
      <c r="W138" s="217"/>
    </row>
    <row r="139">
      <c r="B139" s="1146" t="s">
        <v>89</v>
      </c>
      <c r="C139" s="905" t="s">
        <v>90</v>
      </c>
      <c r="D139" s="1147" t="s">
        <v>36</v>
      </c>
      <c r="E139" s="1148">
        <f t="shared" si="1"/>
        <v>13</v>
      </c>
      <c r="F139" s="1155">
        <v>9.0</v>
      </c>
      <c r="G139" s="1150">
        <v>4.0</v>
      </c>
      <c r="H139" s="1151">
        <v>100.0</v>
      </c>
      <c r="I139" s="1152">
        <v>3490.0</v>
      </c>
      <c r="J139" s="1152">
        <f t="shared" si="2"/>
        <v>45370</v>
      </c>
      <c r="K139" s="1152">
        <v>833.5</v>
      </c>
      <c r="L139" s="1153">
        <f t="shared" si="7"/>
        <v>4.187162567</v>
      </c>
      <c r="M139" s="1154">
        <f t="shared" si="4"/>
        <v>10835.5</v>
      </c>
      <c r="N139" s="1095">
        <f t="shared" si="5"/>
        <v>45370</v>
      </c>
      <c r="O139" s="95"/>
      <c r="P139" s="95"/>
      <c r="Q139" s="1095">
        <f t="shared" si="6"/>
        <v>698</v>
      </c>
      <c r="R139" s="95"/>
      <c r="S139" s="95"/>
      <c r="T139" s="95"/>
      <c r="U139" s="95"/>
      <c r="V139" s="95"/>
      <c r="W139" s="95"/>
    </row>
    <row r="140">
      <c r="B140" s="1146" t="s">
        <v>89</v>
      </c>
      <c r="C140" s="905" t="s">
        <v>90</v>
      </c>
      <c r="D140" s="1147" t="s">
        <v>35</v>
      </c>
      <c r="E140" s="1148">
        <f t="shared" si="1"/>
        <v>3</v>
      </c>
      <c r="F140" s="1157">
        <v>0.0</v>
      </c>
      <c r="G140" s="1150">
        <v>3.0</v>
      </c>
      <c r="H140" s="1151">
        <v>100.0</v>
      </c>
      <c r="I140" s="1152">
        <v>3490.0</v>
      </c>
      <c r="J140" s="1152">
        <f t="shared" si="2"/>
        <v>10470</v>
      </c>
      <c r="K140" s="1152">
        <v>833.5</v>
      </c>
      <c r="L140" s="1153">
        <f t="shared" si="7"/>
        <v>4.187162567</v>
      </c>
      <c r="M140" s="1154">
        <f t="shared" si="4"/>
        <v>2500.5</v>
      </c>
      <c r="N140" s="1095">
        <f t="shared" si="5"/>
        <v>10470</v>
      </c>
      <c r="O140" s="95"/>
      <c r="P140" s="95"/>
      <c r="Q140" s="1095">
        <f t="shared" si="6"/>
        <v>698</v>
      </c>
      <c r="R140" s="95"/>
      <c r="S140" s="95"/>
      <c r="T140" s="95"/>
      <c r="U140" s="95"/>
      <c r="V140" s="95"/>
      <c r="W140" s="95"/>
    </row>
    <row r="141">
      <c r="B141" s="1146" t="s">
        <v>89</v>
      </c>
      <c r="C141" s="905" t="s">
        <v>90</v>
      </c>
      <c r="D141" s="1147" t="s">
        <v>34</v>
      </c>
      <c r="E141" s="1148">
        <f t="shared" si="1"/>
        <v>15</v>
      </c>
      <c r="F141" s="1155">
        <v>11.0</v>
      </c>
      <c r="G141" s="1150">
        <v>4.0</v>
      </c>
      <c r="H141" s="1151">
        <v>70.0</v>
      </c>
      <c r="I141" s="1152">
        <v>3490.0</v>
      </c>
      <c r="J141" s="1152">
        <f t="shared" si="2"/>
        <v>52350</v>
      </c>
      <c r="K141" s="1152">
        <v>833.5</v>
      </c>
      <c r="L141" s="1153">
        <f t="shared" si="7"/>
        <v>4.187162567</v>
      </c>
      <c r="M141" s="1154">
        <f t="shared" si="4"/>
        <v>12502.5</v>
      </c>
      <c r="N141" s="1095">
        <f t="shared" si="5"/>
        <v>52350</v>
      </c>
      <c r="O141" s="95"/>
      <c r="P141" s="95"/>
      <c r="Q141" s="1095">
        <f t="shared" si="6"/>
        <v>698</v>
      </c>
      <c r="R141" s="95"/>
      <c r="S141" s="95"/>
      <c r="T141" s="95"/>
      <c r="U141" s="95"/>
      <c r="V141" s="95"/>
      <c r="W141" s="95"/>
    </row>
    <row r="142">
      <c r="B142" s="1146" t="s">
        <v>89</v>
      </c>
      <c r="C142" s="905" t="s">
        <v>90</v>
      </c>
      <c r="D142" s="1147" t="s">
        <v>37</v>
      </c>
      <c r="E142" s="1148">
        <f t="shared" si="1"/>
        <v>5</v>
      </c>
      <c r="F142" s="1155">
        <v>1.0</v>
      </c>
      <c r="G142" s="1150">
        <v>4.0</v>
      </c>
      <c r="H142" s="1151">
        <v>100.0</v>
      </c>
      <c r="I142" s="1152">
        <v>3490.0</v>
      </c>
      <c r="J142" s="1152">
        <f t="shared" si="2"/>
        <v>17450</v>
      </c>
      <c r="K142" s="1152">
        <v>833.5</v>
      </c>
      <c r="L142" s="1153">
        <f t="shared" si="7"/>
        <v>4.187162567</v>
      </c>
      <c r="M142" s="1154">
        <f t="shared" si="4"/>
        <v>4167.5</v>
      </c>
      <c r="N142" s="1095">
        <f t="shared" si="5"/>
        <v>17450</v>
      </c>
      <c r="O142" s="95"/>
      <c r="P142" s="95"/>
      <c r="Q142" s="1095">
        <f t="shared" si="6"/>
        <v>698</v>
      </c>
      <c r="R142" s="95"/>
      <c r="S142" s="95"/>
      <c r="T142" s="95"/>
      <c r="U142" s="95"/>
      <c r="V142" s="95"/>
      <c r="W142" s="95"/>
    </row>
    <row r="143">
      <c r="B143" s="1146" t="s">
        <v>89</v>
      </c>
      <c r="C143" s="905" t="s">
        <v>90</v>
      </c>
      <c r="D143" s="1147" t="s">
        <v>132</v>
      </c>
      <c r="E143" s="1148">
        <f t="shared" si="1"/>
        <v>7</v>
      </c>
      <c r="F143" s="1155">
        <v>4.0</v>
      </c>
      <c r="G143" s="1150">
        <v>3.0</v>
      </c>
      <c r="H143" s="1151">
        <v>50.0</v>
      </c>
      <c r="I143" s="1152">
        <v>3490.0</v>
      </c>
      <c r="J143" s="1171">
        <f t="shared" si="2"/>
        <v>24430</v>
      </c>
      <c r="K143" s="1171">
        <v>833.5</v>
      </c>
      <c r="L143" s="1153">
        <f t="shared" si="7"/>
        <v>4.187162567</v>
      </c>
      <c r="M143" s="1145">
        <f t="shared" si="4"/>
        <v>5834.5</v>
      </c>
      <c r="N143" s="1095">
        <f t="shared" si="5"/>
        <v>24430</v>
      </c>
      <c r="O143" s="95"/>
      <c r="P143" s="95"/>
      <c r="Q143" s="1095">
        <f t="shared" si="6"/>
        <v>698</v>
      </c>
      <c r="R143" s="95"/>
      <c r="S143" s="95"/>
      <c r="T143" s="95"/>
      <c r="U143" s="95"/>
      <c r="V143" s="95"/>
      <c r="W143" s="95"/>
    </row>
    <row r="144">
      <c r="B144" s="1146" t="s">
        <v>89</v>
      </c>
      <c r="C144" s="905" t="s">
        <v>90</v>
      </c>
      <c r="D144" s="1147" t="s">
        <v>133</v>
      </c>
      <c r="E144" s="1148">
        <f t="shared" si="1"/>
        <v>26</v>
      </c>
      <c r="F144" s="1193">
        <v>23.0</v>
      </c>
      <c r="G144" s="1150">
        <v>3.0</v>
      </c>
      <c r="H144" s="1156"/>
      <c r="I144" s="1152">
        <v>3490.0</v>
      </c>
      <c r="J144" s="1152">
        <f t="shared" si="2"/>
        <v>90740</v>
      </c>
      <c r="K144" s="1152">
        <v>833.5</v>
      </c>
      <c r="L144" s="1153">
        <f t="shared" si="7"/>
        <v>4.187162567</v>
      </c>
      <c r="M144" s="1154">
        <f t="shared" si="4"/>
        <v>21671</v>
      </c>
      <c r="N144" s="1095">
        <f t="shared" si="5"/>
        <v>90740</v>
      </c>
      <c r="O144" s="95"/>
      <c r="P144" s="95"/>
      <c r="Q144" s="1095">
        <f t="shared" si="6"/>
        <v>698</v>
      </c>
      <c r="R144" s="95"/>
      <c r="S144" s="95"/>
      <c r="T144" s="95"/>
      <c r="U144" s="95"/>
      <c r="V144" s="95"/>
      <c r="W144" s="95"/>
    </row>
    <row r="145">
      <c r="B145" s="1146" t="s">
        <v>243</v>
      </c>
      <c r="C145" s="905" t="s">
        <v>87</v>
      </c>
      <c r="D145" s="1147" t="s">
        <v>242</v>
      </c>
      <c r="E145" s="1148">
        <f t="shared" si="1"/>
        <v>10</v>
      </c>
      <c r="F145" s="1193">
        <v>8.0</v>
      </c>
      <c r="G145" s="1150">
        <v>2.0</v>
      </c>
      <c r="H145" s="1156"/>
      <c r="I145" s="1152">
        <v>3490.0</v>
      </c>
      <c r="J145" s="1152">
        <f t="shared" si="2"/>
        <v>34900</v>
      </c>
      <c r="K145" s="1152">
        <v>833.5</v>
      </c>
      <c r="L145" s="1153">
        <f t="shared" si="7"/>
        <v>4.187162567</v>
      </c>
      <c r="M145" s="1154">
        <f t="shared" si="4"/>
        <v>8335</v>
      </c>
      <c r="N145" s="1095">
        <f t="shared" si="5"/>
        <v>34900</v>
      </c>
      <c r="O145" s="95"/>
      <c r="P145" s="95"/>
      <c r="Q145" s="1095">
        <f t="shared" si="6"/>
        <v>698</v>
      </c>
      <c r="R145" s="95"/>
      <c r="S145" s="95"/>
      <c r="T145" s="95"/>
      <c r="U145" s="95"/>
      <c r="V145" s="95"/>
      <c r="W145" s="95"/>
    </row>
    <row r="146">
      <c r="B146" s="1164" t="s">
        <v>243</v>
      </c>
      <c r="C146" s="909" t="s">
        <v>87</v>
      </c>
      <c r="D146" s="1158" t="s">
        <v>244</v>
      </c>
      <c r="E146" s="1159">
        <f t="shared" si="1"/>
        <v>7</v>
      </c>
      <c r="F146" s="1160">
        <v>6.0</v>
      </c>
      <c r="G146" s="1166">
        <v>1.0</v>
      </c>
      <c r="H146" s="1161"/>
      <c r="I146" s="1152">
        <v>3490.0</v>
      </c>
      <c r="J146" s="1162">
        <f t="shared" si="2"/>
        <v>24430</v>
      </c>
      <c r="K146" s="1162">
        <v>833.5</v>
      </c>
      <c r="L146" s="1153">
        <f t="shared" si="7"/>
        <v>4.187162567</v>
      </c>
      <c r="M146" s="1163">
        <f t="shared" si="4"/>
        <v>5834.5</v>
      </c>
      <c r="N146" s="1095">
        <f t="shared" si="5"/>
        <v>24430</v>
      </c>
      <c r="O146" s="95"/>
      <c r="P146" s="95"/>
      <c r="Q146" s="1095">
        <f t="shared" si="6"/>
        <v>698</v>
      </c>
      <c r="R146" s="95"/>
      <c r="S146" s="95"/>
      <c r="T146" s="95"/>
      <c r="U146" s="95"/>
      <c r="V146" s="95"/>
      <c r="W146" s="95"/>
    </row>
    <row r="147">
      <c r="B147" s="1146" t="s">
        <v>98</v>
      </c>
      <c r="C147" s="905" t="s">
        <v>99</v>
      </c>
      <c r="D147" s="1147" t="s">
        <v>36</v>
      </c>
      <c r="E147" s="1148">
        <f t="shared" si="1"/>
        <v>0</v>
      </c>
      <c r="F147" s="1157">
        <v>0.0</v>
      </c>
      <c r="G147" s="1150">
        <v>0.0</v>
      </c>
      <c r="H147" s="1156"/>
      <c r="I147" s="1152">
        <v>3190.0</v>
      </c>
      <c r="J147" s="1152">
        <f t="shared" si="2"/>
        <v>0</v>
      </c>
      <c r="K147" s="1152">
        <v>980.0</v>
      </c>
      <c r="L147" s="1153">
        <f t="shared" si="7"/>
        <v>3.255102041</v>
      </c>
      <c r="M147" s="1154">
        <f t="shared" si="4"/>
        <v>0</v>
      </c>
      <c r="N147" s="1095">
        <f t="shared" si="5"/>
        <v>0</v>
      </c>
      <c r="O147" s="95"/>
      <c r="P147" s="95"/>
      <c r="Q147" s="1095">
        <f t="shared" si="6"/>
        <v>638</v>
      </c>
      <c r="R147" s="95"/>
      <c r="S147" s="95"/>
      <c r="T147" s="95"/>
      <c r="U147" s="95"/>
      <c r="V147" s="95"/>
      <c r="W147" s="95"/>
    </row>
    <row r="148">
      <c r="B148" s="1146" t="s">
        <v>98</v>
      </c>
      <c r="C148" s="905" t="s">
        <v>99</v>
      </c>
      <c r="D148" s="1147" t="s">
        <v>35</v>
      </c>
      <c r="E148" s="1148">
        <f t="shared" si="1"/>
        <v>0</v>
      </c>
      <c r="F148" s="1157">
        <v>0.0</v>
      </c>
      <c r="G148" s="1150">
        <v>0.0</v>
      </c>
      <c r="H148" s="1156"/>
      <c r="I148" s="1152">
        <v>3190.0</v>
      </c>
      <c r="J148" s="1152">
        <f t="shared" si="2"/>
        <v>0</v>
      </c>
      <c r="K148" s="1152">
        <v>980.0</v>
      </c>
      <c r="L148" s="1153">
        <f t="shared" si="7"/>
        <v>3.255102041</v>
      </c>
      <c r="M148" s="1154">
        <f t="shared" si="4"/>
        <v>0</v>
      </c>
      <c r="N148" s="1095">
        <f t="shared" si="5"/>
        <v>0</v>
      </c>
      <c r="O148" s="95"/>
      <c r="P148" s="95"/>
      <c r="Q148" s="1095">
        <f t="shared" si="6"/>
        <v>638</v>
      </c>
      <c r="R148" s="95"/>
      <c r="S148" s="95"/>
      <c r="T148" s="95"/>
      <c r="U148" s="95"/>
      <c r="V148" s="95"/>
      <c r="W148" s="95"/>
    </row>
    <row r="149">
      <c r="B149" s="1146" t="s">
        <v>98</v>
      </c>
      <c r="C149" s="905" t="s">
        <v>99</v>
      </c>
      <c r="D149" s="1147" t="s">
        <v>34</v>
      </c>
      <c r="E149" s="1148">
        <f t="shared" si="1"/>
        <v>20</v>
      </c>
      <c r="F149" s="1155">
        <v>17.0</v>
      </c>
      <c r="G149" s="1150">
        <v>3.0</v>
      </c>
      <c r="H149" s="1156"/>
      <c r="I149" s="1152">
        <v>3190.0</v>
      </c>
      <c r="J149" s="1152">
        <f t="shared" si="2"/>
        <v>63800</v>
      </c>
      <c r="K149" s="1152">
        <v>980.0</v>
      </c>
      <c r="L149" s="1153">
        <f t="shared" si="7"/>
        <v>3.255102041</v>
      </c>
      <c r="M149" s="1154">
        <f t="shared" si="4"/>
        <v>19600</v>
      </c>
      <c r="N149" s="1095">
        <f t="shared" si="5"/>
        <v>63800</v>
      </c>
      <c r="O149" s="95"/>
      <c r="P149" s="95"/>
      <c r="Q149" s="1095">
        <f t="shared" si="6"/>
        <v>638</v>
      </c>
      <c r="R149" s="95"/>
      <c r="S149" s="95"/>
      <c r="T149" s="95"/>
      <c r="U149" s="95"/>
      <c r="V149" s="95"/>
      <c r="W149" s="95"/>
    </row>
    <row r="150">
      <c r="B150" s="1146" t="s">
        <v>98</v>
      </c>
      <c r="C150" s="905" t="s">
        <v>99</v>
      </c>
      <c r="D150" s="1147" t="s">
        <v>37</v>
      </c>
      <c r="E150" s="1148">
        <f t="shared" si="1"/>
        <v>0</v>
      </c>
      <c r="F150" s="1157">
        <v>0.0</v>
      </c>
      <c r="G150" s="1150">
        <v>0.0</v>
      </c>
      <c r="H150" s="1156"/>
      <c r="I150" s="1152">
        <v>3190.0</v>
      </c>
      <c r="J150" s="1152">
        <f t="shared" si="2"/>
        <v>0</v>
      </c>
      <c r="K150" s="1152">
        <v>980.0</v>
      </c>
      <c r="L150" s="1153">
        <f t="shared" si="7"/>
        <v>3.255102041</v>
      </c>
      <c r="M150" s="1154">
        <f t="shared" si="4"/>
        <v>0</v>
      </c>
      <c r="N150" s="1095">
        <f t="shared" si="5"/>
        <v>0</v>
      </c>
      <c r="O150" s="95"/>
      <c r="P150" s="95"/>
      <c r="Q150" s="1095">
        <f t="shared" si="6"/>
        <v>638</v>
      </c>
      <c r="R150" s="95"/>
      <c r="S150" s="95"/>
      <c r="T150" s="95"/>
      <c r="U150" s="95"/>
      <c r="V150" s="95"/>
      <c r="W150" s="95"/>
    </row>
    <row r="151">
      <c r="B151" s="1146" t="s">
        <v>98</v>
      </c>
      <c r="C151" s="905" t="s">
        <v>99</v>
      </c>
      <c r="D151" s="1147" t="s">
        <v>132</v>
      </c>
      <c r="E151" s="1148">
        <f t="shared" si="1"/>
        <v>0</v>
      </c>
      <c r="F151" s="1157">
        <v>0.0</v>
      </c>
      <c r="G151" s="1150">
        <v>0.0</v>
      </c>
      <c r="H151" s="1156"/>
      <c r="I151" s="1152">
        <v>3190.0</v>
      </c>
      <c r="J151" s="1152">
        <f t="shared" si="2"/>
        <v>0</v>
      </c>
      <c r="K151" s="1152">
        <v>980.0</v>
      </c>
      <c r="L151" s="1153">
        <f t="shared" si="7"/>
        <v>3.255102041</v>
      </c>
      <c r="M151" s="1154">
        <f t="shared" si="4"/>
        <v>0</v>
      </c>
      <c r="N151" s="1095">
        <f t="shared" si="5"/>
        <v>0</v>
      </c>
      <c r="O151" s="95"/>
      <c r="P151" s="95"/>
      <c r="Q151" s="1095">
        <f t="shared" si="6"/>
        <v>638</v>
      </c>
      <c r="R151" s="95"/>
      <c r="S151" s="95"/>
      <c r="T151" s="95"/>
      <c r="U151" s="95"/>
      <c r="V151" s="95"/>
      <c r="W151" s="95"/>
    </row>
    <row r="152">
      <c r="B152" s="1164" t="s">
        <v>98</v>
      </c>
      <c r="C152" s="909" t="s">
        <v>99</v>
      </c>
      <c r="D152" s="1158" t="s">
        <v>133</v>
      </c>
      <c r="E152" s="1159">
        <f t="shared" si="1"/>
        <v>0</v>
      </c>
      <c r="F152" s="1165">
        <v>0.0</v>
      </c>
      <c r="G152" s="1166">
        <v>0.0</v>
      </c>
      <c r="H152" s="1167"/>
      <c r="I152" s="1162">
        <v>3190.0</v>
      </c>
      <c r="J152" s="1162">
        <f t="shared" si="2"/>
        <v>0</v>
      </c>
      <c r="K152" s="1152">
        <v>980.0</v>
      </c>
      <c r="L152" s="1153">
        <f t="shared" si="7"/>
        <v>3.255102041</v>
      </c>
      <c r="M152" s="1163">
        <f t="shared" si="4"/>
        <v>0</v>
      </c>
      <c r="N152" s="1095">
        <f t="shared" si="5"/>
        <v>0</v>
      </c>
      <c r="O152" s="95"/>
      <c r="P152" s="95"/>
      <c r="Q152" s="1095">
        <f t="shared" si="6"/>
        <v>638</v>
      </c>
      <c r="R152" s="95"/>
      <c r="S152" s="95"/>
      <c r="T152" s="95"/>
      <c r="U152" s="95"/>
      <c r="V152" s="95"/>
      <c r="W152" s="95"/>
    </row>
    <row r="153">
      <c r="B153" s="1146" t="s">
        <v>100</v>
      </c>
      <c r="C153" s="905" t="s">
        <v>101</v>
      </c>
      <c r="D153" s="1147" t="s">
        <v>36</v>
      </c>
      <c r="E153" s="1148">
        <f t="shared" si="1"/>
        <v>2</v>
      </c>
      <c r="F153" s="1155">
        <v>1.0</v>
      </c>
      <c r="G153" s="1150">
        <v>1.0</v>
      </c>
      <c r="H153" s="1156"/>
      <c r="I153" s="1152">
        <v>3190.0</v>
      </c>
      <c r="J153" s="1152">
        <f t="shared" si="2"/>
        <v>6380</v>
      </c>
      <c r="K153" s="1152">
        <v>980.0</v>
      </c>
      <c r="L153" s="1153">
        <f t="shared" si="7"/>
        <v>3.255102041</v>
      </c>
      <c r="M153" s="1154">
        <f t="shared" si="4"/>
        <v>1960</v>
      </c>
      <c r="N153" s="1095">
        <f t="shared" si="5"/>
        <v>6380</v>
      </c>
      <c r="O153" s="95"/>
      <c r="P153" s="95"/>
      <c r="Q153" s="1095">
        <f t="shared" si="6"/>
        <v>638</v>
      </c>
      <c r="R153" s="95"/>
      <c r="S153" s="95"/>
      <c r="T153" s="95"/>
      <c r="U153" s="95"/>
      <c r="V153" s="95"/>
      <c r="W153" s="95"/>
    </row>
    <row r="154">
      <c r="B154" s="1146" t="s">
        <v>100</v>
      </c>
      <c r="C154" s="905" t="s">
        <v>101</v>
      </c>
      <c r="D154" s="1147" t="s">
        <v>35</v>
      </c>
      <c r="E154" s="1148">
        <f t="shared" si="1"/>
        <v>6</v>
      </c>
      <c r="F154" s="1155">
        <v>3.0</v>
      </c>
      <c r="G154" s="1150">
        <v>3.0</v>
      </c>
      <c r="H154" s="1156"/>
      <c r="I154" s="1152">
        <v>3190.0</v>
      </c>
      <c r="J154" s="1152">
        <f t="shared" si="2"/>
        <v>19140</v>
      </c>
      <c r="K154" s="1152">
        <v>980.0</v>
      </c>
      <c r="L154" s="1153">
        <f t="shared" si="7"/>
        <v>3.255102041</v>
      </c>
      <c r="M154" s="1154">
        <f t="shared" si="4"/>
        <v>5880</v>
      </c>
      <c r="N154" s="1095">
        <f t="shared" si="5"/>
        <v>19140</v>
      </c>
      <c r="O154" s="95"/>
      <c r="P154" s="95"/>
      <c r="Q154" s="1095">
        <f t="shared" si="6"/>
        <v>638</v>
      </c>
      <c r="R154" s="95"/>
      <c r="S154" s="95"/>
      <c r="T154" s="95"/>
      <c r="U154" s="95"/>
      <c r="V154" s="95"/>
      <c r="W154" s="95"/>
    </row>
    <row r="155">
      <c r="B155" s="1146" t="s">
        <v>100</v>
      </c>
      <c r="C155" s="905" t="s">
        <v>101</v>
      </c>
      <c r="D155" s="1147" t="s">
        <v>34</v>
      </c>
      <c r="E155" s="1148">
        <f t="shared" si="1"/>
        <v>14</v>
      </c>
      <c r="F155" s="1155">
        <v>10.0</v>
      </c>
      <c r="G155" s="1150">
        <v>4.0</v>
      </c>
      <c r="H155" s="1156"/>
      <c r="I155" s="1152">
        <v>3190.0</v>
      </c>
      <c r="J155" s="1152">
        <f t="shared" si="2"/>
        <v>44660</v>
      </c>
      <c r="K155" s="1152">
        <v>980.0</v>
      </c>
      <c r="L155" s="1153">
        <f t="shared" si="7"/>
        <v>3.255102041</v>
      </c>
      <c r="M155" s="1154">
        <f t="shared" si="4"/>
        <v>13720</v>
      </c>
      <c r="N155" s="1095">
        <f t="shared" si="5"/>
        <v>44660</v>
      </c>
      <c r="O155" s="95"/>
      <c r="P155" s="95"/>
      <c r="Q155" s="1095">
        <f t="shared" si="6"/>
        <v>638</v>
      </c>
      <c r="R155" s="95"/>
      <c r="S155" s="95"/>
      <c r="T155" s="95"/>
      <c r="U155" s="95"/>
      <c r="V155" s="95"/>
      <c r="W155" s="95"/>
    </row>
    <row r="156">
      <c r="B156" s="1146" t="s">
        <v>100</v>
      </c>
      <c r="C156" s="905" t="s">
        <v>101</v>
      </c>
      <c r="D156" s="1147" t="s">
        <v>37</v>
      </c>
      <c r="E156" s="1148">
        <f t="shared" si="1"/>
        <v>7</v>
      </c>
      <c r="F156" s="1155">
        <v>3.0</v>
      </c>
      <c r="G156" s="1150">
        <v>4.0</v>
      </c>
      <c r="H156" s="1156"/>
      <c r="I156" s="1152">
        <v>3190.0</v>
      </c>
      <c r="J156" s="1152">
        <f t="shared" si="2"/>
        <v>22330</v>
      </c>
      <c r="K156" s="1152">
        <v>980.0</v>
      </c>
      <c r="L156" s="1153">
        <f t="shared" si="7"/>
        <v>3.255102041</v>
      </c>
      <c r="M156" s="1154">
        <f t="shared" si="4"/>
        <v>6860</v>
      </c>
      <c r="N156" s="1095">
        <f t="shared" si="5"/>
        <v>22330</v>
      </c>
      <c r="O156" s="95"/>
      <c r="P156" s="95"/>
      <c r="Q156" s="1095">
        <f t="shared" si="6"/>
        <v>638</v>
      </c>
      <c r="R156" s="95"/>
      <c r="S156" s="95"/>
      <c r="T156" s="95"/>
      <c r="U156" s="95"/>
      <c r="V156" s="95"/>
      <c r="W156" s="95"/>
    </row>
    <row r="157">
      <c r="B157" s="1146" t="s">
        <v>100</v>
      </c>
      <c r="C157" s="905" t="s">
        <v>101</v>
      </c>
      <c r="D157" s="1147" t="s">
        <v>132</v>
      </c>
      <c r="E157" s="1148">
        <f t="shared" si="1"/>
        <v>9</v>
      </c>
      <c r="F157" s="1155">
        <v>6.0</v>
      </c>
      <c r="G157" s="1150">
        <v>3.0</v>
      </c>
      <c r="H157" s="1156"/>
      <c r="I157" s="1152">
        <v>3190.0</v>
      </c>
      <c r="J157" s="1152">
        <f t="shared" si="2"/>
        <v>28710</v>
      </c>
      <c r="K157" s="1152">
        <v>980.0</v>
      </c>
      <c r="L157" s="1153">
        <f t="shared" si="7"/>
        <v>3.255102041</v>
      </c>
      <c r="M157" s="1154">
        <f t="shared" si="4"/>
        <v>8820</v>
      </c>
      <c r="N157" s="1095">
        <f t="shared" si="5"/>
        <v>28710</v>
      </c>
      <c r="O157" s="95"/>
      <c r="P157" s="95"/>
      <c r="Q157" s="1095">
        <f t="shared" si="6"/>
        <v>638</v>
      </c>
      <c r="R157" s="95"/>
      <c r="S157" s="95"/>
      <c r="T157" s="95"/>
      <c r="U157" s="95"/>
      <c r="V157" s="95"/>
      <c r="W157" s="95"/>
    </row>
    <row r="158">
      <c r="B158" s="1164" t="s">
        <v>100</v>
      </c>
      <c r="C158" s="909" t="s">
        <v>101</v>
      </c>
      <c r="D158" s="1158" t="s">
        <v>133</v>
      </c>
      <c r="E158" s="1159">
        <f t="shared" si="1"/>
        <v>2</v>
      </c>
      <c r="F158" s="1160">
        <v>1.0</v>
      </c>
      <c r="G158" s="1166">
        <v>1.0</v>
      </c>
      <c r="H158" s="1167"/>
      <c r="I158" s="1162">
        <v>3190.0</v>
      </c>
      <c r="J158" s="1162">
        <f t="shared" si="2"/>
        <v>6380</v>
      </c>
      <c r="K158" s="1152">
        <v>980.0</v>
      </c>
      <c r="L158" s="1153">
        <f t="shared" si="7"/>
        <v>3.255102041</v>
      </c>
      <c r="M158" s="1163">
        <f t="shared" si="4"/>
        <v>1960</v>
      </c>
      <c r="N158" s="1095">
        <f t="shared" si="5"/>
        <v>6380</v>
      </c>
      <c r="O158" s="95"/>
      <c r="P158" s="95"/>
      <c r="Q158" s="1095">
        <f t="shared" si="6"/>
        <v>638</v>
      </c>
      <c r="R158" s="95"/>
      <c r="S158" s="95"/>
      <c r="T158" s="95"/>
      <c r="U158" s="95"/>
      <c r="V158" s="95"/>
      <c r="W158" s="95"/>
    </row>
    <row r="159">
      <c r="B159" s="1146" t="s">
        <v>241</v>
      </c>
      <c r="C159" s="905" t="s">
        <v>68</v>
      </c>
      <c r="D159" s="1147" t="s">
        <v>36</v>
      </c>
      <c r="E159" s="1195">
        <f t="shared" si="1"/>
        <v>0</v>
      </c>
      <c r="F159" s="1157">
        <v>0.0</v>
      </c>
      <c r="G159" s="1150">
        <v>0.0</v>
      </c>
      <c r="H159" s="1156"/>
      <c r="I159" s="1152">
        <v>5990.0</v>
      </c>
      <c r="J159" s="1152">
        <f t="shared" si="2"/>
        <v>0</v>
      </c>
      <c r="K159" s="1152">
        <v>855.59</v>
      </c>
      <c r="L159" s="1153">
        <f t="shared" si="7"/>
        <v>7.001016842</v>
      </c>
      <c r="M159" s="1154">
        <f t="shared" si="4"/>
        <v>0</v>
      </c>
      <c r="N159" s="1095">
        <f t="shared" si="5"/>
        <v>0</v>
      </c>
      <c r="O159" s="95"/>
      <c r="P159" s="95"/>
      <c r="Q159" s="1095">
        <f t="shared" si="6"/>
        <v>1198</v>
      </c>
      <c r="R159" s="95"/>
      <c r="S159" s="95"/>
      <c r="T159" s="95"/>
      <c r="U159" s="95"/>
      <c r="V159" s="95"/>
      <c r="W159" s="95"/>
    </row>
    <row r="160">
      <c r="B160" s="1146" t="s">
        <v>241</v>
      </c>
      <c r="C160" s="905" t="s">
        <v>68</v>
      </c>
      <c r="D160" s="1147" t="s">
        <v>35</v>
      </c>
      <c r="E160" s="1195">
        <f t="shared" si="1"/>
        <v>0</v>
      </c>
      <c r="F160" s="1157">
        <v>0.0</v>
      </c>
      <c r="G160" s="1150">
        <v>0.0</v>
      </c>
      <c r="H160" s="1156"/>
      <c r="I160" s="1152">
        <v>5990.0</v>
      </c>
      <c r="J160" s="1152">
        <f t="shared" si="2"/>
        <v>0</v>
      </c>
      <c r="K160" s="1152">
        <v>855.59</v>
      </c>
      <c r="L160" s="1153">
        <f t="shared" si="7"/>
        <v>7.001016842</v>
      </c>
      <c r="M160" s="1154">
        <f t="shared" si="4"/>
        <v>0</v>
      </c>
      <c r="N160" s="1095">
        <f t="shared" si="5"/>
        <v>0</v>
      </c>
      <c r="O160" s="95"/>
      <c r="P160" s="95"/>
      <c r="Q160" s="1095">
        <f t="shared" si="6"/>
        <v>1198</v>
      </c>
      <c r="R160" s="95"/>
      <c r="S160" s="95"/>
      <c r="T160" s="95"/>
      <c r="U160" s="95"/>
      <c r="V160" s="95"/>
      <c r="W160" s="95"/>
    </row>
    <row r="161">
      <c r="B161" s="1146" t="s">
        <v>241</v>
      </c>
      <c r="C161" s="905" t="s">
        <v>68</v>
      </c>
      <c r="D161" s="1147" t="s">
        <v>34</v>
      </c>
      <c r="E161" s="1195">
        <f t="shared" si="1"/>
        <v>1</v>
      </c>
      <c r="F161" s="1157">
        <v>0.0</v>
      </c>
      <c r="G161" s="1150">
        <v>1.0</v>
      </c>
      <c r="H161" s="1156"/>
      <c r="I161" s="1152">
        <v>5990.0</v>
      </c>
      <c r="J161" s="1152">
        <f t="shared" si="2"/>
        <v>5990</v>
      </c>
      <c r="K161" s="1152">
        <v>855.59</v>
      </c>
      <c r="L161" s="1153">
        <f t="shared" si="7"/>
        <v>7.001016842</v>
      </c>
      <c r="M161" s="1154">
        <f t="shared" si="4"/>
        <v>855.59</v>
      </c>
      <c r="N161" s="1095">
        <f t="shared" si="5"/>
        <v>5990</v>
      </c>
      <c r="O161" s="95"/>
      <c r="P161" s="95"/>
      <c r="Q161" s="1095">
        <f t="shared" si="6"/>
        <v>1198</v>
      </c>
      <c r="R161" s="95"/>
      <c r="S161" s="95"/>
      <c r="T161" s="95"/>
      <c r="U161" s="95"/>
      <c r="V161" s="95"/>
      <c r="W161" s="95"/>
    </row>
    <row r="162">
      <c r="B162" s="1146" t="s">
        <v>241</v>
      </c>
      <c r="C162" s="905" t="s">
        <v>68</v>
      </c>
      <c r="D162" s="1147" t="s">
        <v>37</v>
      </c>
      <c r="E162" s="1195">
        <f t="shared" si="1"/>
        <v>0</v>
      </c>
      <c r="F162" s="1157">
        <v>0.0</v>
      </c>
      <c r="G162" s="1150">
        <v>0.0</v>
      </c>
      <c r="H162" s="1156"/>
      <c r="I162" s="1152">
        <v>5990.0</v>
      </c>
      <c r="J162" s="1152">
        <f t="shared" si="2"/>
        <v>0</v>
      </c>
      <c r="K162" s="1152">
        <v>855.59</v>
      </c>
      <c r="L162" s="1153">
        <f t="shared" si="7"/>
        <v>7.001016842</v>
      </c>
      <c r="M162" s="1154">
        <f t="shared" si="4"/>
        <v>0</v>
      </c>
      <c r="N162" s="1095">
        <f t="shared" si="5"/>
        <v>0</v>
      </c>
      <c r="O162" s="95"/>
      <c r="P162" s="95"/>
      <c r="Q162" s="1095">
        <f t="shared" si="6"/>
        <v>1198</v>
      </c>
      <c r="R162" s="95"/>
      <c r="S162" s="95"/>
      <c r="T162" s="95"/>
      <c r="U162" s="95"/>
      <c r="V162" s="95"/>
      <c r="W162" s="95"/>
    </row>
    <row r="163">
      <c r="B163" s="1146" t="s">
        <v>241</v>
      </c>
      <c r="C163" s="905" t="s">
        <v>68</v>
      </c>
      <c r="D163" s="1147" t="s">
        <v>132</v>
      </c>
      <c r="E163" s="1195">
        <f t="shared" si="1"/>
        <v>9</v>
      </c>
      <c r="F163" s="1155">
        <v>7.0</v>
      </c>
      <c r="G163" s="1150">
        <v>2.0</v>
      </c>
      <c r="H163" s="1156"/>
      <c r="I163" s="1152">
        <v>5990.0</v>
      </c>
      <c r="J163" s="1152">
        <f t="shared" si="2"/>
        <v>53910</v>
      </c>
      <c r="K163" s="1152">
        <v>855.59</v>
      </c>
      <c r="L163" s="1153">
        <f t="shared" si="7"/>
        <v>7.001016842</v>
      </c>
      <c r="M163" s="1154">
        <f t="shared" si="4"/>
        <v>7700.31</v>
      </c>
      <c r="N163" s="1095">
        <f t="shared" si="5"/>
        <v>53910</v>
      </c>
      <c r="O163" s="95"/>
      <c r="P163" s="95"/>
      <c r="Q163" s="1095">
        <f t="shared" si="6"/>
        <v>1198</v>
      </c>
      <c r="R163" s="95"/>
      <c r="S163" s="95"/>
      <c r="T163" s="95"/>
      <c r="U163" s="95"/>
      <c r="V163" s="95"/>
      <c r="W163" s="95"/>
    </row>
    <row r="164">
      <c r="B164" s="1164" t="s">
        <v>241</v>
      </c>
      <c r="C164" s="909" t="s">
        <v>68</v>
      </c>
      <c r="D164" s="1158" t="s">
        <v>133</v>
      </c>
      <c r="E164" s="1196">
        <f t="shared" si="1"/>
        <v>13</v>
      </c>
      <c r="F164" s="1160">
        <v>11.0</v>
      </c>
      <c r="G164" s="1150">
        <v>2.0</v>
      </c>
      <c r="H164" s="1156"/>
      <c r="I164" s="1152">
        <v>5990.0</v>
      </c>
      <c r="J164" s="1162">
        <f t="shared" si="2"/>
        <v>77870</v>
      </c>
      <c r="K164" s="1162">
        <v>855.59</v>
      </c>
      <c r="L164" s="1153">
        <f t="shared" si="7"/>
        <v>7.001016842</v>
      </c>
      <c r="M164" s="1163">
        <f t="shared" si="4"/>
        <v>11122.67</v>
      </c>
      <c r="N164" s="1095">
        <f t="shared" si="5"/>
        <v>77870</v>
      </c>
      <c r="O164" s="95"/>
      <c r="P164" s="95"/>
      <c r="Q164" s="1095">
        <f t="shared" si="6"/>
        <v>1198</v>
      </c>
      <c r="R164" s="95"/>
      <c r="S164" s="95"/>
      <c r="T164" s="95"/>
      <c r="U164" s="95"/>
      <c r="V164" s="95"/>
      <c r="W164" s="95"/>
    </row>
    <row r="165">
      <c r="B165" s="1146" t="s">
        <v>65</v>
      </c>
      <c r="C165" s="905" t="s">
        <v>66</v>
      </c>
      <c r="D165" s="1147" t="s">
        <v>36</v>
      </c>
      <c r="E165" s="1148">
        <f t="shared" si="1"/>
        <v>7</v>
      </c>
      <c r="F165" s="1155">
        <v>2.0</v>
      </c>
      <c r="G165" s="1150">
        <v>5.0</v>
      </c>
      <c r="H165" s="1151">
        <v>40.0</v>
      </c>
      <c r="I165" s="1152">
        <v>4190.0</v>
      </c>
      <c r="J165" s="1152">
        <f t="shared" si="2"/>
        <v>29330</v>
      </c>
      <c r="K165" s="1152">
        <v>2141.0</v>
      </c>
      <c r="L165" s="1153">
        <f t="shared" si="7"/>
        <v>1.957029426</v>
      </c>
      <c r="M165" s="1154">
        <f t="shared" si="4"/>
        <v>14987</v>
      </c>
      <c r="N165" s="1095">
        <f t="shared" si="5"/>
        <v>29330</v>
      </c>
      <c r="O165" s="95"/>
      <c r="P165" s="95"/>
      <c r="Q165" s="1095">
        <f t="shared" si="6"/>
        <v>838</v>
      </c>
      <c r="R165" s="95"/>
      <c r="S165" s="95"/>
      <c r="T165" s="95"/>
      <c r="U165" s="95"/>
      <c r="V165" s="95"/>
      <c r="W165" s="95"/>
    </row>
    <row r="166">
      <c r="B166" s="1146" t="s">
        <v>65</v>
      </c>
      <c r="C166" s="905" t="s">
        <v>66</v>
      </c>
      <c r="D166" s="1147" t="s">
        <v>35</v>
      </c>
      <c r="E166" s="1148">
        <f t="shared" si="1"/>
        <v>6</v>
      </c>
      <c r="F166" s="1155">
        <v>2.0</v>
      </c>
      <c r="G166" s="1150">
        <v>4.0</v>
      </c>
      <c r="H166" s="1151">
        <v>20.0</v>
      </c>
      <c r="I166" s="1152">
        <v>4190.0</v>
      </c>
      <c r="J166" s="1152">
        <f t="shared" si="2"/>
        <v>25140</v>
      </c>
      <c r="K166" s="1152">
        <v>2141.0</v>
      </c>
      <c r="L166" s="1153">
        <f t="shared" si="7"/>
        <v>1.957029426</v>
      </c>
      <c r="M166" s="1154">
        <f t="shared" si="4"/>
        <v>12846</v>
      </c>
      <c r="N166" s="1095">
        <f t="shared" si="5"/>
        <v>25140</v>
      </c>
      <c r="O166" s="95"/>
      <c r="P166" s="95"/>
      <c r="Q166" s="1095">
        <f t="shared" si="6"/>
        <v>838</v>
      </c>
      <c r="R166" s="95"/>
      <c r="S166" s="95"/>
      <c r="T166" s="95"/>
      <c r="U166" s="95"/>
      <c r="V166" s="95"/>
      <c r="W166" s="95"/>
    </row>
    <row r="167">
      <c r="B167" s="1146" t="s">
        <v>65</v>
      </c>
      <c r="C167" s="905" t="s">
        <v>66</v>
      </c>
      <c r="D167" s="1147" t="s">
        <v>34</v>
      </c>
      <c r="E167" s="1148">
        <f t="shared" si="1"/>
        <v>13</v>
      </c>
      <c r="F167" s="1155">
        <v>10.0</v>
      </c>
      <c r="G167" s="1150">
        <v>3.0</v>
      </c>
      <c r="H167" s="1151">
        <v>7.0</v>
      </c>
      <c r="I167" s="1152">
        <v>4190.0</v>
      </c>
      <c r="J167" s="1152">
        <f t="shared" si="2"/>
        <v>54470</v>
      </c>
      <c r="K167" s="1152">
        <v>2141.0</v>
      </c>
      <c r="L167" s="1153">
        <f t="shared" si="7"/>
        <v>1.957029426</v>
      </c>
      <c r="M167" s="1154">
        <f t="shared" si="4"/>
        <v>27833</v>
      </c>
      <c r="N167" s="1095">
        <f t="shared" si="5"/>
        <v>54470</v>
      </c>
      <c r="O167" s="95"/>
      <c r="P167" s="95"/>
      <c r="Q167" s="1095">
        <f t="shared" si="6"/>
        <v>838</v>
      </c>
      <c r="R167" s="95"/>
      <c r="S167" s="95"/>
      <c r="T167" s="95"/>
      <c r="U167" s="95"/>
      <c r="V167" s="95"/>
      <c r="W167" s="95"/>
    </row>
    <row r="168">
      <c r="B168" s="1146" t="s">
        <v>65</v>
      </c>
      <c r="C168" s="905" t="s">
        <v>66</v>
      </c>
      <c r="D168" s="1147" t="s">
        <v>37</v>
      </c>
      <c r="E168" s="1148">
        <f t="shared" si="1"/>
        <v>6</v>
      </c>
      <c r="F168" s="1157">
        <v>0.0</v>
      </c>
      <c r="G168" s="1150">
        <v>6.0</v>
      </c>
      <c r="H168" s="1151">
        <v>40.0</v>
      </c>
      <c r="I168" s="1152">
        <v>4190.0</v>
      </c>
      <c r="J168" s="1152">
        <f t="shared" si="2"/>
        <v>25140</v>
      </c>
      <c r="K168" s="1152">
        <v>2141.0</v>
      </c>
      <c r="L168" s="1153">
        <f t="shared" si="7"/>
        <v>1.957029426</v>
      </c>
      <c r="M168" s="1154">
        <f t="shared" si="4"/>
        <v>12846</v>
      </c>
      <c r="N168" s="1095">
        <f t="shared" si="5"/>
        <v>25140</v>
      </c>
      <c r="O168" s="95"/>
      <c r="P168" s="95"/>
      <c r="Q168" s="1095">
        <f t="shared" si="6"/>
        <v>838</v>
      </c>
      <c r="R168" s="95"/>
      <c r="S168" s="95"/>
      <c r="T168" s="95"/>
      <c r="U168" s="95"/>
      <c r="V168" s="95"/>
      <c r="W168" s="95"/>
    </row>
    <row r="169">
      <c r="B169" s="1146" t="s">
        <v>65</v>
      </c>
      <c r="C169" s="905" t="s">
        <v>66</v>
      </c>
      <c r="D169" s="1147" t="s">
        <v>132</v>
      </c>
      <c r="E169" s="1148">
        <f t="shared" si="1"/>
        <v>9</v>
      </c>
      <c r="F169" s="1155">
        <v>4.0</v>
      </c>
      <c r="G169" s="1150">
        <v>5.0</v>
      </c>
      <c r="H169" s="1151">
        <v>10.0</v>
      </c>
      <c r="I169" s="1152">
        <v>4190.0</v>
      </c>
      <c r="J169" s="1152">
        <f t="shared" si="2"/>
        <v>37710</v>
      </c>
      <c r="K169" s="1152">
        <v>2141.0</v>
      </c>
      <c r="L169" s="1153">
        <f t="shared" si="7"/>
        <v>1.957029426</v>
      </c>
      <c r="M169" s="1154">
        <f t="shared" si="4"/>
        <v>19269</v>
      </c>
      <c r="N169" s="1095">
        <f t="shared" si="5"/>
        <v>37710</v>
      </c>
      <c r="O169" s="95"/>
      <c r="P169" s="95"/>
      <c r="Q169" s="1095">
        <f t="shared" si="6"/>
        <v>838</v>
      </c>
      <c r="R169" s="95"/>
      <c r="S169" s="95"/>
      <c r="T169" s="95"/>
      <c r="U169" s="95"/>
      <c r="V169" s="95"/>
      <c r="W169" s="95"/>
    </row>
    <row r="170">
      <c r="B170" s="1164" t="s">
        <v>65</v>
      </c>
      <c r="C170" s="909" t="s">
        <v>66</v>
      </c>
      <c r="D170" s="1158" t="s">
        <v>133</v>
      </c>
      <c r="E170" s="1159">
        <f t="shared" si="1"/>
        <v>9</v>
      </c>
      <c r="F170" s="1160">
        <v>4.0</v>
      </c>
      <c r="G170" s="1150">
        <v>5.0</v>
      </c>
      <c r="H170" s="1161"/>
      <c r="I170" s="1162">
        <v>4190.0</v>
      </c>
      <c r="J170" s="1162">
        <f t="shared" si="2"/>
        <v>37710</v>
      </c>
      <c r="K170" s="1152">
        <v>2141.0</v>
      </c>
      <c r="L170" s="1153">
        <f t="shared" si="7"/>
        <v>1.957029426</v>
      </c>
      <c r="M170" s="1163">
        <f t="shared" si="4"/>
        <v>19269</v>
      </c>
      <c r="N170" s="1095">
        <f t="shared" si="5"/>
        <v>37710</v>
      </c>
      <c r="O170" s="95"/>
      <c r="P170" s="95"/>
      <c r="Q170" s="1095">
        <f t="shared" si="6"/>
        <v>838</v>
      </c>
      <c r="R170" s="95"/>
      <c r="S170" s="95"/>
      <c r="T170" s="95"/>
      <c r="U170" s="95"/>
      <c r="V170" s="95"/>
      <c r="W170" s="95"/>
    </row>
    <row r="171">
      <c r="B171" s="1146" t="s">
        <v>216</v>
      </c>
      <c r="C171" s="905" t="s">
        <v>217</v>
      </c>
      <c r="D171" s="1147" t="s">
        <v>36</v>
      </c>
      <c r="E171" s="1148">
        <f t="shared" si="1"/>
        <v>0</v>
      </c>
      <c r="F171" s="1157">
        <v>0.0</v>
      </c>
      <c r="G171" s="1150">
        <v>0.0</v>
      </c>
      <c r="H171" s="1156"/>
      <c r="I171" s="1152">
        <v>5490.0</v>
      </c>
      <c r="J171" s="1152">
        <f t="shared" si="2"/>
        <v>0</v>
      </c>
      <c r="K171" s="1152">
        <v>1250.0</v>
      </c>
      <c r="L171" s="1153">
        <f t="shared" si="7"/>
        <v>4.392</v>
      </c>
      <c r="M171" s="1154">
        <f t="shared" si="4"/>
        <v>0</v>
      </c>
      <c r="N171" s="1095">
        <f t="shared" si="5"/>
        <v>0</v>
      </c>
      <c r="O171" s="95"/>
      <c r="P171" s="95"/>
      <c r="Q171" s="1095">
        <f t="shared" si="6"/>
        <v>1098</v>
      </c>
      <c r="R171" s="95"/>
      <c r="S171" s="95"/>
      <c r="T171" s="95"/>
      <c r="U171" s="95"/>
      <c r="V171" s="95"/>
      <c r="W171" s="95"/>
    </row>
    <row r="172">
      <c r="B172" s="1146" t="s">
        <v>216</v>
      </c>
      <c r="C172" s="905" t="s">
        <v>217</v>
      </c>
      <c r="D172" s="1147" t="s">
        <v>35</v>
      </c>
      <c r="E172" s="1148">
        <f t="shared" si="1"/>
        <v>0</v>
      </c>
      <c r="F172" s="1157">
        <v>0.0</v>
      </c>
      <c r="G172" s="1150">
        <v>0.0</v>
      </c>
      <c r="H172" s="1156"/>
      <c r="I172" s="1152">
        <v>5490.0</v>
      </c>
      <c r="J172" s="1152">
        <f t="shared" si="2"/>
        <v>0</v>
      </c>
      <c r="K172" s="1152">
        <v>1250.0</v>
      </c>
      <c r="L172" s="1153">
        <f t="shared" si="7"/>
        <v>4.392</v>
      </c>
      <c r="M172" s="1154">
        <f t="shared" si="4"/>
        <v>0</v>
      </c>
      <c r="N172" s="1095">
        <f t="shared" si="5"/>
        <v>0</v>
      </c>
      <c r="O172" s="95"/>
      <c r="P172" s="95"/>
      <c r="Q172" s="1095">
        <f t="shared" si="6"/>
        <v>1098</v>
      </c>
      <c r="R172" s="95"/>
      <c r="S172" s="95"/>
      <c r="T172" s="95"/>
      <c r="U172" s="95"/>
      <c r="V172" s="95"/>
      <c r="W172" s="95"/>
    </row>
    <row r="173">
      <c r="B173" s="1146" t="s">
        <v>216</v>
      </c>
      <c r="C173" s="905" t="s">
        <v>217</v>
      </c>
      <c r="D173" s="1147" t="s">
        <v>34</v>
      </c>
      <c r="E173" s="1148">
        <f t="shared" si="1"/>
        <v>1</v>
      </c>
      <c r="F173" s="1157">
        <v>0.0</v>
      </c>
      <c r="G173" s="1150">
        <v>1.0</v>
      </c>
      <c r="H173" s="1156"/>
      <c r="I173" s="1152">
        <v>5490.0</v>
      </c>
      <c r="J173" s="1152">
        <f t="shared" si="2"/>
        <v>5490</v>
      </c>
      <c r="K173" s="1152">
        <v>1250.0</v>
      </c>
      <c r="L173" s="1153">
        <f t="shared" si="7"/>
        <v>4.392</v>
      </c>
      <c r="M173" s="1154">
        <f t="shared" si="4"/>
        <v>1250</v>
      </c>
      <c r="N173" s="1095">
        <f t="shared" si="5"/>
        <v>5490</v>
      </c>
      <c r="O173" s="95"/>
      <c r="P173" s="95"/>
      <c r="Q173" s="1095">
        <f t="shared" si="6"/>
        <v>1098</v>
      </c>
      <c r="R173" s="95"/>
      <c r="S173" s="95"/>
      <c r="T173" s="95"/>
      <c r="U173" s="95"/>
      <c r="V173" s="95"/>
      <c r="W173" s="95"/>
    </row>
    <row r="174">
      <c r="B174" s="1146" t="s">
        <v>216</v>
      </c>
      <c r="C174" s="905" t="s">
        <v>217</v>
      </c>
      <c r="D174" s="1147" t="s">
        <v>37</v>
      </c>
      <c r="E174" s="1148">
        <f t="shared" si="1"/>
        <v>0</v>
      </c>
      <c r="F174" s="1157">
        <v>0.0</v>
      </c>
      <c r="G174" s="1150">
        <v>0.0</v>
      </c>
      <c r="H174" s="1156"/>
      <c r="I174" s="1152">
        <v>5490.0</v>
      </c>
      <c r="J174" s="1152">
        <f t="shared" si="2"/>
        <v>0</v>
      </c>
      <c r="K174" s="1152">
        <v>1250.0</v>
      </c>
      <c r="L174" s="1153">
        <f t="shared" si="7"/>
        <v>4.392</v>
      </c>
      <c r="M174" s="1154">
        <f t="shared" si="4"/>
        <v>0</v>
      </c>
      <c r="N174" s="1095">
        <f t="shared" si="5"/>
        <v>0</v>
      </c>
      <c r="O174" s="95"/>
      <c r="P174" s="95"/>
      <c r="Q174" s="1095">
        <f t="shared" si="6"/>
        <v>1098</v>
      </c>
      <c r="R174" s="95"/>
      <c r="S174" s="95"/>
      <c r="T174" s="95"/>
      <c r="U174" s="95"/>
      <c r="V174" s="95"/>
      <c r="W174" s="95"/>
    </row>
    <row r="175">
      <c r="B175" s="1146" t="s">
        <v>216</v>
      </c>
      <c r="C175" s="905" t="s">
        <v>217</v>
      </c>
      <c r="D175" s="1147" t="s">
        <v>132</v>
      </c>
      <c r="E175" s="1148">
        <f t="shared" si="1"/>
        <v>0</v>
      </c>
      <c r="F175" s="1157">
        <v>0.0</v>
      </c>
      <c r="G175" s="1150">
        <v>0.0</v>
      </c>
      <c r="H175" s="1156"/>
      <c r="I175" s="1152">
        <v>5490.0</v>
      </c>
      <c r="J175" s="1152">
        <f t="shared" si="2"/>
        <v>0</v>
      </c>
      <c r="K175" s="1152">
        <v>1250.0</v>
      </c>
      <c r="L175" s="1153">
        <f t="shared" si="7"/>
        <v>4.392</v>
      </c>
      <c r="M175" s="1154">
        <f t="shared" si="4"/>
        <v>0</v>
      </c>
      <c r="N175" s="1095">
        <f t="shared" si="5"/>
        <v>0</v>
      </c>
      <c r="O175" s="95"/>
      <c r="P175" s="95"/>
      <c r="Q175" s="1095">
        <f t="shared" si="6"/>
        <v>1098</v>
      </c>
      <c r="R175" s="95"/>
      <c r="S175" s="95"/>
      <c r="T175" s="95"/>
      <c r="U175" s="95"/>
      <c r="V175" s="95"/>
      <c r="W175" s="95"/>
    </row>
    <row r="176">
      <c r="B176" s="1164" t="s">
        <v>216</v>
      </c>
      <c r="C176" s="909" t="s">
        <v>217</v>
      </c>
      <c r="D176" s="1158" t="s">
        <v>133</v>
      </c>
      <c r="E176" s="1159">
        <f t="shared" si="1"/>
        <v>3</v>
      </c>
      <c r="F176" s="1160">
        <v>3.0</v>
      </c>
      <c r="G176" s="1166">
        <v>0.0</v>
      </c>
      <c r="H176" s="1167"/>
      <c r="I176" s="1162">
        <v>5490.0</v>
      </c>
      <c r="J176" s="1162">
        <f t="shared" si="2"/>
        <v>16470</v>
      </c>
      <c r="K176" s="1152">
        <v>1250.0</v>
      </c>
      <c r="L176" s="1153">
        <f t="shared" si="7"/>
        <v>4.392</v>
      </c>
      <c r="M176" s="1163">
        <f t="shared" si="4"/>
        <v>3750</v>
      </c>
      <c r="N176" s="1095">
        <f t="shared" si="5"/>
        <v>16470</v>
      </c>
      <c r="O176" s="95"/>
      <c r="P176" s="95"/>
      <c r="Q176" s="1095">
        <f t="shared" si="6"/>
        <v>1098</v>
      </c>
      <c r="R176" s="95"/>
      <c r="S176" s="95"/>
      <c r="T176" s="95"/>
      <c r="U176" s="95"/>
      <c r="V176" s="95"/>
      <c r="W176" s="95"/>
    </row>
    <row r="177">
      <c r="B177" s="1146" t="s">
        <v>218</v>
      </c>
      <c r="C177" s="905" t="s">
        <v>219</v>
      </c>
      <c r="D177" s="1147" t="s">
        <v>36</v>
      </c>
      <c r="E177" s="1148">
        <f t="shared" si="1"/>
        <v>1</v>
      </c>
      <c r="F177" s="1157">
        <v>0.0</v>
      </c>
      <c r="G177" s="1150">
        <v>1.0</v>
      </c>
      <c r="H177" s="1156"/>
      <c r="I177" s="1152">
        <v>5490.0</v>
      </c>
      <c r="J177" s="1152">
        <f t="shared" si="2"/>
        <v>5490</v>
      </c>
      <c r="K177" s="1152">
        <v>1250.0</v>
      </c>
      <c r="L177" s="1153">
        <f t="shared" si="7"/>
        <v>4.392</v>
      </c>
      <c r="M177" s="1154">
        <f t="shared" si="4"/>
        <v>1250</v>
      </c>
      <c r="N177" s="1095">
        <f t="shared" si="5"/>
        <v>5490</v>
      </c>
      <c r="O177" s="95"/>
      <c r="P177" s="95"/>
      <c r="Q177" s="1095">
        <f t="shared" si="6"/>
        <v>1098</v>
      </c>
      <c r="R177" s="95"/>
      <c r="S177" s="95"/>
      <c r="T177" s="95"/>
      <c r="U177" s="95"/>
      <c r="V177" s="95"/>
      <c r="W177" s="95"/>
    </row>
    <row r="178">
      <c r="B178" s="1146" t="s">
        <v>218</v>
      </c>
      <c r="C178" s="905" t="s">
        <v>219</v>
      </c>
      <c r="D178" s="1147" t="s">
        <v>35</v>
      </c>
      <c r="E178" s="1148">
        <f t="shared" si="1"/>
        <v>0</v>
      </c>
      <c r="F178" s="1157">
        <v>0.0</v>
      </c>
      <c r="G178" s="1150">
        <v>0.0</v>
      </c>
      <c r="H178" s="1156"/>
      <c r="I178" s="1152">
        <v>5490.0</v>
      </c>
      <c r="J178" s="1152">
        <f t="shared" si="2"/>
        <v>0</v>
      </c>
      <c r="K178" s="1152">
        <v>1250.0</v>
      </c>
      <c r="L178" s="1153">
        <f t="shared" si="7"/>
        <v>4.392</v>
      </c>
      <c r="M178" s="1154">
        <f t="shared" si="4"/>
        <v>0</v>
      </c>
      <c r="N178" s="1095">
        <f t="shared" si="5"/>
        <v>0</v>
      </c>
      <c r="O178" s="95"/>
      <c r="P178" s="95"/>
      <c r="Q178" s="1095">
        <f t="shared" si="6"/>
        <v>1098</v>
      </c>
      <c r="R178" s="95"/>
      <c r="S178" s="95"/>
      <c r="T178" s="95"/>
      <c r="U178" s="95"/>
      <c r="V178" s="95"/>
      <c r="W178" s="95"/>
    </row>
    <row r="179">
      <c r="B179" s="1146" t="s">
        <v>218</v>
      </c>
      <c r="C179" s="905" t="s">
        <v>219</v>
      </c>
      <c r="D179" s="1147" t="s">
        <v>34</v>
      </c>
      <c r="E179" s="1148">
        <f t="shared" si="1"/>
        <v>3</v>
      </c>
      <c r="F179" s="1155">
        <v>1.0</v>
      </c>
      <c r="G179" s="1150">
        <v>2.0</v>
      </c>
      <c r="H179" s="1156"/>
      <c r="I179" s="1152">
        <v>5490.0</v>
      </c>
      <c r="J179" s="1152">
        <f t="shared" si="2"/>
        <v>16470</v>
      </c>
      <c r="K179" s="1152">
        <v>1250.0</v>
      </c>
      <c r="L179" s="1153">
        <f t="shared" si="7"/>
        <v>4.392</v>
      </c>
      <c r="M179" s="1154">
        <f t="shared" si="4"/>
        <v>3750</v>
      </c>
      <c r="N179" s="1095">
        <f t="shared" si="5"/>
        <v>16470</v>
      </c>
      <c r="O179" s="95"/>
      <c r="P179" s="95"/>
      <c r="Q179" s="1095">
        <f t="shared" si="6"/>
        <v>1098</v>
      </c>
      <c r="R179" s="95"/>
      <c r="S179" s="95"/>
      <c r="T179" s="95"/>
      <c r="U179" s="95"/>
      <c r="V179" s="95"/>
      <c r="W179" s="95"/>
    </row>
    <row r="180">
      <c r="B180" s="1146" t="s">
        <v>218</v>
      </c>
      <c r="C180" s="905" t="s">
        <v>219</v>
      </c>
      <c r="D180" s="1147" t="s">
        <v>37</v>
      </c>
      <c r="E180" s="1148">
        <f t="shared" si="1"/>
        <v>5</v>
      </c>
      <c r="F180" s="1155">
        <v>4.0</v>
      </c>
      <c r="G180" s="1150">
        <v>1.0</v>
      </c>
      <c r="H180" s="1156"/>
      <c r="I180" s="1152">
        <v>5490.0</v>
      </c>
      <c r="J180" s="1152">
        <f t="shared" si="2"/>
        <v>27450</v>
      </c>
      <c r="K180" s="1152">
        <v>1250.0</v>
      </c>
      <c r="L180" s="1153">
        <f t="shared" si="7"/>
        <v>4.392</v>
      </c>
      <c r="M180" s="1154">
        <f t="shared" si="4"/>
        <v>6250</v>
      </c>
      <c r="N180" s="1095">
        <f t="shared" si="5"/>
        <v>27450</v>
      </c>
      <c r="O180" s="95"/>
      <c r="P180" s="95"/>
      <c r="Q180" s="1095">
        <f t="shared" si="6"/>
        <v>1098</v>
      </c>
      <c r="R180" s="95"/>
      <c r="S180" s="95"/>
      <c r="T180" s="95"/>
      <c r="U180" s="95"/>
      <c r="V180" s="95"/>
      <c r="W180" s="95"/>
    </row>
    <row r="181">
      <c r="B181" s="1146" t="s">
        <v>218</v>
      </c>
      <c r="C181" s="905" t="s">
        <v>219</v>
      </c>
      <c r="D181" s="1147" t="s">
        <v>132</v>
      </c>
      <c r="E181" s="1148">
        <f t="shared" si="1"/>
        <v>7</v>
      </c>
      <c r="F181" s="1155">
        <v>4.0</v>
      </c>
      <c r="G181" s="1150">
        <v>3.0</v>
      </c>
      <c r="H181" s="1156"/>
      <c r="I181" s="1152">
        <v>5490.0</v>
      </c>
      <c r="J181" s="1152">
        <f t="shared" si="2"/>
        <v>38430</v>
      </c>
      <c r="K181" s="1152">
        <v>1250.0</v>
      </c>
      <c r="L181" s="1153">
        <f t="shared" si="7"/>
        <v>4.392</v>
      </c>
      <c r="M181" s="1154">
        <f t="shared" si="4"/>
        <v>8750</v>
      </c>
      <c r="N181" s="1095">
        <f t="shared" si="5"/>
        <v>38430</v>
      </c>
      <c r="O181" s="95"/>
      <c r="P181" s="95"/>
      <c r="Q181" s="1095">
        <f t="shared" si="6"/>
        <v>1098</v>
      </c>
      <c r="R181" s="95"/>
      <c r="S181" s="95"/>
      <c r="T181" s="95"/>
      <c r="U181" s="95"/>
      <c r="V181" s="95"/>
      <c r="W181" s="95"/>
    </row>
    <row r="182">
      <c r="B182" s="1164" t="s">
        <v>218</v>
      </c>
      <c r="C182" s="909" t="s">
        <v>219</v>
      </c>
      <c r="D182" s="1158" t="s">
        <v>133</v>
      </c>
      <c r="E182" s="1159">
        <f t="shared" si="1"/>
        <v>7</v>
      </c>
      <c r="F182" s="1160">
        <v>4.0</v>
      </c>
      <c r="G182" s="1150">
        <v>3.0</v>
      </c>
      <c r="H182" s="1161"/>
      <c r="I182" s="1162">
        <v>5490.0</v>
      </c>
      <c r="J182" s="1162">
        <f t="shared" si="2"/>
        <v>38430</v>
      </c>
      <c r="K182" s="1152">
        <v>1250.0</v>
      </c>
      <c r="L182" s="1153">
        <f t="shared" si="7"/>
        <v>4.392</v>
      </c>
      <c r="M182" s="1163">
        <f t="shared" si="4"/>
        <v>8750</v>
      </c>
      <c r="N182" s="1095">
        <f t="shared" si="5"/>
        <v>38430</v>
      </c>
      <c r="O182" s="95"/>
      <c r="P182" s="95"/>
      <c r="Q182" s="1095">
        <f t="shared" si="6"/>
        <v>1098</v>
      </c>
      <c r="R182" s="95"/>
      <c r="S182" s="95"/>
      <c r="T182" s="95"/>
      <c r="U182" s="95"/>
      <c r="V182" s="95"/>
      <c r="W182" s="95"/>
    </row>
    <row r="183">
      <c r="B183" s="1146" t="s">
        <v>71</v>
      </c>
      <c r="C183" s="905">
        <v>1.110321993E9</v>
      </c>
      <c r="D183" s="1147" t="s">
        <v>36</v>
      </c>
      <c r="E183" s="1148">
        <f t="shared" si="1"/>
        <v>0</v>
      </c>
      <c r="F183" s="1157">
        <v>0.0</v>
      </c>
      <c r="G183" s="1150">
        <v>0.0</v>
      </c>
      <c r="H183" s="1151">
        <v>100.0</v>
      </c>
      <c r="I183" s="1152">
        <v>4990.0</v>
      </c>
      <c r="J183" s="1152">
        <f t="shared" si="2"/>
        <v>0</v>
      </c>
      <c r="K183" s="1152">
        <v>1423.0</v>
      </c>
      <c r="L183" s="1153">
        <f t="shared" si="7"/>
        <v>3.506676037</v>
      </c>
      <c r="M183" s="1154">
        <f t="shared" si="4"/>
        <v>0</v>
      </c>
      <c r="N183" s="1095">
        <f t="shared" si="5"/>
        <v>0</v>
      </c>
      <c r="O183" s="95"/>
      <c r="P183" s="95"/>
      <c r="Q183" s="1095">
        <f t="shared" si="6"/>
        <v>998</v>
      </c>
      <c r="R183" s="95"/>
      <c r="S183" s="95"/>
      <c r="T183" s="95"/>
      <c r="U183" s="95"/>
      <c r="V183" s="95"/>
      <c r="W183" s="95"/>
    </row>
    <row r="184">
      <c r="B184" s="1146" t="s">
        <v>71</v>
      </c>
      <c r="C184" s="905">
        <v>1.110321994E9</v>
      </c>
      <c r="D184" s="1147" t="s">
        <v>35</v>
      </c>
      <c r="E184" s="1148">
        <f t="shared" si="1"/>
        <v>7</v>
      </c>
      <c r="F184" s="1157">
        <v>0.0</v>
      </c>
      <c r="G184" s="1150">
        <v>7.0</v>
      </c>
      <c r="H184" s="1151">
        <v>100.0</v>
      </c>
      <c r="I184" s="1152">
        <v>4990.0</v>
      </c>
      <c r="J184" s="1152">
        <f t="shared" si="2"/>
        <v>34930</v>
      </c>
      <c r="K184" s="1152">
        <v>1423.0</v>
      </c>
      <c r="L184" s="1153">
        <f t="shared" si="7"/>
        <v>3.506676037</v>
      </c>
      <c r="M184" s="1154">
        <f t="shared" si="4"/>
        <v>9961</v>
      </c>
      <c r="N184" s="1095">
        <f t="shared" si="5"/>
        <v>34930</v>
      </c>
      <c r="O184" s="95"/>
      <c r="P184" s="95"/>
      <c r="Q184" s="1095">
        <f t="shared" si="6"/>
        <v>998</v>
      </c>
      <c r="R184" s="95"/>
      <c r="S184" s="95"/>
      <c r="T184" s="95"/>
      <c r="U184" s="95"/>
      <c r="V184" s="95"/>
      <c r="W184" s="95"/>
    </row>
    <row r="185">
      <c r="B185" s="1146" t="s">
        <v>71</v>
      </c>
      <c r="C185" s="905">
        <v>1.110321995E9</v>
      </c>
      <c r="D185" s="1147" t="s">
        <v>34</v>
      </c>
      <c r="E185" s="1148">
        <f t="shared" si="1"/>
        <v>17</v>
      </c>
      <c r="F185" s="1155">
        <v>13.0</v>
      </c>
      <c r="G185" s="1150">
        <v>4.0</v>
      </c>
      <c r="H185" s="1151">
        <v>50.0</v>
      </c>
      <c r="I185" s="1152">
        <v>4990.0</v>
      </c>
      <c r="J185" s="1152">
        <f t="shared" si="2"/>
        <v>84830</v>
      </c>
      <c r="K185" s="1152">
        <v>1423.0</v>
      </c>
      <c r="L185" s="1153">
        <f t="shared" si="7"/>
        <v>3.506676037</v>
      </c>
      <c r="M185" s="1154">
        <f t="shared" si="4"/>
        <v>24191</v>
      </c>
      <c r="N185" s="1095">
        <f t="shared" si="5"/>
        <v>84830</v>
      </c>
      <c r="O185" s="95"/>
      <c r="P185" s="95"/>
      <c r="Q185" s="1095">
        <f t="shared" si="6"/>
        <v>998</v>
      </c>
      <c r="R185" s="95"/>
      <c r="S185" s="95"/>
      <c r="T185" s="95"/>
      <c r="U185" s="95"/>
      <c r="V185" s="95"/>
      <c r="W185" s="95"/>
    </row>
    <row r="186">
      <c r="B186" s="1146" t="s">
        <v>71</v>
      </c>
      <c r="C186" s="905">
        <v>1.110321996E9</v>
      </c>
      <c r="D186" s="1147" t="s">
        <v>37</v>
      </c>
      <c r="E186" s="1148">
        <f t="shared" si="1"/>
        <v>10</v>
      </c>
      <c r="F186" s="1155">
        <v>5.0</v>
      </c>
      <c r="G186" s="1150">
        <v>5.0</v>
      </c>
      <c r="H186" s="1151">
        <v>100.0</v>
      </c>
      <c r="I186" s="1152">
        <v>4990.0</v>
      </c>
      <c r="J186" s="1152">
        <f t="shared" si="2"/>
        <v>49900</v>
      </c>
      <c r="K186" s="1152">
        <v>1423.0</v>
      </c>
      <c r="L186" s="1153">
        <f t="shared" si="7"/>
        <v>3.506676037</v>
      </c>
      <c r="M186" s="1154">
        <f t="shared" si="4"/>
        <v>14230</v>
      </c>
      <c r="N186" s="1095">
        <f t="shared" si="5"/>
        <v>49900</v>
      </c>
      <c r="O186" s="95"/>
      <c r="P186" s="95"/>
      <c r="Q186" s="1095">
        <f t="shared" si="6"/>
        <v>998</v>
      </c>
      <c r="R186" s="95"/>
      <c r="S186" s="95"/>
      <c r="T186" s="95"/>
      <c r="U186" s="95"/>
      <c r="V186" s="95"/>
      <c r="W186" s="95"/>
    </row>
    <row r="187">
      <c r="B187" s="1146" t="s">
        <v>71</v>
      </c>
      <c r="C187" s="905">
        <v>1.110321997E9</v>
      </c>
      <c r="D187" s="1147" t="s">
        <v>132</v>
      </c>
      <c r="E187" s="1148">
        <f t="shared" si="1"/>
        <v>9</v>
      </c>
      <c r="F187" s="1155">
        <v>5.0</v>
      </c>
      <c r="G187" s="1150">
        <v>4.0</v>
      </c>
      <c r="H187" s="1151">
        <v>50.0</v>
      </c>
      <c r="I187" s="1152">
        <v>4990.0</v>
      </c>
      <c r="J187" s="1152">
        <f t="shared" si="2"/>
        <v>44910</v>
      </c>
      <c r="K187" s="1152">
        <v>1423.0</v>
      </c>
      <c r="L187" s="1153">
        <f t="shared" si="7"/>
        <v>3.506676037</v>
      </c>
      <c r="M187" s="1154">
        <f t="shared" si="4"/>
        <v>12807</v>
      </c>
      <c r="N187" s="1095">
        <f t="shared" si="5"/>
        <v>44910</v>
      </c>
      <c r="O187" s="95"/>
      <c r="P187" s="95"/>
      <c r="Q187" s="1095">
        <f t="shared" si="6"/>
        <v>998</v>
      </c>
      <c r="R187" s="95"/>
      <c r="S187" s="95"/>
      <c r="T187" s="95"/>
      <c r="U187" s="95"/>
      <c r="V187" s="95"/>
      <c r="W187" s="95"/>
    </row>
    <row r="188">
      <c r="B188" s="1146" t="s">
        <v>71</v>
      </c>
      <c r="C188" s="905">
        <v>1.110321998E9</v>
      </c>
      <c r="D188" s="1147" t="s">
        <v>133</v>
      </c>
      <c r="E188" s="1148">
        <f t="shared" si="1"/>
        <v>3</v>
      </c>
      <c r="F188" s="1155">
        <v>2.0</v>
      </c>
      <c r="G188" s="1150">
        <v>1.0</v>
      </c>
      <c r="H188" s="1151">
        <v>10.0</v>
      </c>
      <c r="I188" s="1152">
        <v>4990.0</v>
      </c>
      <c r="J188" s="1152">
        <f t="shared" si="2"/>
        <v>14970</v>
      </c>
      <c r="K188" s="1152">
        <v>1423.0</v>
      </c>
      <c r="L188" s="1153">
        <f t="shared" si="7"/>
        <v>3.506676037</v>
      </c>
      <c r="M188" s="1154">
        <f t="shared" si="4"/>
        <v>4269</v>
      </c>
      <c r="N188" s="1095">
        <f t="shared" si="5"/>
        <v>14970</v>
      </c>
      <c r="O188" s="95"/>
      <c r="P188" s="95"/>
      <c r="Q188" s="1095">
        <f t="shared" si="6"/>
        <v>998</v>
      </c>
      <c r="R188" s="95"/>
      <c r="S188" s="95"/>
      <c r="T188" s="95"/>
      <c r="U188" s="95"/>
      <c r="V188" s="95"/>
      <c r="W188" s="95"/>
    </row>
    <row r="189">
      <c r="B189" s="1164" t="s">
        <v>71</v>
      </c>
      <c r="C189" s="909">
        <v>1.110321999E9</v>
      </c>
      <c r="D189" s="1158" t="s">
        <v>242</v>
      </c>
      <c r="E189" s="1159">
        <f t="shared" si="1"/>
        <v>0</v>
      </c>
      <c r="F189" s="1165">
        <v>0.0</v>
      </c>
      <c r="G189" s="1166">
        <v>0.0</v>
      </c>
      <c r="H189" s="1197">
        <v>5.0</v>
      </c>
      <c r="I189" s="1162">
        <v>4990.0</v>
      </c>
      <c r="J189" s="1162">
        <f t="shared" si="2"/>
        <v>0</v>
      </c>
      <c r="K189" s="1152">
        <v>1423.0</v>
      </c>
      <c r="L189" s="1153">
        <f t="shared" si="7"/>
        <v>3.506676037</v>
      </c>
      <c r="M189" s="1163">
        <f t="shared" si="4"/>
        <v>0</v>
      </c>
      <c r="N189" s="1095">
        <f t="shared" si="5"/>
        <v>0</v>
      </c>
      <c r="O189" s="95"/>
      <c r="P189" s="95"/>
      <c r="Q189" s="1095">
        <f t="shared" si="6"/>
        <v>998</v>
      </c>
      <c r="R189" s="95"/>
      <c r="S189" s="95"/>
      <c r="T189" s="95"/>
      <c r="U189" s="95"/>
      <c r="V189" s="95"/>
      <c r="W189" s="95"/>
    </row>
    <row r="190">
      <c r="B190" s="1146" t="s">
        <v>69</v>
      </c>
      <c r="C190" s="905">
        <v>1.110222993E9</v>
      </c>
      <c r="D190" s="1147" t="s">
        <v>36</v>
      </c>
      <c r="E190" s="1148">
        <f t="shared" si="1"/>
        <v>11</v>
      </c>
      <c r="F190" s="1155">
        <v>5.0</v>
      </c>
      <c r="G190" s="1150">
        <v>6.0</v>
      </c>
      <c r="H190" s="1151">
        <v>30.0</v>
      </c>
      <c r="I190" s="1152">
        <v>5490.0</v>
      </c>
      <c r="J190" s="1152">
        <f t="shared" si="2"/>
        <v>60390</v>
      </c>
      <c r="K190" s="1152">
        <v>1413.0</v>
      </c>
      <c r="L190" s="1153">
        <f t="shared" si="7"/>
        <v>3.885350318</v>
      </c>
      <c r="M190" s="1154">
        <f t="shared" si="4"/>
        <v>15543</v>
      </c>
      <c r="N190" s="1095">
        <f t="shared" si="5"/>
        <v>60390</v>
      </c>
      <c r="O190" s="95"/>
      <c r="P190" s="95"/>
      <c r="Q190" s="1095">
        <f t="shared" si="6"/>
        <v>1098</v>
      </c>
      <c r="R190" s="95"/>
      <c r="S190" s="95"/>
      <c r="T190" s="95"/>
      <c r="U190" s="95"/>
      <c r="V190" s="95"/>
      <c r="W190" s="95"/>
    </row>
    <row r="191">
      <c r="B191" s="1146" t="s">
        <v>69</v>
      </c>
      <c r="C191" s="905">
        <v>1.110222994E9</v>
      </c>
      <c r="D191" s="1147" t="s">
        <v>35</v>
      </c>
      <c r="E191" s="1148">
        <f t="shared" si="1"/>
        <v>9</v>
      </c>
      <c r="F191" s="1155">
        <v>3.0</v>
      </c>
      <c r="G191" s="1150">
        <v>6.0</v>
      </c>
      <c r="H191" s="1151">
        <v>30.0</v>
      </c>
      <c r="I191" s="1152">
        <v>5490.0</v>
      </c>
      <c r="J191" s="1152">
        <f t="shared" si="2"/>
        <v>49410</v>
      </c>
      <c r="K191" s="1152">
        <v>1413.0</v>
      </c>
      <c r="L191" s="1153">
        <f t="shared" si="7"/>
        <v>3.885350318</v>
      </c>
      <c r="M191" s="1154">
        <f t="shared" si="4"/>
        <v>12717</v>
      </c>
      <c r="N191" s="1095">
        <f t="shared" si="5"/>
        <v>49410</v>
      </c>
      <c r="O191" s="95"/>
      <c r="P191" s="95"/>
      <c r="Q191" s="1095">
        <f t="shared" si="6"/>
        <v>1098</v>
      </c>
      <c r="R191" s="95"/>
      <c r="S191" s="95"/>
      <c r="T191" s="95"/>
      <c r="U191" s="95"/>
      <c r="V191" s="95"/>
      <c r="W191" s="95"/>
    </row>
    <row r="192">
      <c r="B192" s="1146" t="s">
        <v>69</v>
      </c>
      <c r="C192" s="905">
        <v>1.110222995E9</v>
      </c>
      <c r="D192" s="1147" t="s">
        <v>34</v>
      </c>
      <c r="E192" s="1148">
        <f t="shared" si="1"/>
        <v>7</v>
      </c>
      <c r="F192" s="1155">
        <v>2.0</v>
      </c>
      <c r="G192" s="1150">
        <v>5.0</v>
      </c>
      <c r="H192" s="1151">
        <v>30.0</v>
      </c>
      <c r="I192" s="1152">
        <v>5490.0</v>
      </c>
      <c r="J192" s="1152">
        <f t="shared" si="2"/>
        <v>38430</v>
      </c>
      <c r="K192" s="1152">
        <v>1413.0</v>
      </c>
      <c r="L192" s="1153">
        <f t="shared" si="7"/>
        <v>3.885350318</v>
      </c>
      <c r="M192" s="1154">
        <f t="shared" si="4"/>
        <v>9891</v>
      </c>
      <c r="N192" s="1095">
        <f t="shared" si="5"/>
        <v>38430</v>
      </c>
      <c r="O192" s="95"/>
      <c r="P192" s="95"/>
      <c r="Q192" s="1095">
        <f t="shared" si="6"/>
        <v>1098</v>
      </c>
      <c r="R192" s="95"/>
      <c r="S192" s="95"/>
      <c r="T192" s="95"/>
      <c r="U192" s="95"/>
      <c r="V192" s="95"/>
      <c r="W192" s="95"/>
    </row>
    <row r="193">
      <c r="B193" s="1146" t="s">
        <v>69</v>
      </c>
      <c r="C193" s="905">
        <v>1.110222996E9</v>
      </c>
      <c r="D193" s="1147" t="s">
        <v>37</v>
      </c>
      <c r="E193" s="1148">
        <f t="shared" si="1"/>
        <v>18</v>
      </c>
      <c r="F193" s="1155">
        <v>13.0</v>
      </c>
      <c r="G193" s="1150">
        <v>5.0</v>
      </c>
      <c r="H193" s="1151">
        <v>20.0</v>
      </c>
      <c r="I193" s="1152">
        <v>5490.0</v>
      </c>
      <c r="J193" s="1152">
        <f t="shared" si="2"/>
        <v>98820</v>
      </c>
      <c r="K193" s="1152">
        <v>1413.0</v>
      </c>
      <c r="L193" s="1153">
        <f t="shared" si="7"/>
        <v>3.885350318</v>
      </c>
      <c r="M193" s="1154">
        <f t="shared" si="4"/>
        <v>25434</v>
      </c>
      <c r="N193" s="1095">
        <f t="shared" si="5"/>
        <v>98820</v>
      </c>
      <c r="O193" s="95"/>
      <c r="P193" s="95"/>
      <c r="Q193" s="1095">
        <f t="shared" si="6"/>
        <v>1098</v>
      </c>
      <c r="R193" s="95"/>
      <c r="S193" s="95"/>
      <c r="T193" s="95"/>
      <c r="U193" s="95"/>
      <c r="V193" s="95"/>
      <c r="W193" s="95"/>
    </row>
    <row r="194">
      <c r="B194" s="1146" t="s">
        <v>69</v>
      </c>
      <c r="C194" s="905">
        <v>1.110222997E9</v>
      </c>
      <c r="D194" s="1147" t="s">
        <v>132</v>
      </c>
      <c r="E194" s="1148">
        <f t="shared" si="1"/>
        <v>13</v>
      </c>
      <c r="F194" s="1155">
        <v>8.0</v>
      </c>
      <c r="G194" s="1150">
        <v>5.0</v>
      </c>
      <c r="H194" s="1151">
        <v>5.0</v>
      </c>
      <c r="I194" s="1152">
        <v>5490.0</v>
      </c>
      <c r="J194" s="1152">
        <f t="shared" si="2"/>
        <v>71370</v>
      </c>
      <c r="K194" s="1152">
        <v>1413.0</v>
      </c>
      <c r="L194" s="1153">
        <f t="shared" si="7"/>
        <v>3.885350318</v>
      </c>
      <c r="M194" s="1154">
        <f t="shared" si="4"/>
        <v>18369</v>
      </c>
      <c r="N194" s="1095">
        <f t="shared" si="5"/>
        <v>71370</v>
      </c>
      <c r="O194" s="95"/>
      <c r="P194" s="95"/>
      <c r="Q194" s="1095">
        <f t="shared" si="6"/>
        <v>1098</v>
      </c>
      <c r="R194" s="95"/>
      <c r="S194" s="95"/>
      <c r="T194" s="95"/>
      <c r="U194" s="95"/>
      <c r="V194" s="95"/>
      <c r="W194" s="95"/>
    </row>
    <row r="195">
      <c r="B195" s="1146" t="s">
        <v>69</v>
      </c>
      <c r="C195" s="905">
        <v>1.110222998E9</v>
      </c>
      <c r="D195" s="1147" t="s">
        <v>133</v>
      </c>
      <c r="E195" s="1148">
        <f t="shared" si="1"/>
        <v>3</v>
      </c>
      <c r="F195" s="1157">
        <v>0.0</v>
      </c>
      <c r="G195" s="1150">
        <v>3.0</v>
      </c>
      <c r="H195" s="1151">
        <v>5.0</v>
      </c>
      <c r="I195" s="1152">
        <v>5490.0</v>
      </c>
      <c r="J195" s="1152">
        <f t="shared" si="2"/>
        <v>16470</v>
      </c>
      <c r="K195" s="1152">
        <v>1413.0</v>
      </c>
      <c r="L195" s="1153">
        <f t="shared" si="7"/>
        <v>3.885350318</v>
      </c>
      <c r="M195" s="1154">
        <f t="shared" si="4"/>
        <v>4239</v>
      </c>
      <c r="N195" s="1095">
        <f t="shared" si="5"/>
        <v>16470</v>
      </c>
      <c r="O195" s="95"/>
      <c r="P195" s="95"/>
      <c r="Q195" s="1095">
        <f t="shared" si="6"/>
        <v>1098</v>
      </c>
      <c r="R195" s="95"/>
      <c r="S195" s="95"/>
      <c r="T195" s="95"/>
      <c r="U195" s="95"/>
      <c r="V195" s="95"/>
      <c r="W195" s="95"/>
    </row>
    <row r="196">
      <c r="B196" s="1146" t="s">
        <v>69</v>
      </c>
      <c r="C196" s="909">
        <v>1.110222999E9</v>
      </c>
      <c r="D196" s="1158" t="s">
        <v>242</v>
      </c>
      <c r="E196" s="1159">
        <f t="shared" si="1"/>
        <v>2</v>
      </c>
      <c r="F196" s="1160">
        <v>1.0</v>
      </c>
      <c r="G196" s="1150">
        <v>1.0</v>
      </c>
      <c r="H196" s="1161"/>
      <c r="I196" s="1162">
        <v>5490.0</v>
      </c>
      <c r="J196" s="1162">
        <f t="shared" si="2"/>
        <v>10980</v>
      </c>
      <c r="K196" s="1152">
        <v>1413.0</v>
      </c>
      <c r="L196" s="1153">
        <f t="shared" si="7"/>
        <v>3.885350318</v>
      </c>
      <c r="M196" s="1163">
        <f t="shared" si="4"/>
        <v>2826</v>
      </c>
      <c r="N196" s="1095">
        <f t="shared" si="5"/>
        <v>10980</v>
      </c>
      <c r="O196" s="95"/>
      <c r="P196" s="95"/>
      <c r="Q196" s="1095">
        <f t="shared" si="6"/>
        <v>1098</v>
      </c>
      <c r="R196" s="95"/>
      <c r="S196" s="95"/>
      <c r="T196" s="95"/>
      <c r="U196" s="95"/>
      <c r="V196" s="95"/>
      <c r="W196" s="95"/>
    </row>
    <row r="197">
      <c r="B197" s="1146" t="s">
        <v>115</v>
      </c>
      <c r="C197" s="905">
        <v>1.112121993E9</v>
      </c>
      <c r="D197" s="1147" t="s">
        <v>36</v>
      </c>
      <c r="E197" s="1148">
        <f t="shared" si="1"/>
        <v>32</v>
      </c>
      <c r="F197" s="1155">
        <v>28.0</v>
      </c>
      <c r="G197" s="1150">
        <v>4.0</v>
      </c>
      <c r="H197" s="1156"/>
      <c r="I197" s="1152">
        <v>7990.0</v>
      </c>
      <c r="J197" s="1152">
        <f t="shared" si="2"/>
        <v>255680</v>
      </c>
      <c r="K197" s="1152">
        <v>2390.0</v>
      </c>
      <c r="L197" s="1153">
        <f t="shared" si="7"/>
        <v>3.343096234</v>
      </c>
      <c r="M197" s="1154">
        <f t="shared" si="4"/>
        <v>76480</v>
      </c>
      <c r="N197" s="1095">
        <f t="shared" si="5"/>
        <v>255680</v>
      </c>
      <c r="O197" s="95"/>
      <c r="P197" s="95"/>
      <c r="Q197" s="1095">
        <f t="shared" si="6"/>
        <v>1598</v>
      </c>
      <c r="R197" s="95"/>
      <c r="S197" s="95"/>
      <c r="T197" s="95"/>
      <c r="U197" s="95"/>
      <c r="V197" s="95"/>
      <c r="W197" s="95"/>
    </row>
    <row r="198">
      <c r="B198" s="1146" t="s">
        <v>115</v>
      </c>
      <c r="C198" s="905">
        <v>1.112121994E9</v>
      </c>
      <c r="D198" s="1147" t="s">
        <v>35</v>
      </c>
      <c r="E198" s="1148">
        <f t="shared" si="1"/>
        <v>22</v>
      </c>
      <c r="F198" s="1155">
        <v>19.0</v>
      </c>
      <c r="G198" s="1150">
        <v>3.0</v>
      </c>
      <c r="H198" s="1156"/>
      <c r="I198" s="1152">
        <v>7990.0</v>
      </c>
      <c r="J198" s="1152">
        <f t="shared" si="2"/>
        <v>175780</v>
      </c>
      <c r="K198" s="1152">
        <v>2390.0</v>
      </c>
      <c r="L198" s="1153">
        <f t="shared" si="7"/>
        <v>3.343096234</v>
      </c>
      <c r="M198" s="1154">
        <f t="shared" si="4"/>
        <v>52580</v>
      </c>
      <c r="N198" s="1095">
        <f t="shared" si="5"/>
        <v>175780</v>
      </c>
      <c r="O198" s="95"/>
      <c r="P198" s="95"/>
      <c r="Q198" s="1095">
        <f t="shared" si="6"/>
        <v>1598</v>
      </c>
      <c r="R198" s="95"/>
      <c r="S198" s="95"/>
      <c r="T198" s="95"/>
      <c r="U198" s="95"/>
      <c r="V198" s="95"/>
      <c r="W198" s="95"/>
    </row>
    <row r="199">
      <c r="B199" s="1146" t="s">
        <v>115</v>
      </c>
      <c r="C199" s="905">
        <v>1.112121995E9</v>
      </c>
      <c r="D199" s="1147" t="s">
        <v>34</v>
      </c>
      <c r="E199" s="1148">
        <f t="shared" si="1"/>
        <v>15</v>
      </c>
      <c r="F199" s="1155">
        <v>12.0</v>
      </c>
      <c r="G199" s="1150">
        <v>3.0</v>
      </c>
      <c r="H199" s="1156"/>
      <c r="I199" s="1152">
        <v>7990.0</v>
      </c>
      <c r="J199" s="1152">
        <f t="shared" si="2"/>
        <v>119850</v>
      </c>
      <c r="K199" s="1152">
        <v>2390.0</v>
      </c>
      <c r="L199" s="1153">
        <f t="shared" si="7"/>
        <v>3.343096234</v>
      </c>
      <c r="M199" s="1154">
        <f t="shared" si="4"/>
        <v>35850</v>
      </c>
      <c r="N199" s="1095">
        <f t="shared" si="5"/>
        <v>119850</v>
      </c>
      <c r="O199" s="95"/>
      <c r="P199" s="95"/>
      <c r="Q199" s="1095">
        <f t="shared" si="6"/>
        <v>1598</v>
      </c>
      <c r="R199" s="95"/>
      <c r="S199" s="95"/>
      <c r="T199" s="95"/>
      <c r="U199" s="95"/>
      <c r="V199" s="95"/>
      <c r="W199" s="95"/>
    </row>
    <row r="200">
      <c r="B200" s="1146" t="s">
        <v>115</v>
      </c>
      <c r="C200" s="905">
        <v>1.112121996E9</v>
      </c>
      <c r="D200" s="1147" t="s">
        <v>37</v>
      </c>
      <c r="E200" s="1148">
        <f t="shared" si="1"/>
        <v>23</v>
      </c>
      <c r="F200" s="1155">
        <v>19.0</v>
      </c>
      <c r="G200" s="1150">
        <v>4.0</v>
      </c>
      <c r="H200" s="1156"/>
      <c r="I200" s="1152">
        <v>7990.0</v>
      </c>
      <c r="J200" s="1152">
        <f t="shared" si="2"/>
        <v>183770</v>
      </c>
      <c r="K200" s="1152">
        <v>2390.0</v>
      </c>
      <c r="L200" s="1153">
        <f t="shared" si="7"/>
        <v>3.343096234</v>
      </c>
      <c r="M200" s="1154">
        <f t="shared" si="4"/>
        <v>54970</v>
      </c>
      <c r="N200" s="1095">
        <f t="shared" si="5"/>
        <v>183770</v>
      </c>
      <c r="O200" s="95"/>
      <c r="P200" s="95"/>
      <c r="Q200" s="1095">
        <f t="shared" si="6"/>
        <v>1598</v>
      </c>
      <c r="R200" s="95"/>
      <c r="S200" s="95"/>
      <c r="T200" s="95"/>
      <c r="U200" s="95"/>
      <c r="V200" s="95"/>
      <c r="W200" s="95"/>
    </row>
    <row r="201">
      <c r="B201" s="1146" t="s">
        <v>115</v>
      </c>
      <c r="C201" s="905">
        <v>1.112121997E9</v>
      </c>
      <c r="D201" s="1147" t="s">
        <v>132</v>
      </c>
      <c r="E201" s="1148">
        <f t="shared" si="1"/>
        <v>13</v>
      </c>
      <c r="F201" s="1155">
        <v>10.0</v>
      </c>
      <c r="G201" s="1150">
        <v>3.0</v>
      </c>
      <c r="H201" s="1156"/>
      <c r="I201" s="1152">
        <v>7990.0</v>
      </c>
      <c r="J201" s="1152">
        <f t="shared" si="2"/>
        <v>103870</v>
      </c>
      <c r="K201" s="1152">
        <v>2390.0</v>
      </c>
      <c r="L201" s="1153">
        <f t="shared" si="7"/>
        <v>3.343096234</v>
      </c>
      <c r="M201" s="1154">
        <f t="shared" si="4"/>
        <v>31070</v>
      </c>
      <c r="N201" s="1095">
        <f t="shared" si="5"/>
        <v>103870</v>
      </c>
      <c r="O201" s="95"/>
      <c r="P201" s="95"/>
      <c r="Q201" s="1095">
        <f t="shared" si="6"/>
        <v>1598</v>
      </c>
      <c r="R201" s="95"/>
      <c r="S201" s="95"/>
      <c r="T201" s="95"/>
      <c r="U201" s="95"/>
      <c r="V201" s="95"/>
      <c r="W201" s="95"/>
    </row>
    <row r="202">
      <c r="B202" s="1146" t="s">
        <v>115</v>
      </c>
      <c r="C202" s="905">
        <v>1.112121998E9</v>
      </c>
      <c r="D202" s="1147" t="s">
        <v>133</v>
      </c>
      <c r="E202" s="1148">
        <f t="shared" si="1"/>
        <v>7</v>
      </c>
      <c r="F202" s="1155">
        <v>5.0</v>
      </c>
      <c r="G202" s="1150">
        <v>2.0</v>
      </c>
      <c r="H202" s="1156"/>
      <c r="I202" s="1152">
        <v>7990.0</v>
      </c>
      <c r="J202" s="1152">
        <f t="shared" si="2"/>
        <v>55930</v>
      </c>
      <c r="K202" s="1152">
        <v>2390.0</v>
      </c>
      <c r="L202" s="1153">
        <f t="shared" si="7"/>
        <v>3.343096234</v>
      </c>
      <c r="M202" s="1154">
        <f t="shared" si="4"/>
        <v>16730</v>
      </c>
      <c r="N202" s="1095">
        <f t="shared" si="5"/>
        <v>55930</v>
      </c>
      <c r="O202" s="95"/>
      <c r="P202" s="95"/>
      <c r="Q202" s="1095">
        <f t="shared" si="6"/>
        <v>1598</v>
      </c>
      <c r="R202" s="95"/>
      <c r="S202" s="95"/>
      <c r="T202" s="95"/>
      <c r="U202" s="95"/>
      <c r="V202" s="95"/>
      <c r="W202" s="95"/>
    </row>
    <row r="203">
      <c r="B203" s="1146" t="s">
        <v>115</v>
      </c>
      <c r="C203" s="909">
        <v>1.112121999E9</v>
      </c>
      <c r="D203" s="1158" t="s">
        <v>242</v>
      </c>
      <c r="E203" s="1159">
        <f t="shared" si="1"/>
        <v>1</v>
      </c>
      <c r="F203" s="1160">
        <v>1.0</v>
      </c>
      <c r="G203" s="1150">
        <v>0.0</v>
      </c>
      <c r="H203" s="1156"/>
      <c r="I203" s="1152">
        <v>7990.0</v>
      </c>
      <c r="J203" s="1162">
        <f t="shared" si="2"/>
        <v>7990</v>
      </c>
      <c r="K203" s="1152">
        <v>2390.0</v>
      </c>
      <c r="L203" s="1153">
        <f t="shared" si="7"/>
        <v>3.343096234</v>
      </c>
      <c r="M203" s="1163">
        <f t="shared" si="4"/>
        <v>2390</v>
      </c>
      <c r="N203" s="1095">
        <f t="shared" si="5"/>
        <v>7990</v>
      </c>
      <c r="O203" s="95"/>
      <c r="P203" s="95"/>
      <c r="Q203" s="1095">
        <f t="shared" si="6"/>
        <v>1598</v>
      </c>
      <c r="R203" s="95"/>
      <c r="S203" s="95"/>
      <c r="T203" s="95"/>
      <c r="U203" s="95"/>
      <c r="V203" s="95"/>
      <c r="W203" s="95"/>
    </row>
    <row r="204">
      <c r="B204" s="1146" t="s">
        <v>116</v>
      </c>
      <c r="C204" s="905">
        <v>1.112121013E9</v>
      </c>
      <c r="D204" s="1147" t="s">
        <v>36</v>
      </c>
      <c r="E204" s="1148">
        <f t="shared" si="1"/>
        <v>23</v>
      </c>
      <c r="F204" s="1155">
        <v>20.0</v>
      </c>
      <c r="G204" s="1150">
        <v>3.0</v>
      </c>
      <c r="H204" s="1156"/>
      <c r="I204" s="1152">
        <v>7990.0</v>
      </c>
      <c r="J204" s="1152">
        <f t="shared" si="2"/>
        <v>183770</v>
      </c>
      <c r="K204" s="1152">
        <v>2390.0</v>
      </c>
      <c r="L204" s="1153">
        <f t="shared" si="7"/>
        <v>3.343096234</v>
      </c>
      <c r="M204" s="1154">
        <f t="shared" si="4"/>
        <v>54970</v>
      </c>
      <c r="N204" s="1095">
        <f t="shared" si="5"/>
        <v>183770</v>
      </c>
      <c r="O204" s="95"/>
      <c r="P204" s="95"/>
      <c r="Q204" s="1095">
        <f t="shared" si="6"/>
        <v>1598</v>
      </c>
      <c r="R204" s="95"/>
      <c r="S204" s="95"/>
      <c r="T204" s="95"/>
      <c r="U204" s="95"/>
      <c r="V204" s="95"/>
      <c r="W204" s="95"/>
    </row>
    <row r="205">
      <c r="B205" s="1146" t="s">
        <v>116</v>
      </c>
      <c r="C205" s="905">
        <v>1.112121014E9</v>
      </c>
      <c r="D205" s="1147" t="s">
        <v>35</v>
      </c>
      <c r="E205" s="1148">
        <f t="shared" si="1"/>
        <v>20</v>
      </c>
      <c r="F205" s="1155">
        <v>17.0</v>
      </c>
      <c r="G205" s="1150">
        <v>3.0</v>
      </c>
      <c r="H205" s="1156"/>
      <c r="I205" s="1152">
        <v>7990.0</v>
      </c>
      <c r="J205" s="1152">
        <f t="shared" si="2"/>
        <v>159800</v>
      </c>
      <c r="K205" s="1152">
        <v>2390.0</v>
      </c>
      <c r="L205" s="1153">
        <f t="shared" si="7"/>
        <v>3.343096234</v>
      </c>
      <c r="M205" s="1154">
        <f t="shared" si="4"/>
        <v>47800</v>
      </c>
      <c r="N205" s="1095">
        <f t="shared" si="5"/>
        <v>159800</v>
      </c>
      <c r="O205" s="95"/>
      <c r="P205" s="95"/>
      <c r="Q205" s="1095">
        <f t="shared" si="6"/>
        <v>1598</v>
      </c>
      <c r="R205" s="95"/>
      <c r="S205" s="95"/>
      <c r="T205" s="95"/>
      <c r="U205" s="95"/>
      <c r="V205" s="95"/>
      <c r="W205" s="95"/>
    </row>
    <row r="206">
      <c r="B206" s="1146" t="s">
        <v>116</v>
      </c>
      <c r="C206" s="905">
        <v>1.112121015E9</v>
      </c>
      <c r="D206" s="1147" t="s">
        <v>34</v>
      </c>
      <c r="E206" s="1148">
        <f t="shared" si="1"/>
        <v>9</v>
      </c>
      <c r="F206" s="1155">
        <v>6.0</v>
      </c>
      <c r="G206" s="1150">
        <v>3.0</v>
      </c>
      <c r="H206" s="1156"/>
      <c r="I206" s="1152">
        <v>7990.0</v>
      </c>
      <c r="J206" s="1152">
        <f t="shared" si="2"/>
        <v>71910</v>
      </c>
      <c r="K206" s="1152">
        <v>2390.0</v>
      </c>
      <c r="L206" s="1153">
        <f t="shared" si="7"/>
        <v>3.343096234</v>
      </c>
      <c r="M206" s="1154">
        <f t="shared" si="4"/>
        <v>21510</v>
      </c>
      <c r="N206" s="1095">
        <f t="shared" si="5"/>
        <v>71910</v>
      </c>
      <c r="O206" s="95"/>
      <c r="P206" s="95"/>
      <c r="Q206" s="1095">
        <f t="shared" si="6"/>
        <v>1598</v>
      </c>
      <c r="R206" s="95"/>
      <c r="S206" s="95"/>
      <c r="T206" s="95"/>
      <c r="U206" s="95"/>
      <c r="V206" s="95"/>
      <c r="W206" s="95"/>
    </row>
    <row r="207">
      <c r="B207" s="1146" t="s">
        <v>116</v>
      </c>
      <c r="C207" s="905">
        <v>1.112121016E9</v>
      </c>
      <c r="D207" s="1147" t="s">
        <v>37</v>
      </c>
      <c r="E207" s="1148">
        <f t="shared" si="1"/>
        <v>26</v>
      </c>
      <c r="F207" s="1155">
        <v>23.0</v>
      </c>
      <c r="G207" s="1150">
        <v>3.0</v>
      </c>
      <c r="H207" s="1156"/>
      <c r="I207" s="1152">
        <v>7990.0</v>
      </c>
      <c r="J207" s="1152">
        <f t="shared" si="2"/>
        <v>207740</v>
      </c>
      <c r="K207" s="1152">
        <v>2390.0</v>
      </c>
      <c r="L207" s="1153">
        <f t="shared" si="7"/>
        <v>3.343096234</v>
      </c>
      <c r="M207" s="1154">
        <f t="shared" si="4"/>
        <v>62140</v>
      </c>
      <c r="N207" s="1095">
        <f t="shared" si="5"/>
        <v>207740</v>
      </c>
      <c r="O207" s="95"/>
      <c r="P207" s="95"/>
      <c r="Q207" s="1095">
        <f t="shared" si="6"/>
        <v>1598</v>
      </c>
      <c r="R207" s="95"/>
      <c r="S207" s="95"/>
      <c r="T207" s="95"/>
      <c r="U207" s="95"/>
      <c r="V207" s="95"/>
      <c r="W207" s="95"/>
    </row>
    <row r="208">
      <c r="B208" s="1146" t="s">
        <v>116</v>
      </c>
      <c r="C208" s="905">
        <v>1.112121017E9</v>
      </c>
      <c r="D208" s="1147" t="s">
        <v>132</v>
      </c>
      <c r="E208" s="1148">
        <f t="shared" si="1"/>
        <v>12</v>
      </c>
      <c r="F208" s="1155">
        <v>9.0</v>
      </c>
      <c r="G208" s="1150">
        <v>3.0</v>
      </c>
      <c r="H208" s="1156"/>
      <c r="I208" s="1152">
        <v>7990.0</v>
      </c>
      <c r="J208" s="1152">
        <f t="shared" si="2"/>
        <v>95880</v>
      </c>
      <c r="K208" s="1152">
        <v>2390.0</v>
      </c>
      <c r="L208" s="1153">
        <f t="shared" si="7"/>
        <v>3.343096234</v>
      </c>
      <c r="M208" s="1154">
        <f t="shared" si="4"/>
        <v>28680</v>
      </c>
      <c r="N208" s="1095">
        <f t="shared" si="5"/>
        <v>95880</v>
      </c>
      <c r="O208" s="95"/>
      <c r="P208" s="95"/>
      <c r="Q208" s="1095">
        <f t="shared" si="6"/>
        <v>1598</v>
      </c>
      <c r="R208" s="95"/>
      <c r="S208" s="95"/>
      <c r="T208" s="95"/>
      <c r="U208" s="95"/>
      <c r="V208" s="95"/>
      <c r="W208" s="95"/>
    </row>
    <row r="209">
      <c r="B209" s="1146" t="s">
        <v>116</v>
      </c>
      <c r="C209" s="905">
        <v>1.112121018E9</v>
      </c>
      <c r="D209" s="1147" t="s">
        <v>133</v>
      </c>
      <c r="E209" s="1148">
        <f t="shared" si="1"/>
        <v>4</v>
      </c>
      <c r="F209" s="1155">
        <v>3.0</v>
      </c>
      <c r="G209" s="1150">
        <v>1.0</v>
      </c>
      <c r="H209" s="1156"/>
      <c r="I209" s="1152">
        <v>7990.0</v>
      </c>
      <c r="J209" s="1152">
        <f t="shared" si="2"/>
        <v>31960</v>
      </c>
      <c r="K209" s="1152">
        <v>2390.0</v>
      </c>
      <c r="L209" s="1153">
        <f t="shared" si="7"/>
        <v>3.343096234</v>
      </c>
      <c r="M209" s="1154">
        <f t="shared" si="4"/>
        <v>9560</v>
      </c>
      <c r="N209" s="1095">
        <f t="shared" si="5"/>
        <v>31960</v>
      </c>
      <c r="O209" s="95"/>
      <c r="P209" s="95"/>
      <c r="Q209" s="1095">
        <f t="shared" si="6"/>
        <v>1598</v>
      </c>
      <c r="R209" s="95"/>
      <c r="S209" s="95"/>
      <c r="T209" s="95"/>
      <c r="U209" s="95"/>
      <c r="V209" s="95"/>
      <c r="W209" s="95"/>
    </row>
    <row r="210">
      <c r="B210" s="1146" t="s">
        <v>116</v>
      </c>
      <c r="C210" s="909">
        <v>1.112121019E9</v>
      </c>
      <c r="D210" s="1158" t="s">
        <v>242</v>
      </c>
      <c r="E210" s="1159">
        <f t="shared" si="1"/>
        <v>1</v>
      </c>
      <c r="F210" s="1160">
        <v>1.0</v>
      </c>
      <c r="G210" s="1166">
        <v>0.0</v>
      </c>
      <c r="H210" s="1161"/>
      <c r="I210" s="1152">
        <v>7990.0</v>
      </c>
      <c r="J210" s="1162">
        <f t="shared" si="2"/>
        <v>7990</v>
      </c>
      <c r="K210" s="1152">
        <v>2390.0</v>
      </c>
      <c r="L210" s="1153">
        <f t="shared" si="7"/>
        <v>3.343096234</v>
      </c>
      <c r="M210" s="1163">
        <f t="shared" si="4"/>
        <v>2390</v>
      </c>
      <c r="N210" s="1095">
        <f t="shared" si="5"/>
        <v>7990</v>
      </c>
      <c r="O210" s="95"/>
      <c r="P210" s="95"/>
      <c r="Q210" s="1095">
        <f t="shared" si="6"/>
        <v>1598</v>
      </c>
      <c r="R210" s="95"/>
      <c r="S210" s="95"/>
      <c r="T210" s="95"/>
      <c r="U210" s="95"/>
      <c r="V210" s="95"/>
      <c r="W210" s="95"/>
    </row>
    <row r="211">
      <c r="B211" s="1146" t="s">
        <v>246</v>
      </c>
      <c r="C211" s="905">
        <v>1.116121993E9</v>
      </c>
      <c r="D211" s="1147" t="s">
        <v>36</v>
      </c>
      <c r="E211" s="1148">
        <f t="shared" si="1"/>
        <v>27</v>
      </c>
      <c r="F211" s="1155">
        <v>24.0</v>
      </c>
      <c r="G211" s="1150">
        <v>3.0</v>
      </c>
      <c r="H211" s="1156"/>
      <c r="I211" s="1152">
        <v>5990.0</v>
      </c>
      <c r="J211" s="1152">
        <f t="shared" si="2"/>
        <v>161730</v>
      </c>
      <c r="K211" s="1152">
        <v>1804.0</v>
      </c>
      <c r="L211" s="1153">
        <f t="shared" si="7"/>
        <v>3.320399113</v>
      </c>
      <c r="M211" s="1154">
        <f t="shared" si="4"/>
        <v>48708</v>
      </c>
      <c r="N211" s="1095">
        <f t="shared" si="5"/>
        <v>161730</v>
      </c>
      <c r="O211" s="95"/>
      <c r="P211" s="95"/>
      <c r="Q211" s="1095">
        <f t="shared" si="6"/>
        <v>1198</v>
      </c>
      <c r="R211" s="95"/>
      <c r="S211" s="95"/>
      <c r="T211" s="95"/>
      <c r="U211" s="95"/>
      <c r="V211" s="95"/>
      <c r="W211" s="95"/>
    </row>
    <row r="212">
      <c r="B212" s="1146" t="s">
        <v>246</v>
      </c>
      <c r="C212" s="905">
        <v>1.116121994E9</v>
      </c>
      <c r="D212" s="1147" t="s">
        <v>35</v>
      </c>
      <c r="E212" s="1148">
        <f t="shared" si="1"/>
        <v>24</v>
      </c>
      <c r="F212" s="1155">
        <v>20.0</v>
      </c>
      <c r="G212" s="1150">
        <v>4.0</v>
      </c>
      <c r="H212" s="1156"/>
      <c r="I212" s="1152">
        <v>5990.0</v>
      </c>
      <c r="J212" s="1152">
        <f t="shared" si="2"/>
        <v>143760</v>
      </c>
      <c r="K212" s="1152">
        <v>1804.0</v>
      </c>
      <c r="L212" s="1153">
        <f t="shared" si="7"/>
        <v>3.320399113</v>
      </c>
      <c r="M212" s="1154">
        <f t="shared" si="4"/>
        <v>43296</v>
      </c>
      <c r="N212" s="1095">
        <f t="shared" si="5"/>
        <v>143760</v>
      </c>
      <c r="O212" s="95"/>
      <c r="P212" s="95"/>
      <c r="Q212" s="1095">
        <f t="shared" si="6"/>
        <v>1198</v>
      </c>
      <c r="R212" s="95"/>
      <c r="S212" s="95"/>
      <c r="T212" s="95"/>
      <c r="U212" s="95"/>
      <c r="V212" s="95"/>
      <c r="W212" s="95"/>
    </row>
    <row r="213">
      <c r="B213" s="1146" t="s">
        <v>246</v>
      </c>
      <c r="C213" s="905">
        <v>1.116121995E9</v>
      </c>
      <c r="D213" s="1147" t="s">
        <v>34</v>
      </c>
      <c r="E213" s="1148">
        <f t="shared" si="1"/>
        <v>9</v>
      </c>
      <c r="F213" s="1155">
        <v>6.0</v>
      </c>
      <c r="G213" s="1150">
        <v>3.0</v>
      </c>
      <c r="H213" s="1156"/>
      <c r="I213" s="1152">
        <v>5990.0</v>
      </c>
      <c r="J213" s="1152">
        <f t="shared" si="2"/>
        <v>53910</v>
      </c>
      <c r="K213" s="1152">
        <v>1804.0</v>
      </c>
      <c r="L213" s="1153">
        <f t="shared" si="7"/>
        <v>3.320399113</v>
      </c>
      <c r="M213" s="1154">
        <f t="shared" si="4"/>
        <v>16236</v>
      </c>
      <c r="N213" s="1095">
        <f t="shared" si="5"/>
        <v>53910</v>
      </c>
      <c r="O213" s="95"/>
      <c r="P213" s="95"/>
      <c r="Q213" s="1095">
        <f t="shared" si="6"/>
        <v>1198</v>
      </c>
      <c r="R213" s="95"/>
      <c r="S213" s="95"/>
      <c r="T213" s="95"/>
      <c r="U213" s="95"/>
      <c r="V213" s="95"/>
      <c r="W213" s="95"/>
    </row>
    <row r="214">
      <c r="B214" s="1146" t="s">
        <v>246</v>
      </c>
      <c r="C214" s="905">
        <v>1.116121996E9</v>
      </c>
      <c r="D214" s="1147" t="s">
        <v>37</v>
      </c>
      <c r="E214" s="1148">
        <f t="shared" si="1"/>
        <v>24</v>
      </c>
      <c r="F214" s="1155">
        <v>19.0</v>
      </c>
      <c r="G214" s="1150">
        <v>5.0</v>
      </c>
      <c r="H214" s="1156"/>
      <c r="I214" s="1152">
        <v>5990.0</v>
      </c>
      <c r="J214" s="1152">
        <f t="shared" si="2"/>
        <v>143760</v>
      </c>
      <c r="K214" s="1152">
        <v>1804.0</v>
      </c>
      <c r="L214" s="1153">
        <f t="shared" si="7"/>
        <v>3.320399113</v>
      </c>
      <c r="M214" s="1154">
        <f t="shared" si="4"/>
        <v>43296</v>
      </c>
      <c r="N214" s="1095">
        <f t="shared" si="5"/>
        <v>143760</v>
      </c>
      <c r="O214" s="95"/>
      <c r="P214" s="95"/>
      <c r="Q214" s="1095">
        <f t="shared" si="6"/>
        <v>1198</v>
      </c>
      <c r="R214" s="95"/>
      <c r="S214" s="95"/>
      <c r="T214" s="95"/>
      <c r="U214" s="95"/>
      <c r="V214" s="95"/>
      <c r="W214" s="95"/>
    </row>
    <row r="215">
      <c r="B215" s="1146" t="s">
        <v>246</v>
      </c>
      <c r="C215" s="905">
        <v>1.116121997E9</v>
      </c>
      <c r="D215" s="1147" t="s">
        <v>132</v>
      </c>
      <c r="E215" s="1148">
        <f t="shared" si="1"/>
        <v>10</v>
      </c>
      <c r="F215" s="1155">
        <v>7.0</v>
      </c>
      <c r="G215" s="1150">
        <v>3.0</v>
      </c>
      <c r="H215" s="1156"/>
      <c r="I215" s="1152">
        <v>5990.0</v>
      </c>
      <c r="J215" s="1152">
        <f t="shared" si="2"/>
        <v>59900</v>
      </c>
      <c r="K215" s="1152">
        <v>1804.0</v>
      </c>
      <c r="L215" s="1153">
        <f t="shared" si="7"/>
        <v>3.320399113</v>
      </c>
      <c r="M215" s="1154">
        <f t="shared" si="4"/>
        <v>18040</v>
      </c>
      <c r="N215" s="1095">
        <f t="shared" si="5"/>
        <v>59900</v>
      </c>
      <c r="O215" s="95"/>
      <c r="P215" s="95"/>
      <c r="Q215" s="1095">
        <f t="shared" si="6"/>
        <v>1198</v>
      </c>
      <c r="R215" s="95"/>
      <c r="S215" s="95"/>
      <c r="T215" s="95"/>
      <c r="U215" s="95"/>
      <c r="V215" s="95"/>
      <c r="W215" s="95"/>
    </row>
    <row r="216">
      <c r="B216" s="1146" t="s">
        <v>246</v>
      </c>
      <c r="C216" s="905">
        <v>1.116121998E9</v>
      </c>
      <c r="D216" s="1147" t="s">
        <v>133</v>
      </c>
      <c r="E216" s="1148">
        <f t="shared" si="1"/>
        <v>9</v>
      </c>
      <c r="F216" s="1155">
        <v>7.0</v>
      </c>
      <c r="G216" s="1150">
        <v>2.0</v>
      </c>
      <c r="H216" s="1156"/>
      <c r="I216" s="1152">
        <v>5990.0</v>
      </c>
      <c r="J216" s="1152">
        <f t="shared" si="2"/>
        <v>53910</v>
      </c>
      <c r="K216" s="1152">
        <v>1804.0</v>
      </c>
      <c r="L216" s="1153">
        <f t="shared" si="7"/>
        <v>3.320399113</v>
      </c>
      <c r="M216" s="1154">
        <f t="shared" si="4"/>
        <v>16236</v>
      </c>
      <c r="N216" s="1095">
        <f t="shared" si="5"/>
        <v>53910</v>
      </c>
      <c r="O216" s="95"/>
      <c r="P216" s="95"/>
      <c r="Q216" s="1095">
        <f t="shared" si="6"/>
        <v>1198</v>
      </c>
      <c r="R216" s="95"/>
      <c r="S216" s="95"/>
      <c r="T216" s="95"/>
      <c r="U216" s="95"/>
      <c r="V216" s="95"/>
      <c r="W216" s="95"/>
    </row>
    <row r="217">
      <c r="B217" s="1164" t="s">
        <v>246</v>
      </c>
      <c r="C217" s="909">
        <v>1.116121999E9</v>
      </c>
      <c r="D217" s="1158" t="s">
        <v>242</v>
      </c>
      <c r="E217" s="1159">
        <f t="shared" si="1"/>
        <v>2</v>
      </c>
      <c r="F217" s="1160">
        <v>1.0</v>
      </c>
      <c r="G217" s="1166">
        <v>1.0</v>
      </c>
      <c r="H217" s="1167"/>
      <c r="I217" s="1162">
        <v>5990.0</v>
      </c>
      <c r="J217" s="1162">
        <f t="shared" si="2"/>
        <v>11980</v>
      </c>
      <c r="K217" s="1152">
        <v>1804.0</v>
      </c>
      <c r="L217" s="1153">
        <f t="shared" si="7"/>
        <v>3.320399113</v>
      </c>
      <c r="M217" s="1163">
        <f t="shared" si="4"/>
        <v>3608</v>
      </c>
      <c r="N217" s="1095">
        <f t="shared" si="5"/>
        <v>11980</v>
      </c>
      <c r="O217" s="95"/>
      <c r="P217" s="95"/>
      <c r="Q217" s="1095">
        <f t="shared" si="6"/>
        <v>1198</v>
      </c>
      <c r="R217" s="95"/>
      <c r="S217" s="95"/>
      <c r="T217" s="95"/>
      <c r="U217" s="95"/>
      <c r="V217" s="95"/>
      <c r="W217" s="95"/>
    </row>
    <row r="218">
      <c r="B218" s="1146" t="s">
        <v>111</v>
      </c>
      <c r="C218" s="905">
        <v>1.113121993E9</v>
      </c>
      <c r="D218" s="1147" t="s">
        <v>36</v>
      </c>
      <c r="E218" s="1148">
        <f t="shared" si="1"/>
        <v>20</v>
      </c>
      <c r="F218" s="1155">
        <v>17.0</v>
      </c>
      <c r="G218" s="1150">
        <v>3.0</v>
      </c>
      <c r="H218" s="1156"/>
      <c r="I218" s="1152">
        <v>6590.0</v>
      </c>
      <c r="J218" s="1152">
        <f t="shared" si="2"/>
        <v>131800</v>
      </c>
      <c r="K218" s="1152">
        <v>1820.0</v>
      </c>
      <c r="L218" s="1153">
        <f t="shared" si="7"/>
        <v>3.620879121</v>
      </c>
      <c r="M218" s="1154">
        <f t="shared" si="4"/>
        <v>36400</v>
      </c>
      <c r="N218" s="1095">
        <f t="shared" si="5"/>
        <v>131800</v>
      </c>
      <c r="O218" s="95"/>
      <c r="P218" s="95"/>
      <c r="Q218" s="1095">
        <f t="shared" si="6"/>
        <v>1318</v>
      </c>
      <c r="R218" s="95"/>
      <c r="S218" s="95"/>
      <c r="T218" s="95"/>
      <c r="U218" s="95"/>
      <c r="V218" s="95"/>
      <c r="W218" s="95"/>
    </row>
    <row r="219">
      <c r="B219" s="1146" t="s">
        <v>111</v>
      </c>
      <c r="C219" s="905">
        <v>1.113121994E9</v>
      </c>
      <c r="D219" s="1147" t="s">
        <v>35</v>
      </c>
      <c r="E219" s="1148">
        <f t="shared" si="1"/>
        <v>19</v>
      </c>
      <c r="F219" s="1155">
        <v>16.0</v>
      </c>
      <c r="G219" s="1150">
        <v>3.0</v>
      </c>
      <c r="H219" s="1156"/>
      <c r="I219" s="1152">
        <v>6590.0</v>
      </c>
      <c r="J219" s="1152">
        <f t="shared" si="2"/>
        <v>125210</v>
      </c>
      <c r="K219" s="1152">
        <v>1820.0</v>
      </c>
      <c r="L219" s="1153">
        <f t="shared" si="7"/>
        <v>3.620879121</v>
      </c>
      <c r="M219" s="1154">
        <f t="shared" si="4"/>
        <v>34580</v>
      </c>
      <c r="N219" s="1095">
        <f t="shared" si="5"/>
        <v>125210</v>
      </c>
      <c r="O219" s="95"/>
      <c r="P219" s="95"/>
      <c r="Q219" s="1095">
        <f t="shared" si="6"/>
        <v>1318</v>
      </c>
      <c r="R219" s="95"/>
      <c r="S219" s="95"/>
      <c r="T219" s="95"/>
      <c r="U219" s="95"/>
      <c r="V219" s="95"/>
      <c r="W219" s="95"/>
    </row>
    <row r="220">
      <c r="B220" s="1146" t="s">
        <v>111</v>
      </c>
      <c r="C220" s="905">
        <v>1.113121995E9</v>
      </c>
      <c r="D220" s="1147" t="s">
        <v>34</v>
      </c>
      <c r="E220" s="1148">
        <f t="shared" si="1"/>
        <v>10</v>
      </c>
      <c r="F220" s="1155">
        <v>7.0</v>
      </c>
      <c r="G220" s="1150">
        <v>3.0</v>
      </c>
      <c r="H220" s="1156"/>
      <c r="I220" s="1152">
        <v>6590.0</v>
      </c>
      <c r="J220" s="1152">
        <f t="shared" si="2"/>
        <v>65900</v>
      </c>
      <c r="K220" s="1152">
        <v>1820.0</v>
      </c>
      <c r="L220" s="1153">
        <f t="shared" si="7"/>
        <v>3.620879121</v>
      </c>
      <c r="M220" s="1154">
        <f t="shared" si="4"/>
        <v>18200</v>
      </c>
      <c r="N220" s="1095">
        <f t="shared" si="5"/>
        <v>65900</v>
      </c>
      <c r="O220" s="95"/>
      <c r="P220" s="95"/>
      <c r="Q220" s="1095">
        <f t="shared" si="6"/>
        <v>1318</v>
      </c>
      <c r="R220" s="95"/>
      <c r="S220" s="95"/>
      <c r="T220" s="95"/>
      <c r="U220" s="95"/>
      <c r="V220" s="95"/>
      <c r="W220" s="95"/>
    </row>
    <row r="221">
      <c r="B221" s="1146" t="s">
        <v>111</v>
      </c>
      <c r="C221" s="905">
        <v>1.113121996E9</v>
      </c>
      <c r="D221" s="1147" t="s">
        <v>37</v>
      </c>
      <c r="E221" s="1148">
        <f t="shared" si="1"/>
        <v>17</v>
      </c>
      <c r="F221" s="1155">
        <v>14.0</v>
      </c>
      <c r="G221" s="1150">
        <v>3.0</v>
      </c>
      <c r="H221" s="1156"/>
      <c r="I221" s="1152">
        <v>6590.0</v>
      </c>
      <c r="J221" s="1152">
        <f t="shared" si="2"/>
        <v>112030</v>
      </c>
      <c r="K221" s="1152">
        <v>1820.0</v>
      </c>
      <c r="L221" s="1153">
        <f t="shared" si="7"/>
        <v>3.620879121</v>
      </c>
      <c r="M221" s="1154">
        <f t="shared" si="4"/>
        <v>30940</v>
      </c>
      <c r="N221" s="1095">
        <f t="shared" si="5"/>
        <v>112030</v>
      </c>
      <c r="O221" s="95"/>
      <c r="P221" s="95"/>
      <c r="Q221" s="1095">
        <f t="shared" si="6"/>
        <v>1318</v>
      </c>
      <c r="R221" s="95"/>
      <c r="S221" s="95"/>
      <c r="T221" s="95"/>
      <c r="U221" s="95"/>
      <c r="V221" s="95"/>
      <c r="W221" s="95"/>
    </row>
    <row r="222">
      <c r="B222" s="1146" t="s">
        <v>111</v>
      </c>
      <c r="C222" s="905">
        <v>1.113121997E9</v>
      </c>
      <c r="D222" s="1147" t="s">
        <v>132</v>
      </c>
      <c r="E222" s="1148">
        <f t="shared" si="1"/>
        <v>6</v>
      </c>
      <c r="F222" s="1155">
        <v>3.0</v>
      </c>
      <c r="G222" s="1150">
        <v>3.0</v>
      </c>
      <c r="H222" s="1156"/>
      <c r="I222" s="1152">
        <v>6590.0</v>
      </c>
      <c r="J222" s="1152">
        <f t="shared" si="2"/>
        <v>39540</v>
      </c>
      <c r="K222" s="1152">
        <v>1820.0</v>
      </c>
      <c r="L222" s="1153">
        <f t="shared" si="7"/>
        <v>3.620879121</v>
      </c>
      <c r="M222" s="1154">
        <f t="shared" si="4"/>
        <v>10920</v>
      </c>
      <c r="N222" s="1095">
        <f t="shared" si="5"/>
        <v>39540</v>
      </c>
      <c r="O222" s="95"/>
      <c r="P222" s="95"/>
      <c r="Q222" s="1095">
        <f t="shared" si="6"/>
        <v>1318</v>
      </c>
      <c r="R222" s="95"/>
      <c r="S222" s="95"/>
      <c r="T222" s="95"/>
      <c r="U222" s="95"/>
      <c r="V222" s="95"/>
      <c r="W222" s="95"/>
    </row>
    <row r="223">
      <c r="B223" s="1146" t="s">
        <v>111</v>
      </c>
      <c r="C223" s="905">
        <v>1.113121998E9</v>
      </c>
      <c r="D223" s="1147" t="s">
        <v>133</v>
      </c>
      <c r="E223" s="1148">
        <f t="shared" si="1"/>
        <v>10</v>
      </c>
      <c r="F223" s="1155">
        <v>8.0</v>
      </c>
      <c r="G223" s="1150">
        <v>2.0</v>
      </c>
      <c r="H223" s="1156"/>
      <c r="I223" s="1152">
        <v>6590.0</v>
      </c>
      <c r="J223" s="1152">
        <f t="shared" si="2"/>
        <v>65900</v>
      </c>
      <c r="K223" s="1152">
        <v>1820.0</v>
      </c>
      <c r="L223" s="1153">
        <f t="shared" si="7"/>
        <v>3.620879121</v>
      </c>
      <c r="M223" s="1154">
        <f t="shared" si="4"/>
        <v>18200</v>
      </c>
      <c r="N223" s="1095">
        <f t="shared" si="5"/>
        <v>65900</v>
      </c>
      <c r="O223" s="95"/>
      <c r="P223" s="95"/>
      <c r="Q223" s="1095">
        <f t="shared" si="6"/>
        <v>1318</v>
      </c>
      <c r="R223" s="95"/>
      <c r="S223" s="95"/>
      <c r="T223" s="95"/>
      <c r="U223" s="95"/>
      <c r="V223" s="95"/>
      <c r="W223" s="95"/>
    </row>
    <row r="224">
      <c r="B224" s="1164" t="s">
        <v>111</v>
      </c>
      <c r="C224" s="909">
        <v>1.113121999E9</v>
      </c>
      <c r="D224" s="1158" t="s">
        <v>242</v>
      </c>
      <c r="E224" s="1159">
        <f t="shared" si="1"/>
        <v>2</v>
      </c>
      <c r="F224" s="1160">
        <v>1.0</v>
      </c>
      <c r="G224" s="1166">
        <v>1.0</v>
      </c>
      <c r="H224" s="1167"/>
      <c r="I224" s="1162">
        <v>6590.0</v>
      </c>
      <c r="J224" s="1162">
        <f t="shared" si="2"/>
        <v>13180</v>
      </c>
      <c r="K224" s="1152">
        <v>1820.0</v>
      </c>
      <c r="L224" s="1153">
        <f t="shared" si="7"/>
        <v>3.620879121</v>
      </c>
      <c r="M224" s="1163">
        <f t="shared" si="4"/>
        <v>3640</v>
      </c>
      <c r="N224" s="1095">
        <f t="shared" si="5"/>
        <v>13180</v>
      </c>
      <c r="O224" s="95"/>
      <c r="P224" s="95"/>
      <c r="Q224" s="1095">
        <f t="shared" si="6"/>
        <v>1318</v>
      </c>
      <c r="R224" s="95"/>
      <c r="S224" s="95"/>
      <c r="T224" s="95"/>
      <c r="U224" s="95"/>
      <c r="V224" s="95"/>
      <c r="W224" s="95"/>
    </row>
    <row r="225">
      <c r="B225" s="1146" t="s">
        <v>245</v>
      </c>
      <c r="C225" s="905">
        <v>1.113121013E9</v>
      </c>
      <c r="D225" s="1147" t="s">
        <v>36</v>
      </c>
      <c r="E225" s="1148">
        <f t="shared" si="1"/>
        <v>20</v>
      </c>
      <c r="F225" s="1155">
        <v>16.0</v>
      </c>
      <c r="G225" s="1150">
        <v>4.0</v>
      </c>
      <c r="H225" s="1156"/>
      <c r="I225" s="1152">
        <v>6590.0</v>
      </c>
      <c r="J225" s="1152">
        <f t="shared" si="2"/>
        <v>131800</v>
      </c>
      <c r="K225" s="1152">
        <v>1820.0</v>
      </c>
      <c r="L225" s="1153">
        <f t="shared" si="7"/>
        <v>3.620879121</v>
      </c>
      <c r="M225" s="1154">
        <f t="shared" si="4"/>
        <v>36400</v>
      </c>
      <c r="N225" s="1095">
        <f t="shared" si="5"/>
        <v>131800</v>
      </c>
      <c r="O225" s="95"/>
      <c r="P225" s="95"/>
      <c r="Q225" s="1095">
        <f t="shared" si="6"/>
        <v>1318</v>
      </c>
      <c r="R225" s="95"/>
      <c r="S225" s="95"/>
      <c r="T225" s="95"/>
      <c r="U225" s="95"/>
      <c r="V225" s="95"/>
      <c r="W225" s="95"/>
    </row>
    <row r="226">
      <c r="B226" s="1146" t="s">
        <v>245</v>
      </c>
      <c r="C226" s="905">
        <v>1.113121014E9</v>
      </c>
      <c r="D226" s="1147" t="s">
        <v>35</v>
      </c>
      <c r="E226" s="1148">
        <f t="shared" si="1"/>
        <v>17</v>
      </c>
      <c r="F226" s="1155">
        <v>13.0</v>
      </c>
      <c r="G226" s="1150">
        <v>4.0</v>
      </c>
      <c r="H226" s="1156"/>
      <c r="I226" s="1152">
        <v>6590.0</v>
      </c>
      <c r="J226" s="1152">
        <f t="shared" si="2"/>
        <v>112030</v>
      </c>
      <c r="K226" s="1152">
        <v>1820.0</v>
      </c>
      <c r="L226" s="1153">
        <f t="shared" si="7"/>
        <v>3.620879121</v>
      </c>
      <c r="M226" s="1154">
        <f t="shared" si="4"/>
        <v>30940</v>
      </c>
      <c r="N226" s="1095">
        <f t="shared" si="5"/>
        <v>112030</v>
      </c>
      <c r="O226" s="95"/>
      <c r="P226" s="95"/>
      <c r="Q226" s="1095">
        <f t="shared" si="6"/>
        <v>1318</v>
      </c>
      <c r="R226" s="95"/>
      <c r="S226" s="95"/>
      <c r="T226" s="95"/>
      <c r="U226" s="95"/>
      <c r="V226" s="95"/>
      <c r="W226" s="95"/>
    </row>
    <row r="227">
      <c r="B227" s="1146" t="s">
        <v>245</v>
      </c>
      <c r="C227" s="905">
        <v>1.113121015E9</v>
      </c>
      <c r="D227" s="1147" t="s">
        <v>34</v>
      </c>
      <c r="E227" s="1148">
        <f t="shared" si="1"/>
        <v>15</v>
      </c>
      <c r="F227" s="1155">
        <v>12.0</v>
      </c>
      <c r="G227" s="1150">
        <v>3.0</v>
      </c>
      <c r="H227" s="1156"/>
      <c r="I227" s="1152">
        <v>6590.0</v>
      </c>
      <c r="J227" s="1152">
        <f t="shared" si="2"/>
        <v>98850</v>
      </c>
      <c r="K227" s="1152">
        <v>1820.0</v>
      </c>
      <c r="L227" s="1153">
        <f t="shared" si="7"/>
        <v>3.620879121</v>
      </c>
      <c r="M227" s="1154">
        <f t="shared" si="4"/>
        <v>27300</v>
      </c>
      <c r="N227" s="1095">
        <f t="shared" si="5"/>
        <v>98850</v>
      </c>
      <c r="O227" s="95"/>
      <c r="P227" s="95"/>
      <c r="Q227" s="1095">
        <f t="shared" si="6"/>
        <v>1318</v>
      </c>
      <c r="R227" s="95"/>
      <c r="S227" s="95"/>
      <c r="T227" s="95"/>
      <c r="U227" s="95"/>
      <c r="V227" s="95"/>
      <c r="W227" s="95"/>
    </row>
    <row r="228">
      <c r="B228" s="1146" t="s">
        <v>245</v>
      </c>
      <c r="C228" s="905">
        <v>1.113121016E9</v>
      </c>
      <c r="D228" s="1147" t="s">
        <v>37</v>
      </c>
      <c r="E228" s="1148">
        <f t="shared" si="1"/>
        <v>14</v>
      </c>
      <c r="F228" s="1155">
        <v>11.0</v>
      </c>
      <c r="G228" s="1150">
        <v>3.0</v>
      </c>
      <c r="H228" s="1156"/>
      <c r="I228" s="1152">
        <v>6590.0</v>
      </c>
      <c r="J228" s="1152">
        <f t="shared" si="2"/>
        <v>92260</v>
      </c>
      <c r="K228" s="1152">
        <v>1820.0</v>
      </c>
      <c r="L228" s="1153">
        <f t="shared" si="7"/>
        <v>3.620879121</v>
      </c>
      <c r="M228" s="1154">
        <f t="shared" si="4"/>
        <v>25480</v>
      </c>
      <c r="N228" s="1095">
        <f t="shared" si="5"/>
        <v>92260</v>
      </c>
      <c r="O228" s="95"/>
      <c r="P228" s="95"/>
      <c r="Q228" s="1095">
        <f t="shared" si="6"/>
        <v>1318</v>
      </c>
      <c r="R228" s="95"/>
      <c r="S228" s="95"/>
      <c r="T228" s="95"/>
      <c r="U228" s="95"/>
      <c r="V228" s="95"/>
      <c r="W228" s="95"/>
    </row>
    <row r="229">
      <c r="B229" s="1146" t="s">
        <v>245</v>
      </c>
      <c r="C229" s="905">
        <v>1.113121017E9</v>
      </c>
      <c r="D229" s="1147" t="s">
        <v>132</v>
      </c>
      <c r="E229" s="1148">
        <f t="shared" si="1"/>
        <v>8</v>
      </c>
      <c r="F229" s="1155">
        <v>5.0</v>
      </c>
      <c r="G229" s="1150">
        <v>3.0</v>
      </c>
      <c r="H229" s="1156"/>
      <c r="I229" s="1152">
        <v>6590.0</v>
      </c>
      <c r="J229" s="1152">
        <f t="shared" si="2"/>
        <v>52720</v>
      </c>
      <c r="K229" s="1152">
        <v>1820.0</v>
      </c>
      <c r="L229" s="1153">
        <f t="shared" si="7"/>
        <v>3.620879121</v>
      </c>
      <c r="M229" s="1154">
        <f t="shared" si="4"/>
        <v>14560</v>
      </c>
      <c r="N229" s="1095">
        <f t="shared" si="5"/>
        <v>52720</v>
      </c>
      <c r="O229" s="95"/>
      <c r="P229" s="95"/>
      <c r="Q229" s="1095">
        <f t="shared" si="6"/>
        <v>1318</v>
      </c>
      <c r="R229" s="95"/>
      <c r="S229" s="95"/>
      <c r="T229" s="95"/>
      <c r="U229" s="95"/>
      <c r="V229" s="95"/>
      <c r="W229" s="95"/>
    </row>
    <row r="230">
      <c r="B230" s="1146" t="s">
        <v>245</v>
      </c>
      <c r="C230" s="905">
        <v>1.113121018E9</v>
      </c>
      <c r="D230" s="1147" t="s">
        <v>133</v>
      </c>
      <c r="E230" s="1148">
        <f t="shared" si="1"/>
        <v>4</v>
      </c>
      <c r="F230" s="1155">
        <v>2.0</v>
      </c>
      <c r="G230" s="1150">
        <v>2.0</v>
      </c>
      <c r="H230" s="1156"/>
      <c r="I230" s="1152">
        <v>6590.0</v>
      </c>
      <c r="J230" s="1152">
        <f t="shared" si="2"/>
        <v>26360</v>
      </c>
      <c r="K230" s="1152">
        <v>1820.0</v>
      </c>
      <c r="L230" s="1153">
        <f t="shared" si="7"/>
        <v>3.620879121</v>
      </c>
      <c r="M230" s="1154">
        <f t="shared" si="4"/>
        <v>7280</v>
      </c>
      <c r="N230" s="1095">
        <f t="shared" si="5"/>
        <v>26360</v>
      </c>
      <c r="O230" s="95"/>
      <c r="P230" s="95"/>
      <c r="Q230" s="1095">
        <f t="shared" si="6"/>
        <v>1318</v>
      </c>
      <c r="R230" s="95"/>
      <c r="S230" s="95"/>
      <c r="T230" s="95"/>
      <c r="U230" s="95"/>
      <c r="V230" s="95"/>
      <c r="W230" s="95"/>
    </row>
    <row r="231">
      <c r="B231" s="1164" t="s">
        <v>245</v>
      </c>
      <c r="C231" s="909">
        <v>1.113121019E9</v>
      </c>
      <c r="D231" s="1158" t="s">
        <v>242</v>
      </c>
      <c r="E231" s="1159">
        <f t="shared" si="1"/>
        <v>2</v>
      </c>
      <c r="F231" s="1160">
        <v>1.0</v>
      </c>
      <c r="G231" s="1166">
        <v>1.0</v>
      </c>
      <c r="H231" s="1167"/>
      <c r="I231" s="1162">
        <v>6590.0</v>
      </c>
      <c r="J231" s="1162">
        <f t="shared" si="2"/>
        <v>13180</v>
      </c>
      <c r="K231" s="1152">
        <v>1820.0</v>
      </c>
      <c r="L231" s="1153">
        <f t="shared" si="7"/>
        <v>3.620879121</v>
      </c>
      <c r="M231" s="1163">
        <f t="shared" si="4"/>
        <v>3640</v>
      </c>
      <c r="N231" s="1095">
        <f t="shared" si="5"/>
        <v>13180</v>
      </c>
      <c r="O231" s="95"/>
      <c r="P231" s="95"/>
      <c r="Q231" s="1095">
        <f t="shared" si="6"/>
        <v>1318</v>
      </c>
      <c r="R231" s="95"/>
      <c r="S231" s="95"/>
      <c r="T231" s="95"/>
      <c r="U231" s="95"/>
      <c r="V231" s="95"/>
      <c r="W231" s="95"/>
    </row>
    <row r="232">
      <c r="B232" s="1146" t="s">
        <v>113</v>
      </c>
      <c r="C232" s="905">
        <v>1.116221993E9</v>
      </c>
      <c r="D232" s="1147" t="s">
        <v>36</v>
      </c>
      <c r="E232" s="1148">
        <f t="shared" si="1"/>
        <v>25</v>
      </c>
      <c r="F232" s="1155">
        <v>22.0</v>
      </c>
      <c r="G232" s="1150">
        <v>3.0</v>
      </c>
      <c r="H232" s="1156"/>
      <c r="I232" s="1152">
        <v>5590.0</v>
      </c>
      <c r="J232" s="1152">
        <f t="shared" si="2"/>
        <v>139750</v>
      </c>
      <c r="K232" s="1152">
        <v>2134.0</v>
      </c>
      <c r="L232" s="1153">
        <f t="shared" si="7"/>
        <v>2.619493908</v>
      </c>
      <c r="M232" s="1154">
        <f t="shared" si="4"/>
        <v>53350</v>
      </c>
      <c r="N232" s="1095">
        <f t="shared" si="5"/>
        <v>139750</v>
      </c>
      <c r="O232" s="95"/>
      <c r="P232" s="95"/>
      <c r="Q232" s="1095">
        <f t="shared" si="6"/>
        <v>1118</v>
      </c>
      <c r="R232" s="95"/>
      <c r="S232" s="95"/>
      <c r="T232" s="95"/>
      <c r="U232" s="95"/>
      <c r="V232" s="95"/>
      <c r="W232" s="95"/>
    </row>
    <row r="233">
      <c r="B233" s="1146" t="s">
        <v>113</v>
      </c>
      <c r="C233" s="905">
        <v>1.116221994E9</v>
      </c>
      <c r="D233" s="1147" t="s">
        <v>35</v>
      </c>
      <c r="E233" s="1148">
        <f t="shared" si="1"/>
        <v>21</v>
      </c>
      <c r="F233" s="1155">
        <v>18.0</v>
      </c>
      <c r="G233" s="1150">
        <v>3.0</v>
      </c>
      <c r="H233" s="1156"/>
      <c r="I233" s="1152">
        <v>5590.0</v>
      </c>
      <c r="J233" s="1152">
        <f t="shared" si="2"/>
        <v>117390</v>
      </c>
      <c r="K233" s="1152">
        <v>2134.0</v>
      </c>
      <c r="L233" s="1153">
        <f t="shared" si="7"/>
        <v>2.619493908</v>
      </c>
      <c r="M233" s="1154">
        <f t="shared" si="4"/>
        <v>44814</v>
      </c>
      <c r="N233" s="1095">
        <f t="shared" si="5"/>
        <v>117390</v>
      </c>
      <c r="O233" s="95"/>
      <c r="P233" s="95"/>
      <c r="Q233" s="1095">
        <f t="shared" si="6"/>
        <v>1118</v>
      </c>
      <c r="R233" s="95"/>
      <c r="S233" s="95"/>
      <c r="T233" s="95"/>
      <c r="U233" s="95"/>
      <c r="V233" s="95"/>
      <c r="W233" s="95"/>
    </row>
    <row r="234">
      <c r="B234" s="1146" t="s">
        <v>113</v>
      </c>
      <c r="C234" s="905">
        <v>1.116221995E9</v>
      </c>
      <c r="D234" s="1147" t="s">
        <v>34</v>
      </c>
      <c r="E234" s="1148">
        <f t="shared" si="1"/>
        <v>14</v>
      </c>
      <c r="F234" s="1155">
        <v>11.0</v>
      </c>
      <c r="G234" s="1150">
        <v>3.0</v>
      </c>
      <c r="H234" s="1156"/>
      <c r="I234" s="1152">
        <v>5590.0</v>
      </c>
      <c r="J234" s="1152">
        <f t="shared" si="2"/>
        <v>78260</v>
      </c>
      <c r="K234" s="1152">
        <v>2134.0</v>
      </c>
      <c r="L234" s="1153">
        <f t="shared" si="7"/>
        <v>2.619493908</v>
      </c>
      <c r="M234" s="1154">
        <f t="shared" si="4"/>
        <v>29876</v>
      </c>
      <c r="N234" s="1095">
        <f t="shared" si="5"/>
        <v>78260</v>
      </c>
      <c r="O234" s="95"/>
      <c r="P234" s="95"/>
      <c r="Q234" s="1095">
        <f t="shared" si="6"/>
        <v>1118</v>
      </c>
      <c r="R234" s="95"/>
      <c r="S234" s="95"/>
      <c r="T234" s="95"/>
      <c r="U234" s="95"/>
      <c r="V234" s="95"/>
      <c r="W234" s="95"/>
    </row>
    <row r="235">
      <c r="B235" s="1146" t="s">
        <v>113</v>
      </c>
      <c r="C235" s="905">
        <v>1.116221996E9</v>
      </c>
      <c r="D235" s="1147" t="s">
        <v>37</v>
      </c>
      <c r="E235" s="1148">
        <f t="shared" si="1"/>
        <v>14</v>
      </c>
      <c r="F235" s="1155">
        <v>11.0</v>
      </c>
      <c r="G235" s="1150">
        <v>3.0</v>
      </c>
      <c r="H235" s="1156"/>
      <c r="I235" s="1152">
        <v>5590.0</v>
      </c>
      <c r="J235" s="1152">
        <f t="shared" si="2"/>
        <v>78260</v>
      </c>
      <c r="K235" s="1152">
        <v>2134.0</v>
      </c>
      <c r="L235" s="1153">
        <f t="shared" si="7"/>
        <v>2.619493908</v>
      </c>
      <c r="M235" s="1154">
        <f t="shared" si="4"/>
        <v>29876</v>
      </c>
      <c r="N235" s="1095">
        <f t="shared" si="5"/>
        <v>78260</v>
      </c>
      <c r="O235" s="95"/>
      <c r="P235" s="95"/>
      <c r="Q235" s="1095">
        <f t="shared" si="6"/>
        <v>1118</v>
      </c>
      <c r="R235" s="95"/>
      <c r="S235" s="95"/>
      <c r="T235" s="95"/>
      <c r="U235" s="95"/>
      <c r="V235" s="95"/>
      <c r="W235" s="95"/>
    </row>
    <row r="236">
      <c r="B236" s="1146" t="s">
        <v>113</v>
      </c>
      <c r="C236" s="905">
        <v>1.116221997E9</v>
      </c>
      <c r="D236" s="1147" t="s">
        <v>132</v>
      </c>
      <c r="E236" s="1148">
        <f t="shared" si="1"/>
        <v>4</v>
      </c>
      <c r="F236" s="1155">
        <v>1.0</v>
      </c>
      <c r="G236" s="1150">
        <v>3.0</v>
      </c>
      <c r="H236" s="1156"/>
      <c r="I236" s="1152">
        <v>5590.0</v>
      </c>
      <c r="J236" s="1152">
        <f t="shared" si="2"/>
        <v>22360</v>
      </c>
      <c r="K236" s="1152">
        <v>2134.0</v>
      </c>
      <c r="L236" s="1153">
        <f t="shared" si="7"/>
        <v>2.619493908</v>
      </c>
      <c r="M236" s="1154">
        <f t="shared" si="4"/>
        <v>8536</v>
      </c>
      <c r="N236" s="1095">
        <f t="shared" si="5"/>
        <v>22360</v>
      </c>
      <c r="O236" s="95"/>
      <c r="P236" s="95"/>
      <c r="Q236" s="1095">
        <f t="shared" si="6"/>
        <v>1118</v>
      </c>
      <c r="R236" s="95"/>
      <c r="S236" s="95"/>
      <c r="T236" s="95"/>
      <c r="U236" s="95"/>
      <c r="V236" s="95"/>
      <c r="W236" s="95"/>
    </row>
    <row r="237">
      <c r="B237" s="1146" t="s">
        <v>113</v>
      </c>
      <c r="C237" s="905">
        <v>1.116221998E9</v>
      </c>
      <c r="D237" s="1147" t="s">
        <v>133</v>
      </c>
      <c r="E237" s="1148">
        <f t="shared" si="1"/>
        <v>14</v>
      </c>
      <c r="F237" s="1155">
        <v>12.0</v>
      </c>
      <c r="G237" s="1150">
        <v>2.0</v>
      </c>
      <c r="H237" s="1156"/>
      <c r="I237" s="1152">
        <v>5590.0</v>
      </c>
      <c r="J237" s="1152">
        <f t="shared" si="2"/>
        <v>78260</v>
      </c>
      <c r="K237" s="1152">
        <v>2134.0</v>
      </c>
      <c r="L237" s="1153">
        <f t="shared" si="7"/>
        <v>2.619493908</v>
      </c>
      <c r="M237" s="1154">
        <f t="shared" si="4"/>
        <v>29876</v>
      </c>
      <c r="N237" s="1095">
        <f t="shared" si="5"/>
        <v>78260</v>
      </c>
      <c r="O237" s="95"/>
      <c r="P237" s="95"/>
      <c r="Q237" s="1095">
        <f t="shared" si="6"/>
        <v>1118</v>
      </c>
      <c r="R237" s="95"/>
      <c r="S237" s="95"/>
      <c r="T237" s="95"/>
      <c r="U237" s="95"/>
      <c r="V237" s="95"/>
      <c r="W237" s="95"/>
    </row>
    <row r="238">
      <c r="B238" s="1164" t="s">
        <v>113</v>
      </c>
      <c r="C238" s="909">
        <v>1.116221999E9</v>
      </c>
      <c r="D238" s="1158" t="s">
        <v>242</v>
      </c>
      <c r="E238" s="1159">
        <f t="shared" si="1"/>
        <v>2</v>
      </c>
      <c r="F238" s="1165">
        <v>0.0</v>
      </c>
      <c r="G238" s="1166">
        <v>2.0</v>
      </c>
      <c r="H238" s="1167"/>
      <c r="I238" s="1162">
        <v>5590.0</v>
      </c>
      <c r="J238" s="1162">
        <f t="shared" si="2"/>
        <v>11180</v>
      </c>
      <c r="K238" s="1152">
        <v>2134.0</v>
      </c>
      <c r="L238" s="1153">
        <f t="shared" si="7"/>
        <v>2.619493908</v>
      </c>
      <c r="M238" s="1163">
        <f t="shared" si="4"/>
        <v>4268</v>
      </c>
      <c r="N238" s="1095">
        <f t="shared" si="5"/>
        <v>11180</v>
      </c>
      <c r="O238" s="95"/>
      <c r="P238" s="95"/>
      <c r="Q238" s="1095">
        <f t="shared" si="6"/>
        <v>1118</v>
      </c>
      <c r="R238" s="95"/>
      <c r="S238" s="95"/>
      <c r="T238" s="95"/>
      <c r="U238" s="95"/>
      <c r="V238" s="95"/>
      <c r="W238" s="95"/>
    </row>
    <row r="239">
      <c r="B239" s="1146" t="s">
        <v>118</v>
      </c>
      <c r="C239" s="905">
        <v>1.111121993E9</v>
      </c>
      <c r="D239" s="1147" t="s">
        <v>36</v>
      </c>
      <c r="E239" s="1148">
        <f t="shared" si="1"/>
        <v>36</v>
      </c>
      <c r="F239" s="1198">
        <v>31.0</v>
      </c>
      <c r="G239" s="1199">
        <v>5.0</v>
      </c>
      <c r="H239" s="1156"/>
      <c r="I239" s="1152">
        <v>7590.0</v>
      </c>
      <c r="J239" s="1152">
        <f t="shared" si="2"/>
        <v>273240</v>
      </c>
      <c r="K239" s="1152">
        <v>2492.0</v>
      </c>
      <c r="L239" s="1153">
        <f t="shared" si="7"/>
        <v>3.045746388</v>
      </c>
      <c r="M239" s="1154">
        <f t="shared" si="4"/>
        <v>89712</v>
      </c>
      <c r="N239" s="1095">
        <f t="shared" si="5"/>
        <v>273240</v>
      </c>
      <c r="O239" s="95"/>
      <c r="P239" s="95"/>
      <c r="Q239" s="1095">
        <f t="shared" si="6"/>
        <v>1518</v>
      </c>
      <c r="R239" s="95"/>
      <c r="S239" s="95"/>
      <c r="T239" s="95"/>
      <c r="U239" s="95"/>
      <c r="V239" s="95"/>
      <c r="W239" s="95"/>
    </row>
    <row r="240">
      <c r="B240" s="1146" t="s">
        <v>118</v>
      </c>
      <c r="C240" s="905">
        <v>1.111121994E9</v>
      </c>
      <c r="D240" s="1147" t="s">
        <v>35</v>
      </c>
      <c r="E240" s="1148">
        <f t="shared" si="1"/>
        <v>34</v>
      </c>
      <c r="F240" s="1155">
        <v>28.0</v>
      </c>
      <c r="G240" s="1200">
        <v>6.0</v>
      </c>
      <c r="H240" s="1156"/>
      <c r="I240" s="1152">
        <v>7590.0</v>
      </c>
      <c r="J240" s="1152">
        <f t="shared" si="2"/>
        <v>258060</v>
      </c>
      <c r="K240" s="1152">
        <v>2492.0</v>
      </c>
      <c r="L240" s="1153">
        <f t="shared" si="7"/>
        <v>3.045746388</v>
      </c>
      <c r="M240" s="1154">
        <f t="shared" si="4"/>
        <v>84728</v>
      </c>
      <c r="N240" s="1095">
        <f t="shared" si="5"/>
        <v>258060</v>
      </c>
      <c r="O240" s="95"/>
      <c r="P240" s="95"/>
      <c r="Q240" s="1095">
        <f t="shared" si="6"/>
        <v>1518</v>
      </c>
      <c r="R240" s="95"/>
      <c r="S240" s="95"/>
      <c r="T240" s="95"/>
      <c r="U240" s="95"/>
      <c r="V240" s="95"/>
      <c r="W240" s="95"/>
    </row>
    <row r="241">
      <c r="B241" s="1146" t="s">
        <v>118</v>
      </c>
      <c r="C241" s="905">
        <v>1.111121995E9</v>
      </c>
      <c r="D241" s="1147" t="s">
        <v>34</v>
      </c>
      <c r="E241" s="1148">
        <f t="shared" si="1"/>
        <v>8</v>
      </c>
      <c r="F241" s="1155">
        <v>5.0</v>
      </c>
      <c r="G241" s="1200">
        <v>3.0</v>
      </c>
      <c r="H241" s="1156"/>
      <c r="I241" s="1152">
        <v>7590.0</v>
      </c>
      <c r="J241" s="1152">
        <f t="shared" si="2"/>
        <v>60720</v>
      </c>
      <c r="K241" s="1152">
        <v>2492.0</v>
      </c>
      <c r="L241" s="1153">
        <f t="shared" si="7"/>
        <v>3.045746388</v>
      </c>
      <c r="M241" s="1154">
        <f t="shared" si="4"/>
        <v>19936</v>
      </c>
      <c r="N241" s="1095">
        <f t="shared" si="5"/>
        <v>60720</v>
      </c>
      <c r="O241" s="95"/>
      <c r="P241" s="95"/>
      <c r="Q241" s="1095">
        <f t="shared" si="6"/>
        <v>1518</v>
      </c>
      <c r="R241" s="95"/>
      <c r="S241" s="95"/>
      <c r="T241" s="95"/>
      <c r="U241" s="95"/>
      <c r="V241" s="95"/>
      <c r="W241" s="95"/>
    </row>
    <row r="242">
      <c r="B242" s="1146" t="s">
        <v>118</v>
      </c>
      <c r="C242" s="905">
        <v>1.111121996E9</v>
      </c>
      <c r="D242" s="1147" t="s">
        <v>37</v>
      </c>
      <c r="E242" s="1148">
        <f t="shared" si="1"/>
        <v>25</v>
      </c>
      <c r="F242" s="1155">
        <v>18.0</v>
      </c>
      <c r="G242" s="1200">
        <v>7.0</v>
      </c>
      <c r="H242" s="1156"/>
      <c r="I242" s="1152">
        <v>7590.0</v>
      </c>
      <c r="J242" s="1152">
        <f t="shared" si="2"/>
        <v>189750</v>
      </c>
      <c r="K242" s="1152">
        <v>2492.0</v>
      </c>
      <c r="L242" s="1153">
        <f t="shared" si="7"/>
        <v>3.045746388</v>
      </c>
      <c r="M242" s="1154">
        <f t="shared" si="4"/>
        <v>62300</v>
      </c>
      <c r="N242" s="1095">
        <f t="shared" si="5"/>
        <v>189750</v>
      </c>
      <c r="O242" s="95"/>
      <c r="P242" s="95"/>
      <c r="Q242" s="1095">
        <f t="shared" si="6"/>
        <v>1518</v>
      </c>
      <c r="R242" s="95"/>
      <c r="S242" s="95"/>
      <c r="T242" s="95"/>
      <c r="U242" s="95"/>
      <c r="V242" s="95"/>
      <c r="W242" s="95"/>
    </row>
    <row r="243">
      <c r="B243" s="1146" t="s">
        <v>118</v>
      </c>
      <c r="C243" s="1201"/>
      <c r="D243" s="1147" t="s">
        <v>114</v>
      </c>
      <c r="E243" s="1148">
        <f t="shared" si="1"/>
        <v>8</v>
      </c>
      <c r="F243" s="1198">
        <v>6.0</v>
      </c>
      <c r="G243" s="1200">
        <v>2.0</v>
      </c>
      <c r="H243" s="1156"/>
      <c r="I243" s="1152">
        <v>7590.0</v>
      </c>
      <c r="J243" s="1152">
        <f t="shared" si="2"/>
        <v>60720</v>
      </c>
      <c r="K243" s="1152">
        <v>2492.0</v>
      </c>
      <c r="L243" s="1153">
        <f t="shared" si="7"/>
        <v>3.045746388</v>
      </c>
      <c r="M243" s="1154">
        <f t="shared" si="4"/>
        <v>19936</v>
      </c>
      <c r="N243" s="1095">
        <f t="shared" si="5"/>
        <v>60720</v>
      </c>
      <c r="O243" s="95"/>
      <c r="P243" s="95"/>
      <c r="Q243" s="1095">
        <f t="shared" si="6"/>
        <v>1518</v>
      </c>
      <c r="R243" s="95"/>
      <c r="S243" s="95"/>
      <c r="T243" s="95"/>
      <c r="U243" s="95"/>
      <c r="V243" s="95"/>
      <c r="W243" s="95"/>
    </row>
    <row r="244">
      <c r="B244" s="1146" t="s">
        <v>118</v>
      </c>
      <c r="C244" s="905">
        <v>1.111121997E9</v>
      </c>
      <c r="D244" s="1147" t="s">
        <v>132</v>
      </c>
      <c r="E244" s="1148">
        <f t="shared" si="1"/>
        <v>13</v>
      </c>
      <c r="F244" s="1155">
        <v>9.0</v>
      </c>
      <c r="G244" s="1150">
        <v>4.0</v>
      </c>
      <c r="H244" s="1156"/>
      <c r="I244" s="1152">
        <v>7590.0</v>
      </c>
      <c r="J244" s="1152">
        <f t="shared" si="2"/>
        <v>98670</v>
      </c>
      <c r="K244" s="1152">
        <v>2492.0</v>
      </c>
      <c r="L244" s="1153">
        <f t="shared" si="7"/>
        <v>3.045746388</v>
      </c>
      <c r="M244" s="1154">
        <f t="shared" si="4"/>
        <v>32396</v>
      </c>
      <c r="N244" s="1095">
        <f t="shared" si="5"/>
        <v>98670</v>
      </c>
      <c r="O244" s="95"/>
      <c r="P244" s="95"/>
      <c r="Q244" s="1095">
        <f t="shared" si="6"/>
        <v>1518</v>
      </c>
      <c r="R244" s="95"/>
      <c r="S244" s="95"/>
      <c r="T244" s="95"/>
      <c r="U244" s="95"/>
      <c r="V244" s="95"/>
      <c r="W244" s="95"/>
    </row>
    <row r="245">
      <c r="B245" s="1146" t="s">
        <v>118</v>
      </c>
      <c r="C245" s="905">
        <v>1.111121998E9</v>
      </c>
      <c r="D245" s="1147" t="s">
        <v>133</v>
      </c>
      <c r="E245" s="1148">
        <f t="shared" si="1"/>
        <v>8</v>
      </c>
      <c r="F245" s="1155">
        <v>5.0</v>
      </c>
      <c r="G245" s="1150">
        <v>3.0</v>
      </c>
      <c r="H245" s="1156"/>
      <c r="I245" s="1152">
        <v>7590.0</v>
      </c>
      <c r="J245" s="1152">
        <f t="shared" si="2"/>
        <v>60720</v>
      </c>
      <c r="K245" s="1152">
        <v>2492.0</v>
      </c>
      <c r="L245" s="1153">
        <f t="shared" si="7"/>
        <v>3.045746388</v>
      </c>
      <c r="M245" s="1154">
        <f t="shared" si="4"/>
        <v>19936</v>
      </c>
      <c r="N245" s="1095">
        <f t="shared" si="5"/>
        <v>60720</v>
      </c>
      <c r="O245" s="95"/>
      <c r="P245" s="95"/>
      <c r="Q245" s="1095">
        <f t="shared" si="6"/>
        <v>1518</v>
      </c>
      <c r="R245" s="95"/>
      <c r="S245" s="95"/>
      <c r="T245" s="95"/>
      <c r="U245" s="95"/>
      <c r="V245" s="95"/>
      <c r="W245" s="95"/>
    </row>
    <row r="246">
      <c r="B246" s="1164" t="s">
        <v>118</v>
      </c>
      <c r="C246" s="909">
        <v>1.111121999E9</v>
      </c>
      <c r="D246" s="1158" t="s">
        <v>242</v>
      </c>
      <c r="E246" s="1159">
        <f t="shared" si="1"/>
        <v>4</v>
      </c>
      <c r="F246" s="1160">
        <v>3.0</v>
      </c>
      <c r="G246" s="1166">
        <v>1.0</v>
      </c>
      <c r="H246" s="1161"/>
      <c r="I246" s="1171">
        <v>7590.0</v>
      </c>
      <c r="J246" s="1171">
        <f t="shared" si="2"/>
        <v>30360</v>
      </c>
      <c r="K246" s="1171">
        <v>2492.0</v>
      </c>
      <c r="L246" s="1144">
        <f t="shared" si="7"/>
        <v>3.045746388</v>
      </c>
      <c r="M246" s="1145">
        <f t="shared" si="4"/>
        <v>9968</v>
      </c>
      <c r="N246" s="1095">
        <f t="shared" si="5"/>
        <v>30360</v>
      </c>
      <c r="O246" s="95"/>
      <c r="P246" s="95"/>
      <c r="Q246" s="1095">
        <f t="shared" si="6"/>
        <v>1518</v>
      </c>
      <c r="R246" s="95"/>
      <c r="S246" s="95"/>
      <c r="T246" s="95"/>
      <c r="U246" s="95"/>
      <c r="V246" s="95"/>
      <c r="W246" s="95"/>
    </row>
    <row r="247">
      <c r="B247" s="1202" t="s">
        <v>120</v>
      </c>
      <c r="C247" s="1173"/>
      <c r="D247" s="1174" t="s">
        <v>36</v>
      </c>
      <c r="E247" s="1175">
        <f t="shared" si="1"/>
        <v>7</v>
      </c>
      <c r="F247" s="1176">
        <v>4.0</v>
      </c>
      <c r="G247" s="1177">
        <v>3.0</v>
      </c>
      <c r="H247" s="1178"/>
      <c r="I247" s="1180">
        <v>7590.0</v>
      </c>
      <c r="J247" s="1180">
        <f t="shared" si="2"/>
        <v>53130</v>
      </c>
      <c r="K247" s="1180">
        <v>2492.0</v>
      </c>
      <c r="L247" s="1203">
        <f t="shared" si="7"/>
        <v>3.045746388</v>
      </c>
      <c r="M247" s="1182">
        <f t="shared" si="4"/>
        <v>17444</v>
      </c>
      <c r="N247" s="1095">
        <f t="shared" si="5"/>
        <v>53130</v>
      </c>
      <c r="O247" s="216"/>
      <c r="P247" s="216"/>
      <c r="Q247" s="1095">
        <f t="shared" si="6"/>
        <v>1518</v>
      </c>
      <c r="R247" s="216"/>
      <c r="S247" s="216"/>
      <c r="T247" s="216"/>
      <c r="U247" s="216"/>
      <c r="V247" s="216"/>
      <c r="W247" s="216"/>
    </row>
    <row r="248">
      <c r="B248" s="1146" t="s">
        <v>120</v>
      </c>
      <c r="C248" s="1183"/>
      <c r="D248" s="1147" t="s">
        <v>35</v>
      </c>
      <c r="E248" s="1148">
        <f t="shared" si="1"/>
        <v>7</v>
      </c>
      <c r="F248" s="1184">
        <v>4.0</v>
      </c>
      <c r="G248" s="1185">
        <v>3.0</v>
      </c>
      <c r="H248" s="1161"/>
      <c r="I248" s="1152">
        <v>7590.0</v>
      </c>
      <c r="J248" s="1152">
        <f t="shared" si="2"/>
        <v>53130</v>
      </c>
      <c r="K248" s="1152">
        <v>2492.0</v>
      </c>
      <c r="L248" s="1153">
        <f t="shared" si="7"/>
        <v>3.045746388</v>
      </c>
      <c r="M248" s="1154">
        <f t="shared" si="4"/>
        <v>17444</v>
      </c>
      <c r="N248" s="1095">
        <f t="shared" si="5"/>
        <v>53130</v>
      </c>
      <c r="O248" s="95"/>
      <c r="P248" s="95"/>
      <c r="Q248" s="1095">
        <f t="shared" si="6"/>
        <v>1518</v>
      </c>
      <c r="R248" s="95"/>
      <c r="S248" s="95"/>
      <c r="T248" s="95"/>
      <c r="U248" s="95"/>
      <c r="V248" s="95"/>
      <c r="W248" s="95"/>
    </row>
    <row r="249">
      <c r="B249" s="1146" t="s">
        <v>120</v>
      </c>
      <c r="C249" s="1183"/>
      <c r="D249" s="1147" t="s">
        <v>34</v>
      </c>
      <c r="E249" s="1148">
        <f t="shared" si="1"/>
        <v>5</v>
      </c>
      <c r="F249" s="1184">
        <v>2.0</v>
      </c>
      <c r="G249" s="1185">
        <v>3.0</v>
      </c>
      <c r="H249" s="1161"/>
      <c r="I249" s="1152">
        <v>7590.0</v>
      </c>
      <c r="J249" s="1152">
        <f t="shared" si="2"/>
        <v>37950</v>
      </c>
      <c r="K249" s="1152">
        <v>2492.0</v>
      </c>
      <c r="L249" s="1153">
        <f t="shared" si="7"/>
        <v>3.045746388</v>
      </c>
      <c r="M249" s="1154">
        <f t="shared" si="4"/>
        <v>12460</v>
      </c>
      <c r="N249" s="1095">
        <f t="shared" si="5"/>
        <v>37950</v>
      </c>
      <c r="O249" s="95"/>
      <c r="P249" s="95"/>
      <c r="Q249" s="1095">
        <f t="shared" si="6"/>
        <v>1518</v>
      </c>
      <c r="R249" s="95"/>
      <c r="S249" s="95"/>
      <c r="T249" s="95"/>
      <c r="U249" s="95"/>
      <c r="V249" s="95"/>
      <c r="W249" s="95"/>
    </row>
    <row r="250">
      <c r="B250" s="1146" t="s">
        <v>120</v>
      </c>
      <c r="C250" s="1183"/>
      <c r="D250" s="1147" t="s">
        <v>37</v>
      </c>
      <c r="E250" s="1148">
        <f t="shared" si="1"/>
        <v>2</v>
      </c>
      <c r="F250" s="1190">
        <v>0.0</v>
      </c>
      <c r="G250" s="1185">
        <v>2.0</v>
      </c>
      <c r="H250" s="1161"/>
      <c r="I250" s="1152">
        <v>7590.0</v>
      </c>
      <c r="J250" s="1152">
        <f t="shared" si="2"/>
        <v>15180</v>
      </c>
      <c r="K250" s="1152">
        <v>2492.0</v>
      </c>
      <c r="L250" s="1153">
        <f t="shared" si="7"/>
        <v>3.045746388</v>
      </c>
      <c r="M250" s="1154">
        <f t="shared" si="4"/>
        <v>4984</v>
      </c>
      <c r="N250" s="1095">
        <f t="shared" si="5"/>
        <v>15180</v>
      </c>
      <c r="O250" s="95"/>
      <c r="P250" s="95"/>
      <c r="Q250" s="1095">
        <f t="shared" si="6"/>
        <v>1518</v>
      </c>
      <c r="R250" s="95"/>
      <c r="S250" s="95"/>
      <c r="T250" s="95"/>
      <c r="U250" s="95"/>
      <c r="V250" s="95"/>
      <c r="W250" s="95"/>
    </row>
    <row r="251">
      <c r="B251" s="1146" t="s">
        <v>120</v>
      </c>
      <c r="C251" s="1183"/>
      <c r="D251" s="1147" t="s">
        <v>132</v>
      </c>
      <c r="E251" s="1148">
        <f t="shared" si="1"/>
        <v>0</v>
      </c>
      <c r="F251" s="1190">
        <v>0.0</v>
      </c>
      <c r="G251" s="1185">
        <v>0.0</v>
      </c>
      <c r="H251" s="1161"/>
      <c r="I251" s="1152">
        <v>7590.0</v>
      </c>
      <c r="J251" s="1152">
        <f t="shared" si="2"/>
        <v>0</v>
      </c>
      <c r="K251" s="1152">
        <v>2492.0</v>
      </c>
      <c r="L251" s="1153">
        <f t="shared" si="7"/>
        <v>3.045746388</v>
      </c>
      <c r="M251" s="1154">
        <f t="shared" si="4"/>
        <v>0</v>
      </c>
      <c r="N251" s="1095">
        <f t="shared" si="5"/>
        <v>0</v>
      </c>
      <c r="O251" s="95"/>
      <c r="P251" s="95"/>
      <c r="Q251" s="1095">
        <f t="shared" si="6"/>
        <v>1518</v>
      </c>
      <c r="R251" s="95"/>
      <c r="S251" s="95"/>
      <c r="T251" s="95"/>
      <c r="U251" s="95"/>
      <c r="V251" s="95"/>
      <c r="W251" s="95"/>
    </row>
    <row r="252">
      <c r="B252" s="1146" t="s">
        <v>120</v>
      </c>
      <c r="C252" s="1183"/>
      <c r="D252" s="1147" t="s">
        <v>133</v>
      </c>
      <c r="E252" s="1148">
        <f t="shared" si="1"/>
        <v>0</v>
      </c>
      <c r="F252" s="1190">
        <v>0.0</v>
      </c>
      <c r="G252" s="1185">
        <v>0.0</v>
      </c>
      <c r="H252" s="1161"/>
      <c r="I252" s="1152">
        <v>7590.0</v>
      </c>
      <c r="J252" s="1152">
        <f t="shared" si="2"/>
        <v>0</v>
      </c>
      <c r="K252" s="1152">
        <v>2492.0</v>
      </c>
      <c r="L252" s="1153">
        <f t="shared" si="7"/>
        <v>3.045746388</v>
      </c>
      <c r="M252" s="1154">
        <f t="shared" si="4"/>
        <v>0</v>
      </c>
      <c r="N252" s="1095">
        <f t="shared" si="5"/>
        <v>0</v>
      </c>
      <c r="O252" s="95"/>
      <c r="P252" s="95"/>
      <c r="Q252" s="1095">
        <f t="shared" si="6"/>
        <v>1518</v>
      </c>
      <c r="R252" s="95"/>
      <c r="S252" s="95"/>
      <c r="T252" s="95"/>
      <c r="U252" s="95"/>
      <c r="V252" s="95"/>
      <c r="W252" s="95"/>
    </row>
    <row r="253">
      <c r="B253" s="1164" t="s">
        <v>120</v>
      </c>
      <c r="C253" s="1186"/>
      <c r="D253" s="1158" t="s">
        <v>242</v>
      </c>
      <c r="E253" s="1159">
        <f t="shared" si="1"/>
        <v>0</v>
      </c>
      <c r="F253" s="1165">
        <v>0.0</v>
      </c>
      <c r="G253" s="1166">
        <v>0.0</v>
      </c>
      <c r="H253" s="1167"/>
      <c r="I253" s="1162">
        <v>7590.0</v>
      </c>
      <c r="J253" s="1162">
        <f t="shared" si="2"/>
        <v>0</v>
      </c>
      <c r="K253" s="1162">
        <v>2492.0</v>
      </c>
      <c r="L253" s="1187">
        <f t="shared" si="7"/>
        <v>3.045746388</v>
      </c>
      <c r="M253" s="1163">
        <f t="shared" si="4"/>
        <v>0</v>
      </c>
      <c r="N253" s="1095">
        <f t="shared" si="5"/>
        <v>0</v>
      </c>
      <c r="O253" s="217"/>
      <c r="P253" s="217"/>
      <c r="Q253" s="1095">
        <f t="shared" si="6"/>
        <v>1518</v>
      </c>
      <c r="R253" s="217"/>
      <c r="S253" s="217"/>
      <c r="T253" s="217"/>
      <c r="U253" s="217"/>
      <c r="V253" s="217"/>
      <c r="W253" s="217"/>
    </row>
    <row r="254">
      <c r="B254" s="1146" t="s">
        <v>121</v>
      </c>
      <c r="C254" s="905">
        <v>1.113221993E9</v>
      </c>
      <c r="D254" s="1147" t="s">
        <v>36</v>
      </c>
      <c r="E254" s="1148">
        <f t="shared" si="1"/>
        <v>23</v>
      </c>
      <c r="F254" s="1198">
        <v>20.0</v>
      </c>
      <c r="G254" s="1199">
        <v>3.0</v>
      </c>
      <c r="H254" s="1156"/>
      <c r="I254" s="1152">
        <v>7590.0</v>
      </c>
      <c r="J254" s="1152">
        <f t="shared" si="2"/>
        <v>174570</v>
      </c>
      <c r="K254" s="1152">
        <v>2492.0</v>
      </c>
      <c r="L254" s="1153">
        <f t="shared" si="7"/>
        <v>3.045746388</v>
      </c>
      <c r="M254" s="1154">
        <f t="shared" si="4"/>
        <v>57316</v>
      </c>
      <c r="N254" s="1095">
        <f t="shared" si="5"/>
        <v>174570</v>
      </c>
      <c r="O254" s="95"/>
      <c r="P254" s="95"/>
      <c r="Q254" s="1095">
        <f t="shared" si="6"/>
        <v>1518</v>
      </c>
      <c r="R254" s="95"/>
      <c r="S254" s="95"/>
      <c r="T254" s="95"/>
      <c r="U254" s="95"/>
      <c r="V254" s="95"/>
      <c r="W254" s="95"/>
    </row>
    <row r="255">
      <c r="B255" s="1146" t="s">
        <v>121</v>
      </c>
      <c r="C255" s="905">
        <v>1.113221994E9</v>
      </c>
      <c r="D255" s="1147" t="s">
        <v>35</v>
      </c>
      <c r="E255" s="1148">
        <f t="shared" si="1"/>
        <v>22</v>
      </c>
      <c r="F255" s="1155">
        <v>19.0</v>
      </c>
      <c r="G255" s="1200">
        <v>3.0</v>
      </c>
      <c r="H255" s="1156"/>
      <c r="I255" s="1152">
        <v>7590.0</v>
      </c>
      <c r="J255" s="1152">
        <f t="shared" si="2"/>
        <v>166980</v>
      </c>
      <c r="K255" s="1152">
        <v>2634.0</v>
      </c>
      <c r="L255" s="1153">
        <f t="shared" si="7"/>
        <v>2.881548975</v>
      </c>
      <c r="M255" s="1154">
        <f t="shared" si="4"/>
        <v>57948</v>
      </c>
      <c r="N255" s="1095">
        <f t="shared" si="5"/>
        <v>166980</v>
      </c>
      <c r="O255" s="95"/>
      <c r="P255" s="95"/>
      <c r="Q255" s="1095">
        <f t="shared" si="6"/>
        <v>1518</v>
      </c>
      <c r="R255" s="95"/>
      <c r="S255" s="95"/>
      <c r="T255" s="95"/>
      <c r="U255" s="95"/>
      <c r="V255" s="95"/>
      <c r="W255" s="95"/>
    </row>
    <row r="256">
      <c r="B256" s="1146" t="s">
        <v>121</v>
      </c>
      <c r="C256" s="905">
        <v>1.113221995E9</v>
      </c>
      <c r="D256" s="1147" t="s">
        <v>34</v>
      </c>
      <c r="E256" s="1148">
        <f t="shared" si="1"/>
        <v>14</v>
      </c>
      <c r="F256" s="1155">
        <v>11.0</v>
      </c>
      <c r="G256" s="1200">
        <v>3.0</v>
      </c>
      <c r="H256" s="1156"/>
      <c r="I256" s="1152">
        <v>7590.0</v>
      </c>
      <c r="J256" s="1152">
        <f t="shared" si="2"/>
        <v>106260</v>
      </c>
      <c r="K256" s="1152">
        <v>2634.0</v>
      </c>
      <c r="L256" s="1153">
        <f t="shared" si="7"/>
        <v>2.881548975</v>
      </c>
      <c r="M256" s="1154">
        <f t="shared" si="4"/>
        <v>36876</v>
      </c>
      <c r="N256" s="1095">
        <f t="shared" si="5"/>
        <v>106260</v>
      </c>
      <c r="O256" s="95"/>
      <c r="P256" s="95"/>
      <c r="Q256" s="1095">
        <f t="shared" si="6"/>
        <v>1518</v>
      </c>
      <c r="R256" s="95"/>
      <c r="S256" s="95"/>
      <c r="T256" s="95"/>
      <c r="U256" s="95"/>
      <c r="V256" s="95"/>
      <c r="W256" s="95"/>
    </row>
    <row r="257">
      <c r="B257" s="1146" t="s">
        <v>121</v>
      </c>
      <c r="C257" s="905">
        <v>1.113221996E9</v>
      </c>
      <c r="D257" s="1147" t="s">
        <v>37</v>
      </c>
      <c r="E257" s="1148">
        <f t="shared" si="1"/>
        <v>20</v>
      </c>
      <c r="F257" s="1155">
        <v>17.0</v>
      </c>
      <c r="G257" s="1200">
        <v>3.0</v>
      </c>
      <c r="H257" s="1156"/>
      <c r="I257" s="1152">
        <v>7590.0</v>
      </c>
      <c r="J257" s="1152">
        <f t="shared" si="2"/>
        <v>151800</v>
      </c>
      <c r="K257" s="1152">
        <v>2634.0</v>
      </c>
      <c r="L257" s="1153">
        <f t="shared" si="7"/>
        <v>2.881548975</v>
      </c>
      <c r="M257" s="1154">
        <f t="shared" si="4"/>
        <v>52680</v>
      </c>
      <c r="N257" s="1095">
        <f t="shared" si="5"/>
        <v>151800</v>
      </c>
      <c r="O257" s="95"/>
      <c r="P257" s="95"/>
      <c r="Q257" s="1095">
        <f t="shared" si="6"/>
        <v>1518</v>
      </c>
      <c r="R257" s="95"/>
      <c r="S257" s="95"/>
      <c r="T257" s="95"/>
      <c r="U257" s="95"/>
      <c r="V257" s="95"/>
      <c r="W257" s="95"/>
    </row>
    <row r="258">
      <c r="B258" s="1146" t="s">
        <v>121</v>
      </c>
      <c r="C258" s="905">
        <v>1.113221997E9</v>
      </c>
      <c r="D258" s="1147" t="s">
        <v>132</v>
      </c>
      <c r="E258" s="1148">
        <f t="shared" si="1"/>
        <v>9</v>
      </c>
      <c r="F258" s="1155">
        <v>6.0</v>
      </c>
      <c r="G258" s="1150">
        <v>3.0</v>
      </c>
      <c r="H258" s="1156"/>
      <c r="I258" s="1152">
        <v>7590.0</v>
      </c>
      <c r="J258" s="1152">
        <f t="shared" si="2"/>
        <v>68310</v>
      </c>
      <c r="K258" s="1152">
        <v>2634.0</v>
      </c>
      <c r="L258" s="1153">
        <f t="shared" si="7"/>
        <v>2.881548975</v>
      </c>
      <c r="M258" s="1154">
        <f t="shared" si="4"/>
        <v>23706</v>
      </c>
      <c r="N258" s="1095">
        <f t="shared" si="5"/>
        <v>68310</v>
      </c>
      <c r="O258" s="95"/>
      <c r="P258" s="95"/>
      <c r="Q258" s="1095">
        <f t="shared" si="6"/>
        <v>1518</v>
      </c>
      <c r="R258" s="95"/>
      <c r="S258" s="95"/>
      <c r="T258" s="95"/>
      <c r="U258" s="95"/>
      <c r="V258" s="95"/>
      <c r="W258" s="95"/>
    </row>
    <row r="259">
      <c r="B259" s="1146" t="s">
        <v>121</v>
      </c>
      <c r="C259" s="905">
        <v>1.113221998E9</v>
      </c>
      <c r="D259" s="1147" t="s">
        <v>133</v>
      </c>
      <c r="E259" s="1148">
        <f t="shared" si="1"/>
        <v>5</v>
      </c>
      <c r="F259" s="1155">
        <v>3.0</v>
      </c>
      <c r="G259" s="1150">
        <v>2.0</v>
      </c>
      <c r="H259" s="1156"/>
      <c r="I259" s="1152">
        <v>7590.0</v>
      </c>
      <c r="J259" s="1152">
        <f t="shared" si="2"/>
        <v>37950</v>
      </c>
      <c r="K259" s="1152">
        <v>2634.0</v>
      </c>
      <c r="L259" s="1153">
        <f t="shared" si="7"/>
        <v>2.881548975</v>
      </c>
      <c r="M259" s="1154">
        <f t="shared" si="4"/>
        <v>13170</v>
      </c>
      <c r="N259" s="1095">
        <f t="shared" si="5"/>
        <v>37950</v>
      </c>
      <c r="O259" s="95"/>
      <c r="P259" s="95"/>
      <c r="Q259" s="1095">
        <f t="shared" si="6"/>
        <v>1518</v>
      </c>
      <c r="R259" s="95"/>
      <c r="S259" s="95"/>
      <c r="T259" s="95"/>
      <c r="U259" s="95"/>
      <c r="V259" s="95"/>
      <c r="W259" s="95"/>
    </row>
    <row r="260">
      <c r="B260" s="1164" t="s">
        <v>121</v>
      </c>
      <c r="C260" s="909">
        <v>1.113221999E9</v>
      </c>
      <c r="D260" s="1158" t="s">
        <v>242</v>
      </c>
      <c r="E260" s="1159">
        <f t="shared" si="1"/>
        <v>0</v>
      </c>
      <c r="F260" s="1165">
        <v>0.0</v>
      </c>
      <c r="G260" s="1166">
        <v>0.0</v>
      </c>
      <c r="H260" s="1167"/>
      <c r="I260" s="1162">
        <v>7590.0</v>
      </c>
      <c r="J260" s="1162">
        <f t="shared" si="2"/>
        <v>0</v>
      </c>
      <c r="K260" s="1152">
        <v>2634.0</v>
      </c>
      <c r="L260" s="1153">
        <f t="shared" si="7"/>
        <v>2.881548975</v>
      </c>
      <c r="M260" s="1163">
        <f t="shared" si="4"/>
        <v>0</v>
      </c>
      <c r="N260" s="1095">
        <f t="shared" si="5"/>
        <v>0</v>
      </c>
      <c r="O260" s="95"/>
      <c r="P260" s="95"/>
      <c r="Q260" s="1095">
        <f t="shared" si="6"/>
        <v>1518</v>
      </c>
      <c r="R260" s="95"/>
      <c r="S260" s="95"/>
      <c r="T260" s="95"/>
      <c r="U260" s="95"/>
      <c r="V260" s="95"/>
      <c r="W260" s="95"/>
    </row>
    <row r="261">
      <c r="B261" s="1146" t="s">
        <v>122</v>
      </c>
      <c r="C261" s="905">
        <v>1.116321993E9</v>
      </c>
      <c r="D261" s="1147" t="s">
        <v>36</v>
      </c>
      <c r="E261" s="1148">
        <f t="shared" si="1"/>
        <v>11</v>
      </c>
      <c r="F261" s="1198">
        <v>4.0</v>
      </c>
      <c r="G261" s="1199">
        <v>7.0</v>
      </c>
      <c r="H261" s="1151" t="s">
        <v>296</v>
      </c>
      <c r="I261" s="1152">
        <v>6990.0</v>
      </c>
      <c r="J261" s="1152">
        <f t="shared" si="2"/>
        <v>76890</v>
      </c>
      <c r="K261" s="1152">
        <v>2304.0</v>
      </c>
      <c r="L261" s="1153">
        <f t="shared" si="7"/>
        <v>3.033854167</v>
      </c>
      <c r="M261" s="1154">
        <f t="shared" si="4"/>
        <v>25344</v>
      </c>
      <c r="N261" s="1095">
        <f t="shared" si="5"/>
        <v>76890</v>
      </c>
      <c r="O261" s="95"/>
      <c r="P261" s="95"/>
      <c r="Q261" s="1095">
        <f t="shared" si="6"/>
        <v>1398</v>
      </c>
      <c r="R261" s="95"/>
      <c r="S261" s="95"/>
      <c r="T261" s="95"/>
      <c r="U261" s="95"/>
      <c r="V261" s="95"/>
      <c r="W261" s="95"/>
    </row>
    <row r="262">
      <c r="B262" s="1146" t="s">
        <v>122</v>
      </c>
      <c r="C262" s="905">
        <v>1.116321994E9</v>
      </c>
      <c r="D262" s="1147" t="s">
        <v>35</v>
      </c>
      <c r="E262" s="1148">
        <f t="shared" si="1"/>
        <v>9</v>
      </c>
      <c r="F262" s="1155">
        <v>5.0</v>
      </c>
      <c r="G262" s="1200">
        <v>4.0</v>
      </c>
      <c r="H262" s="1151">
        <v>20.0</v>
      </c>
      <c r="I262" s="1152">
        <v>6990.0</v>
      </c>
      <c r="J262" s="1152">
        <f t="shared" si="2"/>
        <v>62910</v>
      </c>
      <c r="K262" s="1152">
        <v>2304.0</v>
      </c>
      <c r="L262" s="1153">
        <f t="shared" si="7"/>
        <v>3.033854167</v>
      </c>
      <c r="M262" s="1154">
        <f t="shared" si="4"/>
        <v>20736</v>
      </c>
      <c r="N262" s="1095">
        <f t="shared" si="5"/>
        <v>62910</v>
      </c>
      <c r="O262" s="95"/>
      <c r="P262" s="95"/>
      <c r="Q262" s="1095">
        <f t="shared" si="6"/>
        <v>1398</v>
      </c>
      <c r="R262" s="95"/>
      <c r="S262" s="95"/>
      <c r="T262" s="95"/>
      <c r="U262" s="95"/>
      <c r="V262" s="95"/>
      <c r="W262" s="95"/>
    </row>
    <row r="263">
      <c r="B263" s="1146" t="s">
        <v>122</v>
      </c>
      <c r="C263" s="905">
        <v>1.116321995E9</v>
      </c>
      <c r="D263" s="1147" t="s">
        <v>34</v>
      </c>
      <c r="E263" s="1148">
        <f t="shared" si="1"/>
        <v>17</v>
      </c>
      <c r="F263" s="1155">
        <v>14.0</v>
      </c>
      <c r="G263" s="1200">
        <v>3.0</v>
      </c>
      <c r="H263" s="1151">
        <v>20.0</v>
      </c>
      <c r="I263" s="1152">
        <v>6990.0</v>
      </c>
      <c r="J263" s="1152">
        <f t="shared" si="2"/>
        <v>118830</v>
      </c>
      <c r="K263" s="1152">
        <v>2304.0</v>
      </c>
      <c r="L263" s="1153">
        <f t="shared" si="7"/>
        <v>3.033854167</v>
      </c>
      <c r="M263" s="1154">
        <f t="shared" si="4"/>
        <v>39168</v>
      </c>
      <c r="N263" s="1095">
        <f t="shared" si="5"/>
        <v>118830</v>
      </c>
      <c r="O263" s="95"/>
      <c r="P263" s="95"/>
      <c r="Q263" s="1095">
        <f t="shared" si="6"/>
        <v>1398</v>
      </c>
      <c r="R263" s="95"/>
      <c r="S263" s="95"/>
      <c r="T263" s="95"/>
      <c r="U263" s="95"/>
      <c r="V263" s="95"/>
      <c r="W263" s="95"/>
    </row>
    <row r="264">
      <c r="B264" s="1146" t="s">
        <v>122</v>
      </c>
      <c r="C264" s="905">
        <v>1.116321996E9</v>
      </c>
      <c r="D264" s="1147" t="s">
        <v>37</v>
      </c>
      <c r="E264" s="1148">
        <f t="shared" si="1"/>
        <v>4</v>
      </c>
      <c r="F264" s="1157">
        <v>0.0</v>
      </c>
      <c r="G264" s="1200">
        <v>4.0</v>
      </c>
      <c r="H264" s="1151">
        <v>50.0</v>
      </c>
      <c r="I264" s="1152">
        <v>6990.0</v>
      </c>
      <c r="J264" s="1152">
        <f t="shared" si="2"/>
        <v>27960</v>
      </c>
      <c r="K264" s="1152">
        <v>2304.0</v>
      </c>
      <c r="L264" s="1153">
        <f t="shared" si="7"/>
        <v>3.033854167</v>
      </c>
      <c r="M264" s="1154">
        <f t="shared" si="4"/>
        <v>9216</v>
      </c>
      <c r="N264" s="1095">
        <f t="shared" si="5"/>
        <v>27960</v>
      </c>
      <c r="O264" s="95"/>
      <c r="P264" s="95"/>
      <c r="Q264" s="1095">
        <f t="shared" si="6"/>
        <v>1398</v>
      </c>
      <c r="R264" s="95"/>
      <c r="S264" s="95"/>
      <c r="T264" s="95"/>
      <c r="U264" s="95"/>
      <c r="V264" s="95"/>
      <c r="W264" s="95"/>
    </row>
    <row r="265">
      <c r="B265" s="1146" t="s">
        <v>122</v>
      </c>
      <c r="C265" s="1201"/>
      <c r="D265" s="1147" t="s">
        <v>114</v>
      </c>
      <c r="E265" s="1148">
        <f t="shared" si="1"/>
        <v>4</v>
      </c>
      <c r="F265" s="1155">
        <v>1.0</v>
      </c>
      <c r="G265" s="1150">
        <v>3.0</v>
      </c>
      <c r="H265" s="1151">
        <v>10.0</v>
      </c>
      <c r="I265" s="1152">
        <v>6990.0</v>
      </c>
      <c r="J265" s="1152">
        <f t="shared" si="2"/>
        <v>27960</v>
      </c>
      <c r="K265" s="1152">
        <v>2304.0</v>
      </c>
      <c r="L265" s="1153">
        <f t="shared" si="7"/>
        <v>3.033854167</v>
      </c>
      <c r="M265" s="1154">
        <f t="shared" si="4"/>
        <v>9216</v>
      </c>
      <c r="N265" s="1095">
        <f t="shared" si="5"/>
        <v>27960</v>
      </c>
      <c r="O265" s="95"/>
      <c r="P265" s="95"/>
      <c r="Q265" s="95"/>
      <c r="R265" s="95"/>
      <c r="S265" s="95"/>
      <c r="T265" s="95"/>
      <c r="U265" s="95"/>
      <c r="V265" s="95"/>
      <c r="W265" s="95"/>
    </row>
    <row r="266">
      <c r="B266" s="1146" t="s">
        <v>122</v>
      </c>
      <c r="C266" s="905">
        <v>1.116321997E9</v>
      </c>
      <c r="D266" s="1147" t="s">
        <v>132</v>
      </c>
      <c r="E266" s="1148">
        <f t="shared" si="1"/>
        <v>4</v>
      </c>
      <c r="F266" s="1155">
        <v>1.0</v>
      </c>
      <c r="G266" s="1150">
        <v>3.0</v>
      </c>
      <c r="H266" s="1151">
        <v>10.0</v>
      </c>
      <c r="I266" s="1152">
        <v>6990.0</v>
      </c>
      <c r="J266" s="1152">
        <f t="shared" si="2"/>
        <v>27960</v>
      </c>
      <c r="K266" s="1152">
        <v>2304.0</v>
      </c>
      <c r="L266" s="1153">
        <f t="shared" si="7"/>
        <v>3.033854167</v>
      </c>
      <c r="M266" s="1154">
        <f t="shared" si="4"/>
        <v>9216</v>
      </c>
      <c r="N266" s="1095">
        <f t="shared" si="5"/>
        <v>27960</v>
      </c>
      <c r="O266" s="95"/>
      <c r="P266" s="95"/>
      <c r="Q266" s="1095">
        <f t="shared" ref="Q266:Q566" si="8">I266/5</f>
        <v>1398</v>
      </c>
      <c r="R266" s="95"/>
      <c r="S266" s="95"/>
      <c r="T266" s="95"/>
      <c r="U266" s="95"/>
      <c r="V266" s="95"/>
      <c r="W266" s="95"/>
    </row>
    <row r="267">
      <c r="B267" s="1146" t="s">
        <v>122</v>
      </c>
      <c r="C267" s="905">
        <v>1.116321998E9</v>
      </c>
      <c r="D267" s="1147" t="s">
        <v>133</v>
      </c>
      <c r="E267" s="1148">
        <f t="shared" si="1"/>
        <v>3</v>
      </c>
      <c r="F267" s="1155">
        <v>1.0</v>
      </c>
      <c r="G267" s="1150">
        <v>2.0</v>
      </c>
      <c r="H267" s="1151">
        <v>5.0</v>
      </c>
      <c r="I267" s="1152">
        <v>6990.0</v>
      </c>
      <c r="J267" s="1152">
        <f t="shared" si="2"/>
        <v>20970</v>
      </c>
      <c r="K267" s="1152">
        <v>2304.0</v>
      </c>
      <c r="L267" s="1153">
        <f t="shared" si="7"/>
        <v>3.033854167</v>
      </c>
      <c r="M267" s="1154">
        <f t="shared" si="4"/>
        <v>6912</v>
      </c>
      <c r="N267" s="1095">
        <f t="shared" si="5"/>
        <v>20970</v>
      </c>
      <c r="O267" s="95"/>
      <c r="P267" s="95"/>
      <c r="Q267" s="1095">
        <f t="shared" si="8"/>
        <v>1398</v>
      </c>
      <c r="R267" s="95"/>
      <c r="S267" s="95"/>
      <c r="T267" s="95"/>
      <c r="U267" s="95"/>
      <c r="V267" s="95"/>
      <c r="W267" s="95"/>
    </row>
    <row r="268">
      <c r="B268" s="1164" t="s">
        <v>122</v>
      </c>
      <c r="C268" s="909">
        <v>1.116321999E9</v>
      </c>
      <c r="D268" s="1158" t="s">
        <v>242</v>
      </c>
      <c r="E268" s="1139">
        <f t="shared" si="1"/>
        <v>1</v>
      </c>
      <c r="F268" s="1160">
        <v>1.0</v>
      </c>
      <c r="G268" s="1166">
        <v>0.0</v>
      </c>
      <c r="H268" s="1167"/>
      <c r="I268" s="1162">
        <v>6990.0</v>
      </c>
      <c r="J268" s="1162">
        <f t="shared" si="2"/>
        <v>6990</v>
      </c>
      <c r="K268" s="1152">
        <v>2304.0</v>
      </c>
      <c r="L268" s="1153">
        <f t="shared" si="7"/>
        <v>3.033854167</v>
      </c>
      <c r="M268" s="1163">
        <f t="shared" si="4"/>
        <v>2304</v>
      </c>
      <c r="N268" s="1095">
        <f t="shared" si="5"/>
        <v>6990</v>
      </c>
      <c r="O268" s="95"/>
      <c r="P268" s="95"/>
      <c r="Q268" s="1095">
        <f t="shared" si="8"/>
        <v>1398</v>
      </c>
      <c r="R268" s="95"/>
      <c r="S268" s="95"/>
      <c r="T268" s="95"/>
      <c r="U268" s="95"/>
      <c r="V268" s="95"/>
      <c r="W268" s="95"/>
    </row>
    <row r="269">
      <c r="B269" s="1146" t="s">
        <v>126</v>
      </c>
      <c r="C269" s="905">
        <v>1.117122993E9</v>
      </c>
      <c r="D269" s="1147" t="s">
        <v>36</v>
      </c>
      <c r="E269" s="1175">
        <f t="shared" si="1"/>
        <v>11</v>
      </c>
      <c r="F269" s="1198">
        <v>8.0</v>
      </c>
      <c r="G269" s="1199">
        <v>3.0</v>
      </c>
      <c r="H269" s="1151">
        <v>10.0</v>
      </c>
      <c r="I269" s="1152">
        <v>8990.0</v>
      </c>
      <c r="J269" s="1152">
        <f t="shared" si="2"/>
        <v>98890</v>
      </c>
      <c r="K269" s="1152">
        <v>3107.0</v>
      </c>
      <c r="L269" s="1153">
        <f t="shared" si="7"/>
        <v>2.893466366</v>
      </c>
      <c r="M269" s="1154">
        <f t="shared" si="4"/>
        <v>34177</v>
      </c>
      <c r="N269" s="1095">
        <f t="shared" si="5"/>
        <v>98890</v>
      </c>
      <c r="O269" s="95"/>
      <c r="P269" s="95"/>
      <c r="Q269" s="1095">
        <f t="shared" si="8"/>
        <v>1798</v>
      </c>
      <c r="R269" s="95"/>
      <c r="S269" s="95"/>
      <c r="T269" s="95"/>
      <c r="U269" s="95"/>
      <c r="V269" s="95"/>
      <c r="W269" s="95"/>
    </row>
    <row r="270">
      <c r="B270" s="1146" t="s">
        <v>126</v>
      </c>
      <c r="C270" s="905">
        <v>1.117122994E9</v>
      </c>
      <c r="D270" s="1147" t="s">
        <v>35</v>
      </c>
      <c r="E270" s="1148">
        <f t="shared" si="1"/>
        <v>10</v>
      </c>
      <c r="F270" s="1155">
        <v>7.0</v>
      </c>
      <c r="G270" s="1200">
        <v>3.0</v>
      </c>
      <c r="H270" s="1151">
        <v>5.0</v>
      </c>
      <c r="I270" s="1152">
        <v>8990.0</v>
      </c>
      <c r="J270" s="1152">
        <f t="shared" si="2"/>
        <v>89900</v>
      </c>
      <c r="K270" s="1152">
        <v>3107.0</v>
      </c>
      <c r="L270" s="1153">
        <f t="shared" si="7"/>
        <v>2.893466366</v>
      </c>
      <c r="M270" s="1154">
        <f t="shared" si="4"/>
        <v>31070</v>
      </c>
      <c r="N270" s="1095">
        <f t="shared" si="5"/>
        <v>89900</v>
      </c>
      <c r="O270" s="95"/>
      <c r="P270" s="95"/>
      <c r="Q270" s="1095">
        <f t="shared" si="8"/>
        <v>1798</v>
      </c>
      <c r="R270" s="95"/>
      <c r="S270" s="95"/>
      <c r="T270" s="95"/>
      <c r="U270" s="95"/>
      <c r="V270" s="95"/>
      <c r="W270" s="95"/>
    </row>
    <row r="271">
      <c r="B271" s="1146" t="s">
        <v>126</v>
      </c>
      <c r="C271" s="905">
        <v>1.117122995E9</v>
      </c>
      <c r="D271" s="1147" t="s">
        <v>34</v>
      </c>
      <c r="E271" s="1148">
        <f t="shared" si="1"/>
        <v>19</v>
      </c>
      <c r="F271" s="1155">
        <v>16.0</v>
      </c>
      <c r="G271" s="1200">
        <v>3.0</v>
      </c>
      <c r="H271" s="1156"/>
      <c r="I271" s="1152">
        <v>8990.0</v>
      </c>
      <c r="J271" s="1152">
        <f t="shared" si="2"/>
        <v>170810</v>
      </c>
      <c r="K271" s="1152">
        <v>3107.0</v>
      </c>
      <c r="L271" s="1153">
        <f t="shared" si="7"/>
        <v>2.893466366</v>
      </c>
      <c r="M271" s="1154">
        <f t="shared" si="4"/>
        <v>59033</v>
      </c>
      <c r="N271" s="1095">
        <f t="shared" si="5"/>
        <v>170810</v>
      </c>
      <c r="O271" s="95"/>
      <c r="P271" s="95"/>
      <c r="Q271" s="1095">
        <f t="shared" si="8"/>
        <v>1798</v>
      </c>
      <c r="R271" s="95"/>
      <c r="S271" s="95"/>
      <c r="T271" s="95"/>
      <c r="U271" s="95"/>
      <c r="V271" s="95"/>
      <c r="W271" s="95"/>
    </row>
    <row r="272">
      <c r="B272" s="1146" t="s">
        <v>126</v>
      </c>
      <c r="C272" s="905">
        <v>1.117122996E9</v>
      </c>
      <c r="D272" s="1147" t="s">
        <v>37</v>
      </c>
      <c r="E272" s="1148">
        <f t="shared" si="1"/>
        <v>4</v>
      </c>
      <c r="F272" s="1155">
        <v>1.0</v>
      </c>
      <c r="G272" s="1150">
        <v>3.0</v>
      </c>
      <c r="H272" s="1151">
        <v>15.0</v>
      </c>
      <c r="I272" s="1152">
        <v>8990.0</v>
      </c>
      <c r="J272" s="1152">
        <f t="shared" si="2"/>
        <v>35960</v>
      </c>
      <c r="K272" s="1152">
        <v>3107.0</v>
      </c>
      <c r="L272" s="1153">
        <f t="shared" si="7"/>
        <v>2.893466366</v>
      </c>
      <c r="M272" s="1154">
        <f t="shared" si="4"/>
        <v>12428</v>
      </c>
      <c r="N272" s="1095">
        <f t="shared" si="5"/>
        <v>35960</v>
      </c>
      <c r="O272" s="95"/>
      <c r="P272" s="95"/>
      <c r="Q272" s="1095">
        <f t="shared" si="8"/>
        <v>1798</v>
      </c>
      <c r="R272" s="95"/>
      <c r="S272" s="95"/>
      <c r="T272" s="95"/>
      <c r="U272" s="95"/>
      <c r="V272" s="95"/>
      <c r="W272" s="95"/>
    </row>
    <row r="273">
      <c r="B273" s="1146" t="s">
        <v>126</v>
      </c>
      <c r="C273" s="905">
        <v>1.117122997E9</v>
      </c>
      <c r="D273" s="1147" t="s">
        <v>132</v>
      </c>
      <c r="E273" s="1148">
        <f t="shared" si="1"/>
        <v>6</v>
      </c>
      <c r="F273" s="1155">
        <v>3.0</v>
      </c>
      <c r="G273" s="1150">
        <v>3.0</v>
      </c>
      <c r="H273" s="1151">
        <v>5.0</v>
      </c>
      <c r="I273" s="1152">
        <v>8990.0</v>
      </c>
      <c r="J273" s="1152">
        <f t="shared" si="2"/>
        <v>53940</v>
      </c>
      <c r="K273" s="1152">
        <v>3107.0</v>
      </c>
      <c r="L273" s="1153">
        <f t="shared" si="7"/>
        <v>2.893466366</v>
      </c>
      <c r="M273" s="1154">
        <f t="shared" si="4"/>
        <v>18642</v>
      </c>
      <c r="N273" s="1095">
        <f t="shared" si="5"/>
        <v>53940</v>
      </c>
      <c r="O273" s="95"/>
      <c r="P273" s="95"/>
      <c r="Q273" s="1095">
        <f t="shared" si="8"/>
        <v>1798</v>
      </c>
      <c r="R273" s="95"/>
      <c r="S273" s="95"/>
      <c r="T273" s="95"/>
      <c r="U273" s="95"/>
      <c r="V273" s="95"/>
      <c r="W273" s="95"/>
    </row>
    <row r="274">
      <c r="B274" s="1146" t="s">
        <v>126</v>
      </c>
      <c r="C274" s="905">
        <v>1.117122998E9</v>
      </c>
      <c r="D274" s="1147" t="s">
        <v>133</v>
      </c>
      <c r="E274" s="1148">
        <f t="shared" si="1"/>
        <v>6</v>
      </c>
      <c r="F274" s="1155">
        <v>4.0</v>
      </c>
      <c r="G274" s="1150">
        <v>2.0</v>
      </c>
      <c r="H274" s="1156"/>
      <c r="I274" s="1152">
        <v>8990.0</v>
      </c>
      <c r="J274" s="1152">
        <f t="shared" si="2"/>
        <v>53940</v>
      </c>
      <c r="K274" s="1152">
        <v>3107.0</v>
      </c>
      <c r="L274" s="1153">
        <f t="shared" si="7"/>
        <v>2.893466366</v>
      </c>
      <c r="M274" s="1154">
        <f t="shared" si="4"/>
        <v>18642</v>
      </c>
      <c r="N274" s="1095">
        <f t="shared" si="5"/>
        <v>53940</v>
      </c>
      <c r="O274" s="95"/>
      <c r="P274" s="95"/>
      <c r="Q274" s="1095">
        <f t="shared" si="8"/>
        <v>1798</v>
      </c>
      <c r="R274" s="95"/>
      <c r="S274" s="95"/>
      <c r="T274" s="95"/>
      <c r="U274" s="95"/>
      <c r="V274" s="95"/>
      <c r="W274" s="95"/>
    </row>
    <row r="275">
      <c r="B275" s="1164" t="s">
        <v>126</v>
      </c>
      <c r="C275" s="909">
        <v>1.117122999E9</v>
      </c>
      <c r="D275" s="1158" t="s">
        <v>242</v>
      </c>
      <c r="E275" s="1139">
        <f t="shared" si="1"/>
        <v>0</v>
      </c>
      <c r="F275" s="1165">
        <v>0.0</v>
      </c>
      <c r="G275" s="1166">
        <v>0.0</v>
      </c>
      <c r="H275" s="1167"/>
      <c r="I275" s="1162">
        <v>8990.0</v>
      </c>
      <c r="J275" s="1162">
        <f t="shared" si="2"/>
        <v>0</v>
      </c>
      <c r="K275" s="1152">
        <v>3107.0</v>
      </c>
      <c r="L275" s="1153">
        <f t="shared" si="7"/>
        <v>2.893466366</v>
      </c>
      <c r="M275" s="1163">
        <f t="shared" si="4"/>
        <v>0</v>
      </c>
      <c r="N275" s="1095">
        <f t="shared" si="5"/>
        <v>0</v>
      </c>
      <c r="O275" s="95"/>
      <c r="P275" s="95"/>
      <c r="Q275" s="1095">
        <f t="shared" si="8"/>
        <v>1798</v>
      </c>
      <c r="R275" s="95"/>
      <c r="S275" s="95"/>
      <c r="T275" s="95"/>
      <c r="U275" s="95"/>
      <c r="V275" s="95"/>
      <c r="W275" s="95"/>
    </row>
    <row r="276">
      <c r="B276" s="1146" t="s">
        <v>127</v>
      </c>
      <c r="C276" s="905">
        <v>1.117122013E9</v>
      </c>
      <c r="D276" s="1147" t="s">
        <v>36</v>
      </c>
      <c r="E276" s="1175">
        <f t="shared" si="1"/>
        <v>23</v>
      </c>
      <c r="F276" s="1198">
        <v>20.0</v>
      </c>
      <c r="G276" s="1199">
        <v>3.0</v>
      </c>
      <c r="H276" s="1156"/>
      <c r="I276" s="1152">
        <v>8990.0</v>
      </c>
      <c r="J276" s="1152">
        <f t="shared" si="2"/>
        <v>206770</v>
      </c>
      <c r="K276" s="1152">
        <v>3107.0</v>
      </c>
      <c r="L276" s="1153">
        <f t="shared" si="7"/>
        <v>2.893466366</v>
      </c>
      <c r="M276" s="1154">
        <f t="shared" si="4"/>
        <v>71461</v>
      </c>
      <c r="N276" s="1095">
        <f t="shared" si="5"/>
        <v>206770</v>
      </c>
      <c r="O276" s="95"/>
      <c r="P276" s="95"/>
      <c r="Q276" s="1095">
        <f t="shared" si="8"/>
        <v>1798</v>
      </c>
      <c r="R276" s="95"/>
      <c r="S276" s="95"/>
      <c r="T276" s="95"/>
      <c r="U276" s="95"/>
      <c r="V276" s="95"/>
      <c r="W276" s="95"/>
    </row>
    <row r="277">
      <c r="B277" s="1146" t="s">
        <v>127</v>
      </c>
      <c r="C277" s="905">
        <v>1.117122014E9</v>
      </c>
      <c r="D277" s="1147" t="s">
        <v>35</v>
      </c>
      <c r="E277" s="1148">
        <f t="shared" si="1"/>
        <v>25</v>
      </c>
      <c r="F277" s="1155">
        <v>22.0</v>
      </c>
      <c r="G277" s="1200">
        <v>3.0</v>
      </c>
      <c r="H277" s="1156"/>
      <c r="I277" s="1152">
        <v>8990.0</v>
      </c>
      <c r="J277" s="1152">
        <f t="shared" si="2"/>
        <v>224750</v>
      </c>
      <c r="K277" s="1152">
        <v>3107.0</v>
      </c>
      <c r="L277" s="1153">
        <f t="shared" si="7"/>
        <v>2.893466366</v>
      </c>
      <c r="M277" s="1154">
        <f t="shared" si="4"/>
        <v>77675</v>
      </c>
      <c r="N277" s="1095">
        <f t="shared" si="5"/>
        <v>224750</v>
      </c>
      <c r="O277" s="95"/>
      <c r="P277" s="95"/>
      <c r="Q277" s="1095">
        <f t="shared" si="8"/>
        <v>1798</v>
      </c>
      <c r="R277" s="95"/>
      <c r="S277" s="95"/>
      <c r="T277" s="95"/>
      <c r="U277" s="95"/>
      <c r="V277" s="95"/>
      <c r="W277" s="95"/>
    </row>
    <row r="278">
      <c r="B278" s="1146" t="s">
        <v>127</v>
      </c>
      <c r="C278" s="905">
        <v>1.117122015E9</v>
      </c>
      <c r="D278" s="1147" t="s">
        <v>34</v>
      </c>
      <c r="E278" s="1148">
        <f t="shared" si="1"/>
        <v>12</v>
      </c>
      <c r="F278" s="1155">
        <v>9.0</v>
      </c>
      <c r="G278" s="1200">
        <v>3.0</v>
      </c>
      <c r="H278" s="1156"/>
      <c r="I278" s="1152">
        <v>8990.0</v>
      </c>
      <c r="J278" s="1152">
        <f t="shared" si="2"/>
        <v>107880</v>
      </c>
      <c r="K278" s="1152">
        <v>3107.0</v>
      </c>
      <c r="L278" s="1153">
        <f t="shared" si="7"/>
        <v>2.893466366</v>
      </c>
      <c r="M278" s="1154">
        <f t="shared" si="4"/>
        <v>37284</v>
      </c>
      <c r="N278" s="1095">
        <f t="shared" si="5"/>
        <v>107880</v>
      </c>
      <c r="O278" s="95"/>
      <c r="P278" s="95"/>
      <c r="Q278" s="1095">
        <f t="shared" si="8"/>
        <v>1798</v>
      </c>
      <c r="R278" s="95"/>
      <c r="S278" s="95"/>
      <c r="T278" s="95"/>
      <c r="U278" s="95"/>
      <c r="V278" s="95"/>
      <c r="W278" s="95"/>
    </row>
    <row r="279">
      <c r="B279" s="1146" t="s">
        <v>127</v>
      </c>
      <c r="C279" s="905">
        <v>1.117122016E9</v>
      </c>
      <c r="D279" s="1147" t="s">
        <v>37</v>
      </c>
      <c r="E279" s="1148">
        <f t="shared" si="1"/>
        <v>18</v>
      </c>
      <c r="F279" s="1155">
        <v>15.0</v>
      </c>
      <c r="G279" s="1150">
        <v>3.0</v>
      </c>
      <c r="H279" s="1156"/>
      <c r="I279" s="1152">
        <v>8990.0</v>
      </c>
      <c r="J279" s="1152">
        <f t="shared" si="2"/>
        <v>161820</v>
      </c>
      <c r="K279" s="1152">
        <v>3107.0</v>
      </c>
      <c r="L279" s="1153">
        <f t="shared" si="7"/>
        <v>2.893466366</v>
      </c>
      <c r="M279" s="1154">
        <f t="shared" si="4"/>
        <v>55926</v>
      </c>
      <c r="N279" s="1095">
        <f t="shared" si="5"/>
        <v>161820</v>
      </c>
      <c r="O279" s="95"/>
      <c r="P279" s="95"/>
      <c r="Q279" s="1095">
        <f t="shared" si="8"/>
        <v>1798</v>
      </c>
      <c r="R279" s="95"/>
      <c r="S279" s="95"/>
      <c r="T279" s="95"/>
      <c r="U279" s="95"/>
      <c r="V279" s="95"/>
      <c r="W279" s="95"/>
    </row>
    <row r="280">
      <c r="B280" s="1146" t="s">
        <v>127</v>
      </c>
      <c r="C280" s="905">
        <v>1.117122017E9</v>
      </c>
      <c r="D280" s="1147" t="s">
        <v>132</v>
      </c>
      <c r="E280" s="1148">
        <f t="shared" si="1"/>
        <v>12</v>
      </c>
      <c r="F280" s="1155">
        <v>9.0</v>
      </c>
      <c r="G280" s="1150">
        <v>3.0</v>
      </c>
      <c r="H280" s="1156"/>
      <c r="I280" s="1152">
        <v>8990.0</v>
      </c>
      <c r="J280" s="1152">
        <f t="shared" si="2"/>
        <v>107880</v>
      </c>
      <c r="K280" s="1152">
        <v>3107.0</v>
      </c>
      <c r="L280" s="1153">
        <f t="shared" si="7"/>
        <v>2.893466366</v>
      </c>
      <c r="M280" s="1154">
        <f t="shared" si="4"/>
        <v>37284</v>
      </c>
      <c r="N280" s="1095">
        <f t="shared" si="5"/>
        <v>107880</v>
      </c>
      <c r="O280" s="95"/>
      <c r="P280" s="95"/>
      <c r="Q280" s="1095">
        <f t="shared" si="8"/>
        <v>1798</v>
      </c>
      <c r="R280" s="95"/>
      <c r="S280" s="95"/>
      <c r="T280" s="95"/>
      <c r="U280" s="95"/>
      <c r="V280" s="95"/>
      <c r="W280" s="95"/>
    </row>
    <row r="281">
      <c r="B281" s="1146" t="s">
        <v>127</v>
      </c>
      <c r="C281" s="905">
        <v>1.117122018E9</v>
      </c>
      <c r="D281" s="1147" t="s">
        <v>133</v>
      </c>
      <c r="E281" s="1148">
        <f t="shared" si="1"/>
        <v>3</v>
      </c>
      <c r="F281" s="1155">
        <v>1.0</v>
      </c>
      <c r="G281" s="1150">
        <v>2.0</v>
      </c>
      <c r="H281" s="1156"/>
      <c r="I281" s="1152">
        <v>8990.0</v>
      </c>
      <c r="J281" s="1152">
        <f t="shared" si="2"/>
        <v>26970</v>
      </c>
      <c r="K281" s="1152">
        <v>3107.0</v>
      </c>
      <c r="L281" s="1153">
        <f t="shared" si="7"/>
        <v>2.893466366</v>
      </c>
      <c r="M281" s="1154">
        <f t="shared" si="4"/>
        <v>9321</v>
      </c>
      <c r="N281" s="1095">
        <f t="shared" si="5"/>
        <v>26970</v>
      </c>
      <c r="O281" s="95"/>
      <c r="P281" s="95"/>
      <c r="Q281" s="1095">
        <f t="shared" si="8"/>
        <v>1798</v>
      </c>
      <c r="R281" s="95"/>
      <c r="S281" s="95"/>
      <c r="T281" s="95"/>
      <c r="U281" s="95"/>
      <c r="V281" s="95"/>
      <c r="W281" s="95"/>
    </row>
    <row r="282">
      <c r="B282" s="1164" t="s">
        <v>127</v>
      </c>
      <c r="C282" s="909">
        <v>1.117122019E9</v>
      </c>
      <c r="D282" s="1158" t="s">
        <v>242</v>
      </c>
      <c r="E282" s="1159">
        <f t="shared" si="1"/>
        <v>2</v>
      </c>
      <c r="F282" s="1160">
        <v>1.0</v>
      </c>
      <c r="G282" s="1166">
        <v>1.0</v>
      </c>
      <c r="H282" s="1167"/>
      <c r="I282" s="1162">
        <v>8990.0</v>
      </c>
      <c r="J282" s="1162">
        <f t="shared" si="2"/>
        <v>17980</v>
      </c>
      <c r="K282" s="1152">
        <v>3107.0</v>
      </c>
      <c r="L282" s="1153">
        <f t="shared" si="7"/>
        <v>2.893466366</v>
      </c>
      <c r="M282" s="1163">
        <f t="shared" si="4"/>
        <v>6214</v>
      </c>
      <c r="N282" s="1095">
        <f t="shared" si="5"/>
        <v>17980</v>
      </c>
      <c r="O282" s="95"/>
      <c r="P282" s="95"/>
      <c r="Q282" s="1095">
        <f t="shared" si="8"/>
        <v>1798</v>
      </c>
      <c r="R282" s="95"/>
      <c r="S282" s="95"/>
      <c r="T282" s="95"/>
      <c r="U282" s="95"/>
      <c r="V282" s="95"/>
      <c r="W282" s="95"/>
    </row>
    <row r="283">
      <c r="B283" s="1146" t="s">
        <v>128</v>
      </c>
      <c r="C283" s="905">
        <v>1.115121993E9</v>
      </c>
      <c r="D283" s="1147" t="s">
        <v>36</v>
      </c>
      <c r="E283" s="1148">
        <f t="shared" si="1"/>
        <v>20</v>
      </c>
      <c r="F283" s="1198">
        <v>17.0</v>
      </c>
      <c r="G283" s="1199">
        <v>3.0</v>
      </c>
      <c r="H283" s="1156"/>
      <c r="I283" s="1152">
        <v>7990.0</v>
      </c>
      <c r="J283" s="1152">
        <f t="shared" si="2"/>
        <v>159800</v>
      </c>
      <c r="K283" s="1152">
        <v>2204.0</v>
      </c>
      <c r="L283" s="1153">
        <f t="shared" si="7"/>
        <v>3.62522686</v>
      </c>
      <c r="M283" s="1154">
        <f t="shared" si="4"/>
        <v>44080</v>
      </c>
      <c r="N283" s="1095">
        <f t="shared" si="5"/>
        <v>159800</v>
      </c>
      <c r="O283" s="95"/>
      <c r="P283" s="95"/>
      <c r="Q283" s="1095">
        <f t="shared" si="8"/>
        <v>1598</v>
      </c>
      <c r="R283" s="95"/>
      <c r="S283" s="95"/>
      <c r="T283" s="95"/>
      <c r="U283" s="95"/>
      <c r="V283" s="95"/>
      <c r="W283" s="95"/>
    </row>
    <row r="284">
      <c r="B284" s="1146" t="s">
        <v>128</v>
      </c>
      <c r="C284" s="905">
        <v>1.115121994E9</v>
      </c>
      <c r="D284" s="1147" t="s">
        <v>35</v>
      </c>
      <c r="E284" s="1148">
        <f t="shared" si="1"/>
        <v>17</v>
      </c>
      <c r="F284" s="1155">
        <v>14.0</v>
      </c>
      <c r="G284" s="1200">
        <v>3.0</v>
      </c>
      <c r="H284" s="1156"/>
      <c r="I284" s="1152">
        <v>7990.0</v>
      </c>
      <c r="J284" s="1152">
        <f t="shared" si="2"/>
        <v>135830</v>
      </c>
      <c r="K284" s="1152">
        <v>2204.0</v>
      </c>
      <c r="L284" s="1153">
        <f t="shared" si="7"/>
        <v>3.62522686</v>
      </c>
      <c r="M284" s="1154">
        <f t="shared" si="4"/>
        <v>37468</v>
      </c>
      <c r="N284" s="1095">
        <f t="shared" si="5"/>
        <v>135830</v>
      </c>
      <c r="O284" s="95"/>
      <c r="P284" s="95"/>
      <c r="Q284" s="1095">
        <f t="shared" si="8"/>
        <v>1598</v>
      </c>
      <c r="R284" s="95"/>
      <c r="S284" s="95"/>
      <c r="T284" s="95"/>
      <c r="U284" s="95"/>
      <c r="V284" s="95"/>
      <c r="W284" s="95"/>
    </row>
    <row r="285">
      <c r="B285" s="1146" t="s">
        <v>128</v>
      </c>
      <c r="C285" s="905">
        <v>1.115121995E9</v>
      </c>
      <c r="D285" s="1147" t="s">
        <v>34</v>
      </c>
      <c r="E285" s="1148">
        <f t="shared" si="1"/>
        <v>12</v>
      </c>
      <c r="F285" s="1155">
        <v>10.0</v>
      </c>
      <c r="G285" s="1200">
        <v>2.0</v>
      </c>
      <c r="H285" s="1156"/>
      <c r="I285" s="1152">
        <v>7990.0</v>
      </c>
      <c r="J285" s="1152">
        <f t="shared" si="2"/>
        <v>95880</v>
      </c>
      <c r="K285" s="1152">
        <v>2204.0</v>
      </c>
      <c r="L285" s="1153">
        <f t="shared" si="7"/>
        <v>3.62522686</v>
      </c>
      <c r="M285" s="1154">
        <f t="shared" si="4"/>
        <v>26448</v>
      </c>
      <c r="N285" s="1095">
        <f t="shared" si="5"/>
        <v>95880</v>
      </c>
      <c r="O285" s="95"/>
      <c r="P285" s="95"/>
      <c r="Q285" s="1095">
        <f t="shared" si="8"/>
        <v>1598</v>
      </c>
      <c r="R285" s="95"/>
      <c r="S285" s="95"/>
      <c r="T285" s="95"/>
      <c r="U285" s="95"/>
      <c r="V285" s="95"/>
      <c r="W285" s="95"/>
    </row>
    <row r="286">
      <c r="B286" s="1146" t="s">
        <v>128</v>
      </c>
      <c r="C286" s="905">
        <v>1.115121996E9</v>
      </c>
      <c r="D286" s="1147" t="s">
        <v>37</v>
      </c>
      <c r="E286" s="1148">
        <f t="shared" si="1"/>
        <v>12</v>
      </c>
      <c r="F286" s="1155">
        <v>9.0</v>
      </c>
      <c r="G286" s="1200">
        <v>3.0</v>
      </c>
      <c r="H286" s="1156"/>
      <c r="I286" s="1152">
        <v>7990.0</v>
      </c>
      <c r="J286" s="1152">
        <f t="shared" si="2"/>
        <v>95880</v>
      </c>
      <c r="K286" s="1152">
        <v>2204.0</v>
      </c>
      <c r="L286" s="1153">
        <f t="shared" si="7"/>
        <v>3.62522686</v>
      </c>
      <c r="M286" s="1154">
        <f t="shared" si="4"/>
        <v>26448</v>
      </c>
      <c r="N286" s="1095">
        <f t="shared" si="5"/>
        <v>95880</v>
      </c>
      <c r="O286" s="95"/>
      <c r="P286" s="95"/>
      <c r="Q286" s="1095">
        <f t="shared" si="8"/>
        <v>1598</v>
      </c>
      <c r="R286" s="95"/>
      <c r="S286" s="95"/>
      <c r="T286" s="95"/>
      <c r="U286" s="95"/>
      <c r="V286" s="95"/>
      <c r="W286" s="95"/>
    </row>
    <row r="287">
      <c r="B287" s="1146" t="s">
        <v>128</v>
      </c>
      <c r="C287" s="905">
        <v>1.115121997E9</v>
      </c>
      <c r="D287" s="1147" t="s">
        <v>132</v>
      </c>
      <c r="E287" s="1148">
        <f t="shared" si="1"/>
        <v>9</v>
      </c>
      <c r="F287" s="1155">
        <v>6.0</v>
      </c>
      <c r="G287" s="1150">
        <v>3.0</v>
      </c>
      <c r="H287" s="1156"/>
      <c r="I287" s="1152">
        <v>7990.0</v>
      </c>
      <c r="J287" s="1152">
        <f t="shared" si="2"/>
        <v>71910</v>
      </c>
      <c r="K287" s="1152">
        <v>2204.0</v>
      </c>
      <c r="L287" s="1153">
        <f t="shared" si="7"/>
        <v>3.62522686</v>
      </c>
      <c r="M287" s="1154">
        <f t="shared" si="4"/>
        <v>19836</v>
      </c>
      <c r="N287" s="1095">
        <f t="shared" si="5"/>
        <v>71910</v>
      </c>
      <c r="O287" s="95"/>
      <c r="P287" s="95"/>
      <c r="Q287" s="1095">
        <f t="shared" si="8"/>
        <v>1598</v>
      </c>
      <c r="R287" s="95"/>
      <c r="S287" s="95"/>
      <c r="T287" s="95"/>
      <c r="U287" s="95"/>
      <c r="V287" s="95"/>
      <c r="W287" s="95"/>
    </row>
    <row r="288">
      <c r="B288" s="1146" t="s">
        <v>128</v>
      </c>
      <c r="C288" s="905">
        <v>1.115121998E9</v>
      </c>
      <c r="D288" s="1147" t="s">
        <v>133</v>
      </c>
      <c r="E288" s="1148">
        <f t="shared" si="1"/>
        <v>5</v>
      </c>
      <c r="F288" s="1155">
        <v>4.0</v>
      </c>
      <c r="G288" s="1150">
        <v>1.0</v>
      </c>
      <c r="H288" s="1156"/>
      <c r="I288" s="1152">
        <v>7990.0</v>
      </c>
      <c r="J288" s="1152">
        <f t="shared" si="2"/>
        <v>39950</v>
      </c>
      <c r="K288" s="1152">
        <v>2204.0</v>
      </c>
      <c r="L288" s="1153">
        <f t="shared" si="7"/>
        <v>3.62522686</v>
      </c>
      <c r="M288" s="1154">
        <f t="shared" si="4"/>
        <v>11020</v>
      </c>
      <c r="N288" s="1095">
        <f t="shared" si="5"/>
        <v>39950</v>
      </c>
      <c r="O288" s="95"/>
      <c r="P288" s="95"/>
      <c r="Q288" s="1095">
        <f t="shared" si="8"/>
        <v>1598</v>
      </c>
      <c r="R288" s="95"/>
      <c r="S288" s="95"/>
      <c r="T288" s="95"/>
      <c r="U288" s="95"/>
      <c r="V288" s="95"/>
      <c r="W288" s="95"/>
    </row>
    <row r="289">
      <c r="B289" s="1146" t="s">
        <v>128</v>
      </c>
      <c r="C289" s="909">
        <v>1.115121999E9</v>
      </c>
      <c r="D289" s="1158" t="s">
        <v>242</v>
      </c>
      <c r="E289" s="1159">
        <f t="shared" si="1"/>
        <v>3</v>
      </c>
      <c r="F289" s="1160">
        <v>2.0</v>
      </c>
      <c r="G289" s="1166">
        <v>1.0</v>
      </c>
      <c r="H289" s="1161"/>
      <c r="I289" s="1152">
        <v>7990.0</v>
      </c>
      <c r="J289" s="1162">
        <f t="shared" si="2"/>
        <v>23970</v>
      </c>
      <c r="K289" s="1152">
        <v>2204.0</v>
      </c>
      <c r="L289" s="1153">
        <f t="shared" si="7"/>
        <v>3.62522686</v>
      </c>
      <c r="M289" s="1163">
        <f t="shared" si="4"/>
        <v>6612</v>
      </c>
      <c r="N289" s="1095">
        <f t="shared" si="5"/>
        <v>23970</v>
      </c>
      <c r="O289" s="95"/>
      <c r="P289" s="95"/>
      <c r="Q289" s="1095">
        <f t="shared" si="8"/>
        <v>1598</v>
      </c>
      <c r="R289" s="95"/>
      <c r="S289" s="95"/>
      <c r="T289" s="95"/>
      <c r="U289" s="95"/>
      <c r="V289" s="95"/>
      <c r="W289" s="95"/>
    </row>
    <row r="290">
      <c r="B290" s="1146" t="s">
        <v>129</v>
      </c>
      <c r="C290" s="905">
        <v>1.116421993E9</v>
      </c>
      <c r="D290" s="1147" t="s">
        <v>36</v>
      </c>
      <c r="E290" s="1148">
        <f t="shared" si="1"/>
        <v>20</v>
      </c>
      <c r="F290" s="1198">
        <v>17.0</v>
      </c>
      <c r="G290" s="1150">
        <v>3.0</v>
      </c>
      <c r="H290" s="1156"/>
      <c r="I290" s="1152">
        <v>6990.0</v>
      </c>
      <c r="J290" s="1152">
        <f t="shared" si="2"/>
        <v>139800</v>
      </c>
      <c r="K290" s="1152">
        <v>2534.0</v>
      </c>
      <c r="L290" s="1153">
        <f t="shared" si="7"/>
        <v>2.758484609</v>
      </c>
      <c r="M290" s="1154">
        <f t="shared" si="4"/>
        <v>50680</v>
      </c>
      <c r="N290" s="1095">
        <f t="shared" si="5"/>
        <v>139800</v>
      </c>
      <c r="O290" s="95"/>
      <c r="P290" s="95"/>
      <c r="Q290" s="1095">
        <f t="shared" si="8"/>
        <v>1398</v>
      </c>
      <c r="R290" s="95"/>
      <c r="S290" s="95"/>
      <c r="T290" s="95"/>
      <c r="U290" s="95"/>
      <c r="V290" s="95"/>
      <c r="W290" s="95"/>
    </row>
    <row r="291">
      <c r="B291" s="1146" t="s">
        <v>129</v>
      </c>
      <c r="C291" s="905">
        <v>1.116421994E9</v>
      </c>
      <c r="D291" s="1147" t="s">
        <v>35</v>
      </c>
      <c r="E291" s="1148">
        <f t="shared" si="1"/>
        <v>26</v>
      </c>
      <c r="F291" s="1155">
        <v>21.0</v>
      </c>
      <c r="G291" s="1150">
        <v>5.0</v>
      </c>
      <c r="H291" s="1156"/>
      <c r="I291" s="1152">
        <v>6990.0</v>
      </c>
      <c r="J291" s="1152">
        <f t="shared" si="2"/>
        <v>181740</v>
      </c>
      <c r="K291" s="1152">
        <v>2534.0</v>
      </c>
      <c r="L291" s="1153">
        <f t="shared" si="7"/>
        <v>2.758484609</v>
      </c>
      <c r="M291" s="1154">
        <f t="shared" si="4"/>
        <v>65884</v>
      </c>
      <c r="N291" s="1095">
        <f t="shared" si="5"/>
        <v>181740</v>
      </c>
      <c r="O291" s="95"/>
      <c r="P291" s="95"/>
      <c r="Q291" s="1095">
        <f t="shared" si="8"/>
        <v>1398</v>
      </c>
      <c r="R291" s="95"/>
      <c r="S291" s="95"/>
      <c r="T291" s="95"/>
      <c r="U291" s="95"/>
      <c r="V291" s="95"/>
      <c r="W291" s="95"/>
    </row>
    <row r="292">
      <c r="B292" s="1146" t="s">
        <v>129</v>
      </c>
      <c r="C292" s="905">
        <v>1.116421995E9</v>
      </c>
      <c r="D292" s="1147" t="s">
        <v>34</v>
      </c>
      <c r="E292" s="1148">
        <f t="shared" si="1"/>
        <v>11</v>
      </c>
      <c r="F292" s="1155">
        <v>8.0</v>
      </c>
      <c r="G292" s="1150">
        <v>3.0</v>
      </c>
      <c r="H292" s="1156"/>
      <c r="I292" s="1152">
        <v>6990.0</v>
      </c>
      <c r="J292" s="1152">
        <f t="shared" si="2"/>
        <v>76890</v>
      </c>
      <c r="K292" s="1152">
        <v>2534.0</v>
      </c>
      <c r="L292" s="1153">
        <f t="shared" si="7"/>
        <v>2.758484609</v>
      </c>
      <c r="M292" s="1154">
        <f t="shared" si="4"/>
        <v>27874</v>
      </c>
      <c r="N292" s="1095">
        <f t="shared" si="5"/>
        <v>76890</v>
      </c>
      <c r="O292" s="95"/>
      <c r="P292" s="95"/>
      <c r="Q292" s="1095">
        <f t="shared" si="8"/>
        <v>1398</v>
      </c>
      <c r="R292" s="95"/>
      <c r="S292" s="95"/>
      <c r="T292" s="95"/>
      <c r="U292" s="95"/>
      <c r="V292" s="95"/>
      <c r="W292" s="95"/>
    </row>
    <row r="293">
      <c r="B293" s="1146" t="s">
        <v>129</v>
      </c>
      <c r="C293" s="905">
        <v>1.116421996E9</v>
      </c>
      <c r="D293" s="1147" t="s">
        <v>37</v>
      </c>
      <c r="E293" s="1148">
        <f t="shared" si="1"/>
        <v>24</v>
      </c>
      <c r="F293" s="1155">
        <v>21.0</v>
      </c>
      <c r="G293" s="1150">
        <v>3.0</v>
      </c>
      <c r="H293" s="1156"/>
      <c r="I293" s="1152">
        <v>6990.0</v>
      </c>
      <c r="J293" s="1152">
        <f t="shared" si="2"/>
        <v>167760</v>
      </c>
      <c r="K293" s="1152">
        <v>2534.0</v>
      </c>
      <c r="L293" s="1153">
        <f t="shared" si="7"/>
        <v>2.758484609</v>
      </c>
      <c r="M293" s="1154">
        <f t="shared" si="4"/>
        <v>60816</v>
      </c>
      <c r="N293" s="1095">
        <f t="shared" si="5"/>
        <v>167760</v>
      </c>
      <c r="O293" s="95"/>
      <c r="P293" s="95"/>
      <c r="Q293" s="1095">
        <f t="shared" si="8"/>
        <v>1398</v>
      </c>
      <c r="R293" s="95"/>
      <c r="S293" s="95"/>
      <c r="T293" s="95"/>
      <c r="U293" s="95"/>
      <c r="V293" s="95"/>
      <c r="W293" s="95"/>
    </row>
    <row r="294">
      <c r="B294" s="1146" t="s">
        <v>129</v>
      </c>
      <c r="C294" s="905">
        <v>1.116421997E9</v>
      </c>
      <c r="D294" s="1147" t="s">
        <v>132</v>
      </c>
      <c r="E294" s="1148">
        <f t="shared" si="1"/>
        <v>6</v>
      </c>
      <c r="F294" s="1155">
        <v>2.0</v>
      </c>
      <c r="G294" s="1150">
        <v>4.0</v>
      </c>
      <c r="H294" s="1156"/>
      <c r="I294" s="1152">
        <v>6990.0</v>
      </c>
      <c r="J294" s="1152">
        <f t="shared" si="2"/>
        <v>41940</v>
      </c>
      <c r="K294" s="1152">
        <v>2534.0</v>
      </c>
      <c r="L294" s="1153">
        <f t="shared" si="7"/>
        <v>2.758484609</v>
      </c>
      <c r="M294" s="1154">
        <f t="shared" si="4"/>
        <v>15204</v>
      </c>
      <c r="N294" s="1095">
        <f t="shared" si="5"/>
        <v>41940</v>
      </c>
      <c r="O294" s="95"/>
      <c r="P294" s="95"/>
      <c r="Q294" s="1095">
        <f t="shared" si="8"/>
        <v>1398</v>
      </c>
      <c r="R294" s="95"/>
      <c r="S294" s="95"/>
      <c r="T294" s="95"/>
      <c r="U294" s="95"/>
      <c r="V294" s="95"/>
      <c r="W294" s="95"/>
    </row>
    <row r="295">
      <c r="B295" s="1146" t="s">
        <v>129</v>
      </c>
      <c r="C295" s="905">
        <v>1.116421998E9</v>
      </c>
      <c r="D295" s="1147" t="s">
        <v>133</v>
      </c>
      <c r="E295" s="1139">
        <f t="shared" si="1"/>
        <v>3</v>
      </c>
      <c r="F295" s="1155">
        <v>2.0</v>
      </c>
      <c r="G295" s="1150">
        <v>1.0</v>
      </c>
      <c r="H295" s="1156"/>
      <c r="I295" s="1152">
        <v>6990.0</v>
      </c>
      <c r="J295" s="1152">
        <f t="shared" si="2"/>
        <v>20970</v>
      </c>
      <c r="K295" s="1152">
        <v>2534.0</v>
      </c>
      <c r="L295" s="1153">
        <f t="shared" si="7"/>
        <v>2.758484609</v>
      </c>
      <c r="M295" s="1154">
        <f t="shared" si="4"/>
        <v>7602</v>
      </c>
      <c r="N295" s="1095">
        <f t="shared" si="5"/>
        <v>20970</v>
      </c>
      <c r="O295" s="95"/>
      <c r="P295" s="95"/>
      <c r="Q295" s="1095">
        <f t="shared" si="8"/>
        <v>1398</v>
      </c>
      <c r="R295" s="95"/>
      <c r="S295" s="95"/>
      <c r="T295" s="95"/>
      <c r="U295" s="95"/>
      <c r="V295" s="95"/>
      <c r="W295" s="95"/>
    </row>
    <row r="296">
      <c r="B296" s="1164" t="s">
        <v>129</v>
      </c>
      <c r="C296" s="909">
        <v>1.116421999E9</v>
      </c>
      <c r="D296" s="1158" t="s">
        <v>242</v>
      </c>
      <c r="E296" s="1159">
        <f t="shared" si="1"/>
        <v>0</v>
      </c>
      <c r="F296" s="1204">
        <v>0.0</v>
      </c>
      <c r="G296" s="1166">
        <v>0.0</v>
      </c>
      <c r="H296" s="1161"/>
      <c r="I296" s="1152">
        <v>6990.0</v>
      </c>
      <c r="J296" s="1162">
        <f t="shared" si="2"/>
        <v>0</v>
      </c>
      <c r="K296" s="1152">
        <v>2534.0</v>
      </c>
      <c r="L296" s="1153">
        <f t="shared" si="7"/>
        <v>2.758484609</v>
      </c>
      <c r="M296" s="1163">
        <f t="shared" si="4"/>
        <v>0</v>
      </c>
      <c r="N296" s="1095">
        <f t="shared" si="5"/>
        <v>0</v>
      </c>
      <c r="O296" s="95"/>
      <c r="P296" s="95"/>
      <c r="Q296" s="1095">
        <f t="shared" si="8"/>
        <v>1398</v>
      </c>
      <c r="R296" s="95"/>
      <c r="S296" s="95"/>
      <c r="T296" s="95"/>
      <c r="U296" s="95"/>
      <c r="V296" s="95"/>
      <c r="W296" s="95"/>
    </row>
    <row r="297">
      <c r="B297" s="1146" t="s">
        <v>144</v>
      </c>
      <c r="C297" s="905">
        <v>1.25111993E8</v>
      </c>
      <c r="D297" s="1147" t="s">
        <v>36</v>
      </c>
      <c r="E297" s="1148">
        <f t="shared" si="1"/>
        <v>23</v>
      </c>
      <c r="F297" s="1198">
        <v>19.0</v>
      </c>
      <c r="G297" s="1199">
        <v>4.0</v>
      </c>
      <c r="H297" s="1156"/>
      <c r="I297" s="1152">
        <v>2590.0</v>
      </c>
      <c r="J297" s="1152">
        <f t="shared" si="2"/>
        <v>59570</v>
      </c>
      <c r="K297" s="1152">
        <v>634.0</v>
      </c>
      <c r="L297" s="1153">
        <f t="shared" si="7"/>
        <v>4.085173502</v>
      </c>
      <c r="M297" s="1154">
        <f t="shared" si="4"/>
        <v>14582</v>
      </c>
      <c r="N297" s="1095">
        <f t="shared" si="5"/>
        <v>59570</v>
      </c>
      <c r="O297" s="95"/>
      <c r="P297" s="95"/>
      <c r="Q297" s="1095">
        <f t="shared" si="8"/>
        <v>518</v>
      </c>
      <c r="R297" s="95"/>
      <c r="S297" s="95"/>
      <c r="T297" s="95"/>
      <c r="U297" s="95"/>
      <c r="V297" s="95"/>
      <c r="W297" s="95"/>
    </row>
    <row r="298">
      <c r="B298" s="1146" t="s">
        <v>144</v>
      </c>
      <c r="C298" s="905">
        <v>1.25111994E8</v>
      </c>
      <c r="D298" s="1147" t="s">
        <v>35</v>
      </c>
      <c r="E298" s="1148">
        <f t="shared" si="1"/>
        <v>30</v>
      </c>
      <c r="F298" s="1155">
        <v>26.0</v>
      </c>
      <c r="G298" s="1200">
        <v>4.0</v>
      </c>
      <c r="H298" s="1156"/>
      <c r="I298" s="1152">
        <v>2590.0</v>
      </c>
      <c r="J298" s="1152">
        <f t="shared" si="2"/>
        <v>77700</v>
      </c>
      <c r="K298" s="1152">
        <v>634.0</v>
      </c>
      <c r="L298" s="1153">
        <f t="shared" si="7"/>
        <v>4.085173502</v>
      </c>
      <c r="M298" s="1154">
        <f t="shared" si="4"/>
        <v>19020</v>
      </c>
      <c r="N298" s="1095">
        <f t="shared" si="5"/>
        <v>77700</v>
      </c>
      <c r="O298" s="95"/>
      <c r="P298" s="95"/>
      <c r="Q298" s="1095">
        <f t="shared" si="8"/>
        <v>518</v>
      </c>
      <c r="R298" s="95"/>
      <c r="S298" s="95"/>
      <c r="T298" s="95"/>
      <c r="U298" s="95"/>
      <c r="V298" s="95"/>
      <c r="W298" s="95"/>
    </row>
    <row r="299">
      <c r="B299" s="1146" t="s">
        <v>144</v>
      </c>
      <c r="C299" s="905">
        <v>1.25111995E8</v>
      </c>
      <c r="D299" s="1147" t="s">
        <v>34</v>
      </c>
      <c r="E299" s="1148">
        <f t="shared" si="1"/>
        <v>16</v>
      </c>
      <c r="F299" s="1155">
        <v>13.0</v>
      </c>
      <c r="G299" s="1200">
        <v>3.0</v>
      </c>
      <c r="H299" s="1156"/>
      <c r="I299" s="1152">
        <v>2590.0</v>
      </c>
      <c r="J299" s="1152">
        <f t="shared" si="2"/>
        <v>41440</v>
      </c>
      <c r="K299" s="1152">
        <v>634.0</v>
      </c>
      <c r="L299" s="1153">
        <f t="shared" si="7"/>
        <v>4.085173502</v>
      </c>
      <c r="M299" s="1154">
        <f t="shared" si="4"/>
        <v>10144</v>
      </c>
      <c r="N299" s="1095">
        <f t="shared" si="5"/>
        <v>41440</v>
      </c>
      <c r="O299" s="95"/>
      <c r="P299" s="95"/>
      <c r="Q299" s="1095">
        <f t="shared" si="8"/>
        <v>518</v>
      </c>
      <c r="R299" s="95"/>
      <c r="S299" s="95"/>
      <c r="T299" s="95"/>
      <c r="U299" s="95"/>
      <c r="V299" s="95"/>
      <c r="W299" s="95"/>
    </row>
    <row r="300">
      <c r="B300" s="1146" t="s">
        <v>144</v>
      </c>
      <c r="C300" s="905">
        <v>1.25111996E8</v>
      </c>
      <c r="D300" s="1147" t="s">
        <v>37</v>
      </c>
      <c r="E300" s="1148">
        <f t="shared" si="1"/>
        <v>4</v>
      </c>
      <c r="F300" s="1157">
        <v>0.0</v>
      </c>
      <c r="G300" s="1200">
        <v>4.0</v>
      </c>
      <c r="H300" s="1156"/>
      <c r="I300" s="1152">
        <v>2590.0</v>
      </c>
      <c r="J300" s="1152">
        <f t="shared" si="2"/>
        <v>10360</v>
      </c>
      <c r="K300" s="1152">
        <v>634.0</v>
      </c>
      <c r="L300" s="1153">
        <f t="shared" si="7"/>
        <v>4.085173502</v>
      </c>
      <c r="M300" s="1154">
        <f t="shared" si="4"/>
        <v>2536</v>
      </c>
      <c r="N300" s="1095">
        <f t="shared" si="5"/>
        <v>10360</v>
      </c>
      <c r="O300" s="95"/>
      <c r="P300" s="95"/>
      <c r="Q300" s="1095">
        <f t="shared" si="8"/>
        <v>518</v>
      </c>
      <c r="R300" s="95"/>
      <c r="S300" s="95"/>
      <c r="T300" s="95"/>
      <c r="U300" s="95"/>
      <c r="V300" s="95"/>
      <c r="W300" s="95"/>
    </row>
    <row r="301">
      <c r="B301" s="1146" t="s">
        <v>144</v>
      </c>
      <c r="C301" s="905">
        <v>1.25111997E8</v>
      </c>
      <c r="D301" s="1147" t="s">
        <v>132</v>
      </c>
      <c r="E301" s="1148">
        <f t="shared" si="1"/>
        <v>24</v>
      </c>
      <c r="F301" s="1155">
        <v>22.0</v>
      </c>
      <c r="G301" s="1150">
        <v>2.0</v>
      </c>
      <c r="H301" s="1156"/>
      <c r="I301" s="1152">
        <v>2590.0</v>
      </c>
      <c r="J301" s="1152">
        <f t="shared" si="2"/>
        <v>62160</v>
      </c>
      <c r="K301" s="1152">
        <v>634.0</v>
      </c>
      <c r="L301" s="1153">
        <f t="shared" si="7"/>
        <v>4.085173502</v>
      </c>
      <c r="M301" s="1154">
        <f t="shared" si="4"/>
        <v>15216</v>
      </c>
      <c r="N301" s="1095">
        <f t="shared" si="5"/>
        <v>62160</v>
      </c>
      <c r="O301" s="95"/>
      <c r="P301" s="95"/>
      <c r="Q301" s="1095">
        <f t="shared" si="8"/>
        <v>518</v>
      </c>
      <c r="R301" s="95"/>
      <c r="S301" s="95"/>
      <c r="T301" s="95"/>
      <c r="U301" s="95"/>
      <c r="V301" s="95"/>
      <c r="W301" s="95"/>
    </row>
    <row r="302">
      <c r="B302" s="1146" t="s">
        <v>144</v>
      </c>
      <c r="C302" s="905">
        <v>1.25111998E8</v>
      </c>
      <c r="D302" s="1147" t="s">
        <v>133</v>
      </c>
      <c r="E302" s="1148">
        <f t="shared" si="1"/>
        <v>16</v>
      </c>
      <c r="F302" s="1155">
        <v>13.0</v>
      </c>
      <c r="G302" s="1150">
        <v>3.0</v>
      </c>
      <c r="H302" s="1156"/>
      <c r="I302" s="1152">
        <v>2590.0</v>
      </c>
      <c r="J302" s="1152">
        <f t="shared" si="2"/>
        <v>41440</v>
      </c>
      <c r="K302" s="1152">
        <v>634.0</v>
      </c>
      <c r="L302" s="1153">
        <f t="shared" si="7"/>
        <v>4.085173502</v>
      </c>
      <c r="M302" s="1154">
        <f t="shared" si="4"/>
        <v>10144</v>
      </c>
      <c r="N302" s="1095">
        <f t="shared" si="5"/>
        <v>41440</v>
      </c>
      <c r="O302" s="95"/>
      <c r="P302" s="95"/>
      <c r="Q302" s="1095">
        <f t="shared" si="8"/>
        <v>518</v>
      </c>
      <c r="R302" s="95"/>
      <c r="S302" s="95"/>
      <c r="T302" s="95"/>
      <c r="U302" s="95"/>
      <c r="V302" s="95"/>
      <c r="W302" s="95"/>
    </row>
    <row r="303">
      <c r="B303" s="1164" t="s">
        <v>144</v>
      </c>
      <c r="C303" s="909">
        <v>1.25111999E8</v>
      </c>
      <c r="D303" s="1158" t="s">
        <v>242</v>
      </c>
      <c r="E303" s="1159">
        <f t="shared" si="1"/>
        <v>9</v>
      </c>
      <c r="F303" s="1160">
        <v>8.0</v>
      </c>
      <c r="G303" s="1166">
        <v>1.0</v>
      </c>
      <c r="H303" s="1167"/>
      <c r="I303" s="1162">
        <v>2590.0</v>
      </c>
      <c r="J303" s="1162">
        <f t="shared" si="2"/>
        <v>23310</v>
      </c>
      <c r="K303" s="1152">
        <v>634.0</v>
      </c>
      <c r="L303" s="1153">
        <f t="shared" si="7"/>
        <v>4.085173502</v>
      </c>
      <c r="M303" s="1163">
        <f t="shared" si="4"/>
        <v>5706</v>
      </c>
      <c r="N303" s="1095">
        <f t="shared" si="5"/>
        <v>23310</v>
      </c>
      <c r="O303" s="95"/>
      <c r="P303" s="95"/>
      <c r="Q303" s="1095">
        <f t="shared" si="8"/>
        <v>518</v>
      </c>
      <c r="R303" s="95"/>
      <c r="S303" s="95"/>
      <c r="T303" s="95"/>
      <c r="U303" s="95"/>
      <c r="V303" s="95"/>
      <c r="W303" s="95"/>
    </row>
    <row r="304">
      <c r="B304" s="1146" t="s">
        <v>145</v>
      </c>
      <c r="C304" s="905">
        <v>1.25111013E8</v>
      </c>
      <c r="D304" s="1147" t="s">
        <v>36</v>
      </c>
      <c r="E304" s="1148">
        <f t="shared" si="1"/>
        <v>5</v>
      </c>
      <c r="F304" s="1198">
        <v>1.0</v>
      </c>
      <c r="G304" s="1199">
        <v>4.0</v>
      </c>
      <c r="H304" s="1156"/>
      <c r="I304" s="1152">
        <v>2590.0</v>
      </c>
      <c r="J304" s="1152">
        <f t="shared" si="2"/>
        <v>12950</v>
      </c>
      <c r="K304" s="1152">
        <v>634.0</v>
      </c>
      <c r="L304" s="1153">
        <f t="shared" si="7"/>
        <v>4.085173502</v>
      </c>
      <c r="M304" s="1154">
        <f t="shared" si="4"/>
        <v>3170</v>
      </c>
      <c r="N304" s="1095">
        <f t="shared" si="5"/>
        <v>12950</v>
      </c>
      <c r="O304" s="95"/>
      <c r="P304" s="95"/>
      <c r="Q304" s="1095">
        <f t="shared" si="8"/>
        <v>518</v>
      </c>
      <c r="R304" s="95"/>
      <c r="S304" s="95"/>
      <c r="T304" s="95"/>
      <c r="U304" s="95"/>
      <c r="V304" s="95"/>
      <c r="W304" s="95"/>
    </row>
    <row r="305">
      <c r="B305" s="1146" t="s">
        <v>145</v>
      </c>
      <c r="C305" s="905">
        <v>1.25111014E8</v>
      </c>
      <c r="D305" s="1147" t="s">
        <v>35</v>
      </c>
      <c r="E305" s="1148">
        <f t="shared" si="1"/>
        <v>7</v>
      </c>
      <c r="F305" s="1155">
        <v>5.0</v>
      </c>
      <c r="G305" s="1200">
        <v>2.0</v>
      </c>
      <c r="H305" s="1156"/>
      <c r="I305" s="1152">
        <v>2590.0</v>
      </c>
      <c r="J305" s="1152">
        <f t="shared" si="2"/>
        <v>18130</v>
      </c>
      <c r="K305" s="1152">
        <v>634.0</v>
      </c>
      <c r="L305" s="1153">
        <f t="shared" si="7"/>
        <v>4.085173502</v>
      </c>
      <c r="M305" s="1154">
        <f t="shared" si="4"/>
        <v>4438</v>
      </c>
      <c r="N305" s="1095">
        <f t="shared" si="5"/>
        <v>18130</v>
      </c>
      <c r="O305" s="95"/>
      <c r="P305" s="95"/>
      <c r="Q305" s="1095">
        <f t="shared" si="8"/>
        <v>518</v>
      </c>
      <c r="R305" s="95"/>
      <c r="S305" s="95"/>
      <c r="T305" s="95"/>
      <c r="U305" s="95"/>
      <c r="V305" s="95"/>
      <c r="W305" s="95"/>
    </row>
    <row r="306">
      <c r="B306" s="1146" t="s">
        <v>145</v>
      </c>
      <c r="C306" s="905">
        <v>1.25111015E8</v>
      </c>
      <c r="D306" s="1147" t="s">
        <v>34</v>
      </c>
      <c r="E306" s="1148">
        <f t="shared" si="1"/>
        <v>4</v>
      </c>
      <c r="F306" s="1155">
        <v>1.0</v>
      </c>
      <c r="G306" s="1200">
        <v>3.0</v>
      </c>
      <c r="H306" s="1156"/>
      <c r="I306" s="1152">
        <v>2590.0</v>
      </c>
      <c r="J306" s="1152">
        <f t="shared" si="2"/>
        <v>10360</v>
      </c>
      <c r="K306" s="1152">
        <v>634.0</v>
      </c>
      <c r="L306" s="1153">
        <f t="shared" si="7"/>
        <v>4.085173502</v>
      </c>
      <c r="M306" s="1154">
        <f t="shared" si="4"/>
        <v>2536</v>
      </c>
      <c r="N306" s="1095">
        <f t="shared" si="5"/>
        <v>10360</v>
      </c>
      <c r="O306" s="95"/>
      <c r="P306" s="95"/>
      <c r="Q306" s="1095">
        <f t="shared" si="8"/>
        <v>518</v>
      </c>
      <c r="R306" s="95"/>
      <c r="S306" s="95"/>
      <c r="T306" s="95"/>
      <c r="U306" s="95"/>
      <c r="V306" s="95"/>
      <c r="W306" s="95"/>
    </row>
    <row r="307">
      <c r="B307" s="1146" t="s">
        <v>145</v>
      </c>
      <c r="C307" s="905">
        <v>1.25111016E8</v>
      </c>
      <c r="D307" s="1147" t="s">
        <v>37</v>
      </c>
      <c r="E307" s="1148">
        <f t="shared" si="1"/>
        <v>5</v>
      </c>
      <c r="F307" s="1155">
        <v>1.0</v>
      </c>
      <c r="G307" s="1150">
        <v>4.0</v>
      </c>
      <c r="H307" s="1156"/>
      <c r="I307" s="1152">
        <v>2590.0</v>
      </c>
      <c r="J307" s="1152">
        <f t="shared" si="2"/>
        <v>12950</v>
      </c>
      <c r="K307" s="1152">
        <v>634.0</v>
      </c>
      <c r="L307" s="1153">
        <f t="shared" si="7"/>
        <v>4.085173502</v>
      </c>
      <c r="M307" s="1154">
        <f t="shared" si="4"/>
        <v>3170</v>
      </c>
      <c r="N307" s="1095">
        <f t="shared" si="5"/>
        <v>12950</v>
      </c>
      <c r="O307" s="95"/>
      <c r="P307" s="95"/>
      <c r="Q307" s="1095">
        <f t="shared" si="8"/>
        <v>518</v>
      </c>
      <c r="R307" s="95"/>
      <c r="S307" s="95"/>
      <c r="T307" s="95"/>
      <c r="U307" s="95"/>
      <c r="V307" s="95"/>
      <c r="W307" s="95"/>
    </row>
    <row r="308">
      <c r="B308" s="1146" t="s">
        <v>145</v>
      </c>
      <c r="C308" s="905">
        <v>1.25111017E8</v>
      </c>
      <c r="D308" s="1147" t="s">
        <v>132</v>
      </c>
      <c r="E308" s="1148">
        <f t="shared" si="1"/>
        <v>13</v>
      </c>
      <c r="F308" s="1155">
        <v>9.0</v>
      </c>
      <c r="G308" s="1150">
        <v>4.0</v>
      </c>
      <c r="H308" s="1156"/>
      <c r="I308" s="1152">
        <v>2590.0</v>
      </c>
      <c r="J308" s="1152">
        <f t="shared" si="2"/>
        <v>33670</v>
      </c>
      <c r="K308" s="1152">
        <v>634.0</v>
      </c>
      <c r="L308" s="1153">
        <f t="shared" si="7"/>
        <v>4.085173502</v>
      </c>
      <c r="M308" s="1154">
        <f t="shared" si="4"/>
        <v>8242</v>
      </c>
      <c r="N308" s="1095">
        <f t="shared" si="5"/>
        <v>33670</v>
      </c>
      <c r="O308" s="95"/>
      <c r="P308" s="95"/>
      <c r="Q308" s="1095">
        <f t="shared" si="8"/>
        <v>518</v>
      </c>
      <c r="R308" s="95"/>
      <c r="S308" s="95"/>
      <c r="T308" s="95"/>
      <c r="U308" s="95"/>
      <c r="V308" s="95"/>
      <c r="W308" s="95"/>
    </row>
    <row r="309">
      <c r="B309" s="1146" t="s">
        <v>145</v>
      </c>
      <c r="C309" s="905">
        <v>1.25111018E8</v>
      </c>
      <c r="D309" s="1147" t="s">
        <v>133</v>
      </c>
      <c r="E309" s="1148">
        <f t="shared" si="1"/>
        <v>15</v>
      </c>
      <c r="F309" s="1155">
        <v>12.0</v>
      </c>
      <c r="G309" s="1150">
        <v>3.0</v>
      </c>
      <c r="H309" s="1156"/>
      <c r="I309" s="1152">
        <v>2590.0</v>
      </c>
      <c r="J309" s="1152">
        <f t="shared" si="2"/>
        <v>38850</v>
      </c>
      <c r="K309" s="1152">
        <v>634.0</v>
      </c>
      <c r="L309" s="1153">
        <f t="shared" si="7"/>
        <v>4.085173502</v>
      </c>
      <c r="M309" s="1154">
        <f t="shared" si="4"/>
        <v>9510</v>
      </c>
      <c r="N309" s="1095">
        <f t="shared" si="5"/>
        <v>38850</v>
      </c>
      <c r="O309" s="95"/>
      <c r="P309" s="95"/>
      <c r="Q309" s="1095">
        <f t="shared" si="8"/>
        <v>518</v>
      </c>
      <c r="R309" s="95"/>
      <c r="S309" s="95"/>
      <c r="T309" s="95"/>
      <c r="U309" s="95"/>
      <c r="V309" s="95"/>
      <c r="W309" s="95"/>
    </row>
    <row r="310">
      <c r="B310" s="1164" t="s">
        <v>145</v>
      </c>
      <c r="C310" s="909">
        <v>1.25111019E8</v>
      </c>
      <c r="D310" s="1158" t="s">
        <v>242</v>
      </c>
      <c r="E310" s="1159">
        <f t="shared" si="1"/>
        <v>1</v>
      </c>
      <c r="F310" s="1165">
        <v>0.0</v>
      </c>
      <c r="G310" s="1166">
        <v>1.0</v>
      </c>
      <c r="H310" s="1167"/>
      <c r="I310" s="1162">
        <v>2590.0</v>
      </c>
      <c r="J310" s="1162">
        <f t="shared" si="2"/>
        <v>2590</v>
      </c>
      <c r="K310" s="1152">
        <v>634.0</v>
      </c>
      <c r="L310" s="1153">
        <f t="shared" si="7"/>
        <v>4.085173502</v>
      </c>
      <c r="M310" s="1163">
        <f t="shared" si="4"/>
        <v>634</v>
      </c>
      <c r="N310" s="1095">
        <f t="shared" si="5"/>
        <v>2590</v>
      </c>
      <c r="O310" s="95"/>
      <c r="P310" s="95"/>
      <c r="Q310" s="1095">
        <f t="shared" si="8"/>
        <v>518</v>
      </c>
      <c r="R310" s="95"/>
      <c r="S310" s="95"/>
      <c r="T310" s="95"/>
      <c r="U310" s="95"/>
      <c r="V310" s="95"/>
      <c r="W310" s="95"/>
    </row>
    <row r="311">
      <c r="B311" s="1146" t="s">
        <v>146</v>
      </c>
      <c r="C311" s="905">
        <v>1.25111603E8</v>
      </c>
      <c r="D311" s="1147" t="s">
        <v>36</v>
      </c>
      <c r="E311" s="1148">
        <f t="shared" si="1"/>
        <v>9</v>
      </c>
      <c r="F311" s="1198">
        <v>6.0</v>
      </c>
      <c r="G311" s="1199">
        <v>3.0</v>
      </c>
      <c r="H311" s="1156"/>
      <c r="I311" s="1152">
        <v>2590.0</v>
      </c>
      <c r="J311" s="1152">
        <f t="shared" si="2"/>
        <v>23310</v>
      </c>
      <c r="K311" s="1152">
        <v>634.0</v>
      </c>
      <c r="L311" s="1153">
        <f t="shared" si="7"/>
        <v>4.085173502</v>
      </c>
      <c r="M311" s="1154">
        <f t="shared" si="4"/>
        <v>5706</v>
      </c>
      <c r="N311" s="1095">
        <f t="shared" si="5"/>
        <v>23310</v>
      </c>
      <c r="O311" s="95"/>
      <c r="P311" s="95"/>
      <c r="Q311" s="1095">
        <f t="shared" si="8"/>
        <v>518</v>
      </c>
      <c r="R311" s="95"/>
      <c r="S311" s="95"/>
      <c r="T311" s="95"/>
      <c r="U311" s="95"/>
      <c r="V311" s="95"/>
      <c r="W311" s="95"/>
    </row>
    <row r="312">
      <c r="B312" s="1146" t="s">
        <v>146</v>
      </c>
      <c r="C312" s="905">
        <v>1.25111604E8</v>
      </c>
      <c r="D312" s="1147" t="s">
        <v>35</v>
      </c>
      <c r="E312" s="1148">
        <f t="shared" si="1"/>
        <v>4</v>
      </c>
      <c r="F312" s="1155">
        <v>1.0</v>
      </c>
      <c r="G312" s="1200">
        <v>3.0</v>
      </c>
      <c r="H312" s="1156"/>
      <c r="I312" s="1152">
        <v>2590.0</v>
      </c>
      <c r="J312" s="1152">
        <f t="shared" si="2"/>
        <v>10360</v>
      </c>
      <c r="K312" s="1152">
        <v>634.0</v>
      </c>
      <c r="L312" s="1153">
        <f t="shared" si="7"/>
        <v>4.085173502</v>
      </c>
      <c r="M312" s="1154">
        <f t="shared" si="4"/>
        <v>2536</v>
      </c>
      <c r="N312" s="1095">
        <f t="shared" si="5"/>
        <v>10360</v>
      </c>
      <c r="O312" s="95"/>
      <c r="P312" s="95"/>
      <c r="Q312" s="1095">
        <f t="shared" si="8"/>
        <v>518</v>
      </c>
      <c r="R312" s="95"/>
      <c r="S312" s="95"/>
      <c r="T312" s="95"/>
      <c r="U312" s="95"/>
      <c r="V312" s="95"/>
      <c r="W312" s="95"/>
    </row>
    <row r="313">
      <c r="B313" s="1146" t="s">
        <v>146</v>
      </c>
      <c r="C313" s="905">
        <v>1.25111605E8</v>
      </c>
      <c r="D313" s="1147" t="s">
        <v>34</v>
      </c>
      <c r="E313" s="1148">
        <f t="shared" si="1"/>
        <v>13</v>
      </c>
      <c r="F313" s="1155">
        <v>10.0</v>
      </c>
      <c r="G313" s="1200">
        <v>3.0</v>
      </c>
      <c r="H313" s="1156"/>
      <c r="I313" s="1152">
        <v>2590.0</v>
      </c>
      <c r="J313" s="1152">
        <f t="shared" si="2"/>
        <v>33670</v>
      </c>
      <c r="K313" s="1152">
        <v>634.0</v>
      </c>
      <c r="L313" s="1153">
        <f t="shared" si="7"/>
        <v>4.085173502</v>
      </c>
      <c r="M313" s="1154">
        <f t="shared" si="4"/>
        <v>8242</v>
      </c>
      <c r="N313" s="1095">
        <f t="shared" si="5"/>
        <v>33670</v>
      </c>
      <c r="O313" s="95"/>
      <c r="P313" s="95"/>
      <c r="Q313" s="1095">
        <f t="shared" si="8"/>
        <v>518</v>
      </c>
      <c r="R313" s="95"/>
      <c r="S313" s="95"/>
      <c r="T313" s="95"/>
      <c r="U313" s="95"/>
      <c r="V313" s="95"/>
      <c r="W313" s="95"/>
    </row>
    <row r="314">
      <c r="B314" s="1146" t="s">
        <v>146</v>
      </c>
      <c r="C314" s="905">
        <v>1.25111606E8</v>
      </c>
      <c r="D314" s="1147" t="s">
        <v>37</v>
      </c>
      <c r="E314" s="1148">
        <f t="shared" si="1"/>
        <v>14</v>
      </c>
      <c r="F314" s="1155">
        <v>11.0</v>
      </c>
      <c r="G314" s="1200">
        <v>3.0</v>
      </c>
      <c r="H314" s="1156"/>
      <c r="I314" s="1152">
        <v>2590.0</v>
      </c>
      <c r="J314" s="1152">
        <f t="shared" si="2"/>
        <v>36260</v>
      </c>
      <c r="K314" s="1152">
        <v>634.0</v>
      </c>
      <c r="L314" s="1153">
        <f t="shared" si="7"/>
        <v>4.085173502</v>
      </c>
      <c r="M314" s="1154">
        <f t="shared" si="4"/>
        <v>8876</v>
      </c>
      <c r="N314" s="1095">
        <f t="shared" si="5"/>
        <v>36260</v>
      </c>
      <c r="O314" s="95"/>
      <c r="P314" s="95"/>
      <c r="Q314" s="1095">
        <f t="shared" si="8"/>
        <v>518</v>
      </c>
      <c r="R314" s="95"/>
      <c r="S314" s="95"/>
      <c r="T314" s="95"/>
      <c r="U314" s="95"/>
      <c r="V314" s="95"/>
      <c r="W314" s="95"/>
    </row>
    <row r="315">
      <c r="B315" s="1146" t="s">
        <v>146</v>
      </c>
      <c r="C315" s="905">
        <v>1.25111607E8</v>
      </c>
      <c r="D315" s="1147" t="s">
        <v>132</v>
      </c>
      <c r="E315" s="1148">
        <f t="shared" si="1"/>
        <v>6</v>
      </c>
      <c r="F315" s="1155">
        <v>3.0</v>
      </c>
      <c r="G315" s="1150">
        <v>3.0</v>
      </c>
      <c r="H315" s="1156"/>
      <c r="I315" s="1152">
        <v>2590.0</v>
      </c>
      <c r="J315" s="1152">
        <f t="shared" si="2"/>
        <v>15540</v>
      </c>
      <c r="K315" s="1152">
        <v>634.0</v>
      </c>
      <c r="L315" s="1153">
        <f t="shared" si="7"/>
        <v>4.085173502</v>
      </c>
      <c r="M315" s="1154">
        <f t="shared" si="4"/>
        <v>3804</v>
      </c>
      <c r="N315" s="1095">
        <f t="shared" si="5"/>
        <v>15540</v>
      </c>
      <c r="O315" s="95"/>
      <c r="P315" s="95"/>
      <c r="Q315" s="1095">
        <f t="shared" si="8"/>
        <v>518</v>
      </c>
      <c r="R315" s="95"/>
      <c r="S315" s="95"/>
      <c r="T315" s="95"/>
      <c r="U315" s="95"/>
      <c r="V315" s="95"/>
      <c r="W315" s="95"/>
    </row>
    <row r="316">
      <c r="B316" s="1146" t="s">
        <v>146</v>
      </c>
      <c r="C316" s="905">
        <v>1.25111608E8</v>
      </c>
      <c r="D316" s="1147" t="s">
        <v>133</v>
      </c>
      <c r="E316" s="1148">
        <f t="shared" si="1"/>
        <v>10</v>
      </c>
      <c r="F316" s="1155">
        <v>7.0</v>
      </c>
      <c r="G316" s="1150">
        <v>3.0</v>
      </c>
      <c r="H316" s="1156"/>
      <c r="I316" s="1152">
        <v>2590.0</v>
      </c>
      <c r="J316" s="1152">
        <f t="shared" si="2"/>
        <v>25900</v>
      </c>
      <c r="K316" s="1152">
        <v>634.0</v>
      </c>
      <c r="L316" s="1153">
        <f t="shared" si="7"/>
        <v>4.085173502</v>
      </c>
      <c r="M316" s="1154">
        <f t="shared" si="4"/>
        <v>6340</v>
      </c>
      <c r="N316" s="1095">
        <f t="shared" si="5"/>
        <v>25900</v>
      </c>
      <c r="O316" s="95"/>
      <c r="P316" s="95"/>
      <c r="Q316" s="1095">
        <f t="shared" si="8"/>
        <v>518</v>
      </c>
      <c r="R316" s="95"/>
      <c r="S316" s="95"/>
      <c r="T316" s="95"/>
      <c r="U316" s="95"/>
      <c r="V316" s="95"/>
      <c r="W316" s="95"/>
    </row>
    <row r="317">
      <c r="B317" s="1164" t="s">
        <v>146</v>
      </c>
      <c r="C317" s="909">
        <v>1.25111609E8</v>
      </c>
      <c r="D317" s="1158" t="s">
        <v>242</v>
      </c>
      <c r="E317" s="1159">
        <f t="shared" si="1"/>
        <v>5</v>
      </c>
      <c r="F317" s="1160">
        <v>4.0</v>
      </c>
      <c r="G317" s="1166">
        <v>1.0</v>
      </c>
      <c r="H317" s="1167"/>
      <c r="I317" s="1162">
        <v>2590.0</v>
      </c>
      <c r="J317" s="1162">
        <f t="shared" si="2"/>
        <v>12950</v>
      </c>
      <c r="K317" s="1152">
        <v>634.0</v>
      </c>
      <c r="L317" s="1153">
        <f t="shared" si="7"/>
        <v>4.085173502</v>
      </c>
      <c r="M317" s="1163">
        <f t="shared" si="4"/>
        <v>3170</v>
      </c>
      <c r="N317" s="1095">
        <f t="shared" si="5"/>
        <v>12950</v>
      </c>
      <c r="O317" s="95"/>
      <c r="P317" s="95"/>
      <c r="Q317" s="1095">
        <f t="shared" si="8"/>
        <v>518</v>
      </c>
      <c r="R317" s="95"/>
      <c r="S317" s="95"/>
      <c r="T317" s="95"/>
      <c r="U317" s="95"/>
      <c r="V317" s="95"/>
      <c r="W317" s="95"/>
    </row>
    <row r="318">
      <c r="B318" s="1146" t="s">
        <v>147</v>
      </c>
      <c r="C318" s="905">
        <v>1.25111803E8</v>
      </c>
      <c r="D318" s="1147" t="s">
        <v>36</v>
      </c>
      <c r="E318" s="1148">
        <f t="shared" si="1"/>
        <v>19</v>
      </c>
      <c r="F318" s="1198">
        <v>16.0</v>
      </c>
      <c r="G318" s="1199">
        <v>3.0</v>
      </c>
      <c r="H318" s="1156"/>
      <c r="I318" s="1152">
        <v>2590.0</v>
      </c>
      <c r="J318" s="1152">
        <f t="shared" si="2"/>
        <v>49210</v>
      </c>
      <c r="K318" s="1152">
        <v>634.0</v>
      </c>
      <c r="L318" s="1153">
        <f t="shared" si="7"/>
        <v>4.085173502</v>
      </c>
      <c r="M318" s="1154">
        <f t="shared" si="4"/>
        <v>12046</v>
      </c>
      <c r="N318" s="1095">
        <f t="shared" si="5"/>
        <v>49210</v>
      </c>
      <c r="O318" s="95"/>
      <c r="P318" s="95"/>
      <c r="Q318" s="1095">
        <f t="shared" si="8"/>
        <v>518</v>
      </c>
      <c r="R318" s="95"/>
      <c r="S318" s="95"/>
      <c r="T318" s="95"/>
      <c r="U318" s="95"/>
      <c r="V318" s="95"/>
      <c r="W318" s="95"/>
    </row>
    <row r="319">
      <c r="B319" s="1146" t="s">
        <v>147</v>
      </c>
      <c r="C319" s="905">
        <v>1.25111804E8</v>
      </c>
      <c r="D319" s="1147" t="s">
        <v>35</v>
      </c>
      <c r="E319" s="1148">
        <f t="shared" si="1"/>
        <v>15</v>
      </c>
      <c r="F319" s="1155">
        <v>12.0</v>
      </c>
      <c r="G319" s="1200">
        <v>3.0</v>
      </c>
      <c r="H319" s="1156"/>
      <c r="I319" s="1152">
        <v>2590.0</v>
      </c>
      <c r="J319" s="1152">
        <f t="shared" si="2"/>
        <v>38850</v>
      </c>
      <c r="K319" s="1152">
        <v>634.0</v>
      </c>
      <c r="L319" s="1153">
        <f t="shared" si="7"/>
        <v>4.085173502</v>
      </c>
      <c r="M319" s="1154">
        <f t="shared" si="4"/>
        <v>9510</v>
      </c>
      <c r="N319" s="1095">
        <f t="shared" si="5"/>
        <v>38850</v>
      </c>
      <c r="O319" s="95"/>
      <c r="P319" s="95"/>
      <c r="Q319" s="1095">
        <f t="shared" si="8"/>
        <v>518</v>
      </c>
      <c r="R319" s="95"/>
      <c r="S319" s="95"/>
      <c r="T319" s="95"/>
      <c r="U319" s="95"/>
      <c r="V319" s="95"/>
      <c r="W319" s="95"/>
    </row>
    <row r="320">
      <c r="B320" s="1146" t="s">
        <v>147</v>
      </c>
      <c r="C320" s="905">
        <v>1.25111805E8</v>
      </c>
      <c r="D320" s="1147" t="s">
        <v>34</v>
      </c>
      <c r="E320" s="1148">
        <f t="shared" si="1"/>
        <v>17</v>
      </c>
      <c r="F320" s="1155">
        <v>12.0</v>
      </c>
      <c r="G320" s="1200">
        <v>5.0</v>
      </c>
      <c r="H320" s="1156"/>
      <c r="I320" s="1152">
        <v>2590.0</v>
      </c>
      <c r="J320" s="1152">
        <f t="shared" si="2"/>
        <v>44030</v>
      </c>
      <c r="K320" s="1152">
        <v>634.0</v>
      </c>
      <c r="L320" s="1153">
        <f t="shared" si="7"/>
        <v>4.085173502</v>
      </c>
      <c r="M320" s="1154">
        <f t="shared" si="4"/>
        <v>10778</v>
      </c>
      <c r="N320" s="1095">
        <f t="shared" si="5"/>
        <v>44030</v>
      </c>
      <c r="O320" s="95"/>
      <c r="P320" s="95"/>
      <c r="Q320" s="1095">
        <f t="shared" si="8"/>
        <v>518</v>
      </c>
      <c r="R320" s="95"/>
      <c r="S320" s="95"/>
      <c r="T320" s="95"/>
      <c r="U320" s="95"/>
      <c r="V320" s="95"/>
      <c r="W320" s="95"/>
    </row>
    <row r="321">
      <c r="B321" s="1146" t="s">
        <v>147</v>
      </c>
      <c r="C321" s="905">
        <v>1.25111806E8</v>
      </c>
      <c r="D321" s="1147" t="s">
        <v>37</v>
      </c>
      <c r="E321" s="1148">
        <f t="shared" si="1"/>
        <v>9</v>
      </c>
      <c r="F321" s="1155">
        <v>6.0</v>
      </c>
      <c r="G321" s="1200">
        <v>3.0</v>
      </c>
      <c r="H321" s="1156"/>
      <c r="I321" s="1152">
        <v>2590.0</v>
      </c>
      <c r="J321" s="1152">
        <f t="shared" si="2"/>
        <v>23310</v>
      </c>
      <c r="K321" s="1152">
        <v>634.0</v>
      </c>
      <c r="L321" s="1153">
        <f t="shared" si="7"/>
        <v>4.085173502</v>
      </c>
      <c r="M321" s="1154">
        <f t="shared" si="4"/>
        <v>5706</v>
      </c>
      <c r="N321" s="1095">
        <f t="shared" si="5"/>
        <v>23310</v>
      </c>
      <c r="O321" s="95"/>
      <c r="P321" s="95"/>
      <c r="Q321" s="1095">
        <f t="shared" si="8"/>
        <v>518</v>
      </c>
      <c r="R321" s="95"/>
      <c r="S321" s="95"/>
      <c r="T321" s="95"/>
      <c r="U321" s="95"/>
      <c r="V321" s="95"/>
      <c r="W321" s="95"/>
    </row>
    <row r="322">
      <c r="B322" s="1146" t="s">
        <v>147</v>
      </c>
      <c r="C322" s="905">
        <v>1.25111807E8</v>
      </c>
      <c r="D322" s="1147" t="s">
        <v>132</v>
      </c>
      <c r="E322" s="1148">
        <f t="shared" si="1"/>
        <v>9</v>
      </c>
      <c r="F322" s="1155">
        <v>7.0</v>
      </c>
      <c r="G322" s="1150">
        <v>2.0</v>
      </c>
      <c r="H322" s="1156"/>
      <c r="I322" s="1152">
        <v>2590.0</v>
      </c>
      <c r="J322" s="1152">
        <f t="shared" si="2"/>
        <v>23310</v>
      </c>
      <c r="K322" s="1152">
        <v>634.0</v>
      </c>
      <c r="L322" s="1153">
        <f t="shared" si="7"/>
        <v>4.085173502</v>
      </c>
      <c r="M322" s="1154">
        <f t="shared" si="4"/>
        <v>5706</v>
      </c>
      <c r="N322" s="1095">
        <f t="shared" si="5"/>
        <v>23310</v>
      </c>
      <c r="O322" s="95"/>
      <c r="P322" s="95"/>
      <c r="Q322" s="1095">
        <f t="shared" si="8"/>
        <v>518</v>
      </c>
      <c r="R322" s="95"/>
      <c r="S322" s="95"/>
      <c r="T322" s="95"/>
      <c r="U322" s="95"/>
      <c r="V322" s="95"/>
      <c r="W322" s="95"/>
    </row>
    <row r="323">
      <c r="B323" s="1146" t="s">
        <v>147</v>
      </c>
      <c r="C323" s="905">
        <v>1.25111808E8</v>
      </c>
      <c r="D323" s="1147" t="s">
        <v>133</v>
      </c>
      <c r="E323" s="1148">
        <f t="shared" si="1"/>
        <v>8</v>
      </c>
      <c r="F323" s="1155">
        <v>5.0</v>
      </c>
      <c r="G323" s="1150">
        <v>3.0</v>
      </c>
      <c r="H323" s="1156"/>
      <c r="I323" s="1152">
        <v>2590.0</v>
      </c>
      <c r="J323" s="1152">
        <f t="shared" si="2"/>
        <v>20720</v>
      </c>
      <c r="K323" s="1152">
        <v>634.0</v>
      </c>
      <c r="L323" s="1153">
        <f t="shared" si="7"/>
        <v>4.085173502</v>
      </c>
      <c r="M323" s="1154">
        <f t="shared" si="4"/>
        <v>5072</v>
      </c>
      <c r="N323" s="1095">
        <f t="shared" si="5"/>
        <v>20720</v>
      </c>
      <c r="O323" s="95"/>
      <c r="P323" s="95"/>
      <c r="Q323" s="1095">
        <f t="shared" si="8"/>
        <v>518</v>
      </c>
      <c r="R323" s="95"/>
      <c r="S323" s="95"/>
      <c r="T323" s="95"/>
      <c r="U323" s="95"/>
      <c r="V323" s="95"/>
      <c r="W323" s="95"/>
    </row>
    <row r="324">
      <c r="B324" s="1164" t="s">
        <v>147</v>
      </c>
      <c r="C324" s="909">
        <v>1.25111809E8</v>
      </c>
      <c r="D324" s="1158" t="s">
        <v>242</v>
      </c>
      <c r="E324" s="1159">
        <f t="shared" si="1"/>
        <v>5</v>
      </c>
      <c r="F324" s="1160">
        <v>4.0</v>
      </c>
      <c r="G324" s="1166">
        <v>1.0</v>
      </c>
      <c r="H324" s="1167"/>
      <c r="I324" s="1162">
        <v>2590.0</v>
      </c>
      <c r="J324" s="1162">
        <f t="shared" si="2"/>
        <v>12950</v>
      </c>
      <c r="K324" s="1152">
        <v>634.0</v>
      </c>
      <c r="L324" s="1153">
        <f t="shared" si="7"/>
        <v>4.085173502</v>
      </c>
      <c r="M324" s="1163">
        <f t="shared" si="4"/>
        <v>3170</v>
      </c>
      <c r="N324" s="1095">
        <f t="shared" si="5"/>
        <v>12950</v>
      </c>
      <c r="O324" s="95"/>
      <c r="P324" s="95"/>
      <c r="Q324" s="1095">
        <f t="shared" si="8"/>
        <v>518</v>
      </c>
      <c r="R324" s="95"/>
      <c r="S324" s="95"/>
      <c r="T324" s="95"/>
      <c r="U324" s="95"/>
      <c r="V324" s="95"/>
      <c r="W324" s="95"/>
    </row>
    <row r="325">
      <c r="B325" s="1146" t="s">
        <v>148</v>
      </c>
      <c r="C325" s="905">
        <v>1.25111503E8</v>
      </c>
      <c r="D325" s="1147" t="s">
        <v>36</v>
      </c>
      <c r="E325" s="1148">
        <f t="shared" si="1"/>
        <v>20</v>
      </c>
      <c r="F325" s="1155">
        <v>17.0</v>
      </c>
      <c r="G325" s="1150">
        <v>3.0</v>
      </c>
      <c r="H325" s="1156"/>
      <c r="I325" s="1152">
        <v>2590.0</v>
      </c>
      <c r="J325" s="1152">
        <f t="shared" si="2"/>
        <v>51800</v>
      </c>
      <c r="K325" s="1152">
        <v>634.0</v>
      </c>
      <c r="L325" s="1153">
        <f t="shared" si="7"/>
        <v>4.085173502</v>
      </c>
      <c r="M325" s="1154">
        <f t="shared" si="4"/>
        <v>12680</v>
      </c>
      <c r="N325" s="1095">
        <f t="shared" si="5"/>
        <v>51800</v>
      </c>
      <c r="O325" s="95"/>
      <c r="P325" s="95"/>
      <c r="Q325" s="1095">
        <f t="shared" si="8"/>
        <v>518</v>
      </c>
      <c r="R325" s="95"/>
      <c r="S325" s="95"/>
      <c r="T325" s="95"/>
      <c r="U325" s="95"/>
      <c r="V325" s="95"/>
      <c r="W325" s="95"/>
    </row>
    <row r="326">
      <c r="B326" s="1146" t="s">
        <v>148</v>
      </c>
      <c r="C326" s="905">
        <v>1.25111504E8</v>
      </c>
      <c r="D326" s="1147" t="s">
        <v>35</v>
      </c>
      <c r="E326" s="1148">
        <f t="shared" si="1"/>
        <v>19</v>
      </c>
      <c r="F326" s="1155">
        <v>13.0</v>
      </c>
      <c r="G326" s="1150">
        <v>6.0</v>
      </c>
      <c r="H326" s="1156"/>
      <c r="I326" s="1152">
        <v>2590.0</v>
      </c>
      <c r="J326" s="1152">
        <f t="shared" si="2"/>
        <v>49210</v>
      </c>
      <c r="K326" s="1152">
        <v>634.0</v>
      </c>
      <c r="L326" s="1153">
        <f t="shared" si="7"/>
        <v>4.085173502</v>
      </c>
      <c r="M326" s="1154">
        <f t="shared" si="4"/>
        <v>12046</v>
      </c>
      <c r="N326" s="1095">
        <f t="shared" si="5"/>
        <v>49210</v>
      </c>
      <c r="O326" s="95"/>
      <c r="P326" s="95"/>
      <c r="Q326" s="1095">
        <f t="shared" si="8"/>
        <v>518</v>
      </c>
      <c r="R326" s="95"/>
      <c r="S326" s="95"/>
      <c r="T326" s="95"/>
      <c r="U326" s="95"/>
      <c r="V326" s="95"/>
      <c r="W326" s="95"/>
    </row>
    <row r="327">
      <c r="B327" s="1146" t="s">
        <v>148</v>
      </c>
      <c r="C327" s="905">
        <v>1.25111505E8</v>
      </c>
      <c r="D327" s="1147" t="s">
        <v>34</v>
      </c>
      <c r="E327" s="1148">
        <f t="shared" si="1"/>
        <v>9</v>
      </c>
      <c r="F327" s="1155">
        <v>7.0</v>
      </c>
      <c r="G327" s="1150">
        <v>2.0</v>
      </c>
      <c r="H327" s="1156"/>
      <c r="I327" s="1152">
        <v>2590.0</v>
      </c>
      <c r="J327" s="1152">
        <f t="shared" si="2"/>
        <v>23310</v>
      </c>
      <c r="K327" s="1152">
        <v>634.0</v>
      </c>
      <c r="L327" s="1153">
        <f t="shared" si="7"/>
        <v>4.085173502</v>
      </c>
      <c r="M327" s="1154">
        <f t="shared" si="4"/>
        <v>5706</v>
      </c>
      <c r="N327" s="1095">
        <f t="shared" si="5"/>
        <v>23310</v>
      </c>
      <c r="O327" s="95"/>
      <c r="P327" s="95"/>
      <c r="Q327" s="1095">
        <f t="shared" si="8"/>
        <v>518</v>
      </c>
      <c r="R327" s="95"/>
      <c r="S327" s="95"/>
      <c r="T327" s="95"/>
      <c r="U327" s="95"/>
      <c r="V327" s="95"/>
      <c r="W327" s="95"/>
    </row>
    <row r="328">
      <c r="B328" s="1146" t="s">
        <v>148</v>
      </c>
      <c r="C328" s="905">
        <v>1.25111506E8</v>
      </c>
      <c r="D328" s="1147" t="s">
        <v>37</v>
      </c>
      <c r="E328" s="1148">
        <f t="shared" si="1"/>
        <v>21</v>
      </c>
      <c r="F328" s="1155">
        <v>18.0</v>
      </c>
      <c r="G328" s="1150">
        <v>3.0</v>
      </c>
      <c r="H328" s="1156"/>
      <c r="I328" s="1152">
        <v>2590.0</v>
      </c>
      <c r="J328" s="1152">
        <f t="shared" si="2"/>
        <v>54390</v>
      </c>
      <c r="K328" s="1152">
        <v>634.0</v>
      </c>
      <c r="L328" s="1153">
        <f t="shared" si="7"/>
        <v>4.085173502</v>
      </c>
      <c r="M328" s="1154">
        <f t="shared" si="4"/>
        <v>13314</v>
      </c>
      <c r="N328" s="1095">
        <f t="shared" si="5"/>
        <v>54390</v>
      </c>
      <c r="O328" s="95"/>
      <c r="P328" s="95"/>
      <c r="Q328" s="1095">
        <f t="shared" si="8"/>
        <v>518</v>
      </c>
      <c r="R328" s="95"/>
      <c r="S328" s="95"/>
      <c r="T328" s="95"/>
      <c r="U328" s="95"/>
      <c r="V328" s="95"/>
      <c r="W328" s="95"/>
    </row>
    <row r="329">
      <c r="B329" s="1146" t="s">
        <v>148</v>
      </c>
      <c r="C329" s="905">
        <v>1.25111507E8</v>
      </c>
      <c r="D329" s="1147" t="s">
        <v>132</v>
      </c>
      <c r="E329" s="1148">
        <f t="shared" si="1"/>
        <v>9</v>
      </c>
      <c r="F329" s="1155">
        <v>6.0</v>
      </c>
      <c r="G329" s="1150">
        <v>3.0</v>
      </c>
      <c r="H329" s="1156"/>
      <c r="I329" s="1152">
        <v>2590.0</v>
      </c>
      <c r="J329" s="1152">
        <f t="shared" si="2"/>
        <v>23310</v>
      </c>
      <c r="K329" s="1152">
        <v>634.0</v>
      </c>
      <c r="L329" s="1153">
        <f t="shared" si="7"/>
        <v>4.085173502</v>
      </c>
      <c r="M329" s="1154">
        <f t="shared" si="4"/>
        <v>5706</v>
      </c>
      <c r="N329" s="1095">
        <f t="shared" si="5"/>
        <v>23310</v>
      </c>
      <c r="O329" s="95"/>
      <c r="P329" s="95"/>
      <c r="Q329" s="1095">
        <f t="shared" si="8"/>
        <v>518</v>
      </c>
      <c r="R329" s="95"/>
      <c r="S329" s="95"/>
      <c r="T329" s="95"/>
      <c r="U329" s="95"/>
      <c r="V329" s="95"/>
      <c r="W329" s="95"/>
    </row>
    <row r="330">
      <c r="B330" s="1146" t="s">
        <v>148</v>
      </c>
      <c r="C330" s="905">
        <v>1.25111508E8</v>
      </c>
      <c r="D330" s="1147" t="s">
        <v>133</v>
      </c>
      <c r="E330" s="1148">
        <f t="shared" si="1"/>
        <v>4</v>
      </c>
      <c r="F330" s="1155">
        <v>1.0</v>
      </c>
      <c r="G330" s="1150">
        <v>3.0</v>
      </c>
      <c r="H330" s="1156"/>
      <c r="I330" s="1152">
        <v>2590.0</v>
      </c>
      <c r="J330" s="1152">
        <f t="shared" si="2"/>
        <v>10360</v>
      </c>
      <c r="K330" s="1152">
        <v>634.0</v>
      </c>
      <c r="L330" s="1153">
        <f t="shared" si="7"/>
        <v>4.085173502</v>
      </c>
      <c r="M330" s="1154">
        <f t="shared" si="4"/>
        <v>2536</v>
      </c>
      <c r="N330" s="1095">
        <f t="shared" si="5"/>
        <v>10360</v>
      </c>
      <c r="O330" s="95"/>
      <c r="P330" s="95"/>
      <c r="Q330" s="1095">
        <f t="shared" si="8"/>
        <v>518</v>
      </c>
      <c r="R330" s="95"/>
      <c r="S330" s="95"/>
      <c r="T330" s="95"/>
      <c r="U330" s="95"/>
      <c r="V330" s="95"/>
      <c r="W330" s="95"/>
    </row>
    <row r="331">
      <c r="B331" s="1164" t="s">
        <v>148</v>
      </c>
      <c r="C331" s="909">
        <v>1.25111509E8</v>
      </c>
      <c r="D331" s="1158" t="s">
        <v>242</v>
      </c>
      <c r="E331" s="1159">
        <f t="shared" si="1"/>
        <v>5</v>
      </c>
      <c r="F331" s="1160">
        <v>4.0</v>
      </c>
      <c r="G331" s="1166">
        <v>1.0</v>
      </c>
      <c r="H331" s="1167"/>
      <c r="I331" s="1162">
        <v>2590.0</v>
      </c>
      <c r="J331" s="1162">
        <f t="shared" si="2"/>
        <v>12950</v>
      </c>
      <c r="K331" s="1152">
        <v>634.0</v>
      </c>
      <c r="L331" s="1153">
        <f t="shared" si="7"/>
        <v>4.085173502</v>
      </c>
      <c r="M331" s="1163">
        <f t="shared" si="4"/>
        <v>3170</v>
      </c>
      <c r="N331" s="1095">
        <f t="shared" si="5"/>
        <v>12950</v>
      </c>
      <c r="O331" s="95"/>
      <c r="P331" s="95"/>
      <c r="Q331" s="1095">
        <f t="shared" si="8"/>
        <v>518</v>
      </c>
      <c r="R331" s="95"/>
      <c r="S331" s="95"/>
      <c r="T331" s="95"/>
      <c r="U331" s="95"/>
      <c r="V331" s="95"/>
      <c r="W331" s="95"/>
    </row>
    <row r="332">
      <c r="B332" s="1146" t="s">
        <v>149</v>
      </c>
      <c r="C332" s="905">
        <v>1.25111583E8</v>
      </c>
      <c r="D332" s="1147" t="s">
        <v>36</v>
      </c>
      <c r="E332" s="1148">
        <f t="shared" si="1"/>
        <v>16</v>
      </c>
      <c r="F332" s="1155">
        <v>13.0</v>
      </c>
      <c r="G332" s="1150">
        <v>3.0</v>
      </c>
      <c r="H332" s="1156"/>
      <c r="I332" s="1152">
        <v>2590.0</v>
      </c>
      <c r="J332" s="1152">
        <f t="shared" si="2"/>
        <v>41440</v>
      </c>
      <c r="K332" s="1152">
        <v>634.0</v>
      </c>
      <c r="L332" s="1153">
        <f t="shared" si="7"/>
        <v>4.085173502</v>
      </c>
      <c r="M332" s="1154">
        <f t="shared" si="4"/>
        <v>10144</v>
      </c>
      <c r="N332" s="1095">
        <f t="shared" si="5"/>
        <v>41440</v>
      </c>
      <c r="O332" s="95"/>
      <c r="P332" s="95"/>
      <c r="Q332" s="1095">
        <f t="shared" si="8"/>
        <v>518</v>
      </c>
      <c r="R332" s="95"/>
      <c r="S332" s="95"/>
      <c r="T332" s="95"/>
      <c r="U332" s="95"/>
      <c r="V332" s="95"/>
      <c r="W332" s="95"/>
    </row>
    <row r="333">
      <c r="B333" s="1146" t="s">
        <v>149</v>
      </c>
      <c r="C333" s="905">
        <v>1.25111584E8</v>
      </c>
      <c r="D333" s="1147" t="s">
        <v>35</v>
      </c>
      <c r="E333" s="1148">
        <f t="shared" si="1"/>
        <v>10</v>
      </c>
      <c r="F333" s="1155">
        <v>7.0</v>
      </c>
      <c r="G333" s="1150">
        <v>3.0</v>
      </c>
      <c r="H333" s="1156"/>
      <c r="I333" s="1152">
        <v>2590.0</v>
      </c>
      <c r="J333" s="1152">
        <f t="shared" si="2"/>
        <v>25900</v>
      </c>
      <c r="K333" s="1152">
        <v>634.0</v>
      </c>
      <c r="L333" s="1153">
        <f t="shared" si="7"/>
        <v>4.085173502</v>
      </c>
      <c r="M333" s="1154">
        <f t="shared" si="4"/>
        <v>6340</v>
      </c>
      <c r="N333" s="1095">
        <f t="shared" si="5"/>
        <v>25900</v>
      </c>
      <c r="O333" s="95"/>
      <c r="P333" s="95"/>
      <c r="Q333" s="1095">
        <f t="shared" si="8"/>
        <v>518</v>
      </c>
      <c r="R333" s="95"/>
      <c r="S333" s="95"/>
      <c r="T333" s="95"/>
      <c r="U333" s="95"/>
      <c r="V333" s="95"/>
      <c r="W333" s="95"/>
    </row>
    <row r="334">
      <c r="B334" s="1146" t="s">
        <v>149</v>
      </c>
      <c r="C334" s="905">
        <v>1.25111585E8</v>
      </c>
      <c r="D334" s="1147" t="s">
        <v>34</v>
      </c>
      <c r="E334" s="1148">
        <f t="shared" si="1"/>
        <v>6</v>
      </c>
      <c r="F334" s="1155">
        <v>3.0</v>
      </c>
      <c r="G334" s="1150">
        <v>3.0</v>
      </c>
      <c r="H334" s="1156"/>
      <c r="I334" s="1152">
        <v>2590.0</v>
      </c>
      <c r="J334" s="1152">
        <f t="shared" si="2"/>
        <v>15540</v>
      </c>
      <c r="K334" s="1152">
        <v>634.0</v>
      </c>
      <c r="L334" s="1153">
        <f t="shared" si="7"/>
        <v>4.085173502</v>
      </c>
      <c r="M334" s="1154">
        <f t="shared" si="4"/>
        <v>3804</v>
      </c>
      <c r="N334" s="1095">
        <f t="shared" si="5"/>
        <v>15540</v>
      </c>
      <c r="O334" s="95"/>
      <c r="P334" s="95"/>
      <c r="Q334" s="1095">
        <f t="shared" si="8"/>
        <v>518</v>
      </c>
      <c r="R334" s="95"/>
      <c r="S334" s="95"/>
      <c r="T334" s="95"/>
      <c r="U334" s="95"/>
      <c r="V334" s="95"/>
      <c r="W334" s="95"/>
    </row>
    <row r="335">
      <c r="B335" s="1146" t="s">
        <v>149</v>
      </c>
      <c r="C335" s="905">
        <v>1.25111586E8</v>
      </c>
      <c r="D335" s="1147" t="s">
        <v>37</v>
      </c>
      <c r="E335" s="1148">
        <f t="shared" si="1"/>
        <v>16</v>
      </c>
      <c r="F335" s="1155">
        <v>13.0</v>
      </c>
      <c r="G335" s="1150">
        <v>3.0</v>
      </c>
      <c r="H335" s="1156"/>
      <c r="I335" s="1152">
        <v>2590.0</v>
      </c>
      <c r="J335" s="1152">
        <f t="shared" si="2"/>
        <v>41440</v>
      </c>
      <c r="K335" s="1152">
        <v>634.0</v>
      </c>
      <c r="L335" s="1153">
        <f t="shared" si="7"/>
        <v>4.085173502</v>
      </c>
      <c r="M335" s="1154">
        <f t="shared" si="4"/>
        <v>10144</v>
      </c>
      <c r="N335" s="1095">
        <f t="shared" si="5"/>
        <v>41440</v>
      </c>
      <c r="O335" s="95"/>
      <c r="P335" s="95"/>
      <c r="Q335" s="1095">
        <f t="shared" si="8"/>
        <v>518</v>
      </c>
      <c r="R335" s="95"/>
      <c r="S335" s="95"/>
      <c r="T335" s="95"/>
      <c r="U335" s="95"/>
      <c r="V335" s="95"/>
      <c r="W335" s="95"/>
    </row>
    <row r="336">
      <c r="B336" s="1146" t="s">
        <v>149</v>
      </c>
      <c r="C336" s="905">
        <v>1.25111587E8</v>
      </c>
      <c r="D336" s="1147" t="s">
        <v>132</v>
      </c>
      <c r="E336" s="1148">
        <f t="shared" si="1"/>
        <v>3</v>
      </c>
      <c r="F336" s="1157">
        <v>0.0</v>
      </c>
      <c r="G336" s="1150">
        <v>3.0</v>
      </c>
      <c r="H336" s="1156"/>
      <c r="I336" s="1152">
        <v>2590.0</v>
      </c>
      <c r="J336" s="1152">
        <f t="shared" si="2"/>
        <v>7770</v>
      </c>
      <c r="K336" s="1152">
        <v>634.0</v>
      </c>
      <c r="L336" s="1153">
        <f t="shared" si="7"/>
        <v>4.085173502</v>
      </c>
      <c r="M336" s="1154">
        <f t="shared" si="4"/>
        <v>1902</v>
      </c>
      <c r="N336" s="1095">
        <f t="shared" si="5"/>
        <v>7770</v>
      </c>
      <c r="O336" s="95"/>
      <c r="P336" s="95"/>
      <c r="Q336" s="1095">
        <f t="shared" si="8"/>
        <v>518</v>
      </c>
      <c r="R336" s="95"/>
      <c r="S336" s="95"/>
      <c r="T336" s="95"/>
      <c r="U336" s="95"/>
      <c r="V336" s="95"/>
      <c r="W336" s="95"/>
    </row>
    <row r="337">
      <c r="B337" s="1146" t="s">
        <v>149</v>
      </c>
      <c r="C337" s="905">
        <v>1.25111588E8</v>
      </c>
      <c r="D337" s="1147" t="s">
        <v>133</v>
      </c>
      <c r="E337" s="1148">
        <f t="shared" si="1"/>
        <v>9</v>
      </c>
      <c r="F337" s="1155">
        <v>5.0</v>
      </c>
      <c r="G337" s="1150">
        <v>4.0</v>
      </c>
      <c r="H337" s="1156"/>
      <c r="I337" s="1152">
        <v>2590.0</v>
      </c>
      <c r="J337" s="1152">
        <f t="shared" si="2"/>
        <v>23310</v>
      </c>
      <c r="K337" s="1152">
        <v>634.0</v>
      </c>
      <c r="L337" s="1153">
        <f t="shared" si="7"/>
        <v>4.085173502</v>
      </c>
      <c r="M337" s="1154">
        <f t="shared" si="4"/>
        <v>5706</v>
      </c>
      <c r="N337" s="1095">
        <f t="shared" si="5"/>
        <v>23310</v>
      </c>
      <c r="O337" s="95"/>
      <c r="P337" s="95"/>
      <c r="Q337" s="1095">
        <f t="shared" si="8"/>
        <v>518</v>
      </c>
      <c r="R337" s="95"/>
      <c r="S337" s="95"/>
      <c r="T337" s="95"/>
      <c r="U337" s="95"/>
      <c r="V337" s="95"/>
      <c r="W337" s="95"/>
    </row>
    <row r="338">
      <c r="B338" s="1146" t="s">
        <v>149</v>
      </c>
      <c r="C338" s="909">
        <v>1.25111589E8</v>
      </c>
      <c r="D338" s="1158" t="s">
        <v>242</v>
      </c>
      <c r="E338" s="1159">
        <f t="shared" si="1"/>
        <v>4</v>
      </c>
      <c r="F338" s="1160">
        <v>3.0</v>
      </c>
      <c r="G338" s="1166">
        <v>1.0</v>
      </c>
      <c r="H338" s="1167"/>
      <c r="I338" s="1162">
        <v>2590.0</v>
      </c>
      <c r="J338" s="1162">
        <f t="shared" si="2"/>
        <v>10360</v>
      </c>
      <c r="K338" s="1152">
        <v>634.0</v>
      </c>
      <c r="L338" s="1153">
        <f t="shared" si="7"/>
        <v>4.085173502</v>
      </c>
      <c r="M338" s="1163">
        <f t="shared" si="4"/>
        <v>2536</v>
      </c>
      <c r="N338" s="1095">
        <f t="shared" si="5"/>
        <v>10360</v>
      </c>
      <c r="O338" s="95"/>
      <c r="P338" s="95"/>
      <c r="Q338" s="1095">
        <f t="shared" si="8"/>
        <v>518</v>
      </c>
      <c r="R338" s="95"/>
      <c r="S338" s="95"/>
      <c r="T338" s="95"/>
      <c r="U338" s="95"/>
      <c r="V338" s="95"/>
      <c r="W338" s="95"/>
    </row>
    <row r="339">
      <c r="B339" s="1146" t="s">
        <v>172</v>
      </c>
      <c r="C339" s="905">
        <v>1.210111993E9</v>
      </c>
      <c r="D339" s="1147" t="s">
        <v>36</v>
      </c>
      <c r="E339" s="1148">
        <f t="shared" si="1"/>
        <v>0</v>
      </c>
      <c r="F339" s="1157">
        <v>0.0</v>
      </c>
      <c r="G339" s="1150">
        <v>0.0</v>
      </c>
      <c r="H339" s="1156"/>
      <c r="I339" s="1152">
        <v>3990.0</v>
      </c>
      <c r="J339" s="1152">
        <f t="shared" si="2"/>
        <v>0</v>
      </c>
      <c r="K339" s="1152">
        <v>1692.0</v>
      </c>
      <c r="L339" s="1153">
        <f t="shared" si="7"/>
        <v>2.358156028</v>
      </c>
      <c r="M339" s="1154">
        <f t="shared" si="4"/>
        <v>0</v>
      </c>
      <c r="N339" s="1095">
        <f t="shared" si="5"/>
        <v>0</v>
      </c>
      <c r="O339" s="95"/>
      <c r="P339" s="95"/>
      <c r="Q339" s="1095">
        <f t="shared" si="8"/>
        <v>798</v>
      </c>
      <c r="R339" s="95"/>
      <c r="S339" s="95"/>
      <c r="T339" s="95"/>
      <c r="U339" s="95"/>
      <c r="V339" s="95"/>
      <c r="W339" s="95"/>
    </row>
    <row r="340">
      <c r="B340" s="1146" t="s">
        <v>172</v>
      </c>
      <c r="C340" s="905">
        <v>1.210111994E9</v>
      </c>
      <c r="D340" s="1147" t="s">
        <v>35</v>
      </c>
      <c r="E340" s="1148">
        <f t="shared" si="1"/>
        <v>2</v>
      </c>
      <c r="F340" s="1157">
        <v>0.0</v>
      </c>
      <c r="G340" s="1150">
        <v>2.0</v>
      </c>
      <c r="H340" s="1156"/>
      <c r="I340" s="1152">
        <v>3990.0</v>
      </c>
      <c r="J340" s="1152">
        <f t="shared" si="2"/>
        <v>7980</v>
      </c>
      <c r="K340" s="1152">
        <v>1692.0</v>
      </c>
      <c r="L340" s="1153">
        <f t="shared" si="7"/>
        <v>2.358156028</v>
      </c>
      <c r="M340" s="1154">
        <f t="shared" si="4"/>
        <v>3384</v>
      </c>
      <c r="N340" s="1095">
        <f t="shared" si="5"/>
        <v>7980</v>
      </c>
      <c r="O340" s="95"/>
      <c r="P340" s="95"/>
      <c r="Q340" s="1095">
        <f t="shared" si="8"/>
        <v>798</v>
      </c>
      <c r="R340" s="95"/>
      <c r="S340" s="95"/>
      <c r="T340" s="95"/>
      <c r="U340" s="95"/>
      <c r="V340" s="95"/>
      <c r="W340" s="95"/>
    </row>
    <row r="341">
      <c r="B341" s="1146" t="s">
        <v>172</v>
      </c>
      <c r="C341" s="905">
        <v>1.210111995E9</v>
      </c>
      <c r="D341" s="1147" t="s">
        <v>34</v>
      </c>
      <c r="E341" s="1148">
        <f t="shared" si="1"/>
        <v>8</v>
      </c>
      <c r="F341" s="1155">
        <v>5.0</v>
      </c>
      <c r="G341" s="1150">
        <v>3.0</v>
      </c>
      <c r="H341" s="1156"/>
      <c r="I341" s="1152">
        <v>3990.0</v>
      </c>
      <c r="J341" s="1152">
        <f t="shared" si="2"/>
        <v>31920</v>
      </c>
      <c r="K341" s="1152">
        <v>1692.0</v>
      </c>
      <c r="L341" s="1153">
        <f t="shared" si="7"/>
        <v>2.358156028</v>
      </c>
      <c r="M341" s="1154">
        <f t="shared" si="4"/>
        <v>13536</v>
      </c>
      <c r="N341" s="1095">
        <f t="shared" si="5"/>
        <v>31920</v>
      </c>
      <c r="O341" s="95"/>
      <c r="P341" s="95"/>
      <c r="Q341" s="1095">
        <f t="shared" si="8"/>
        <v>798</v>
      </c>
      <c r="R341" s="95"/>
      <c r="S341" s="95"/>
      <c r="T341" s="95"/>
      <c r="U341" s="95"/>
      <c r="V341" s="95"/>
      <c r="W341" s="95"/>
    </row>
    <row r="342">
      <c r="B342" s="1146" t="s">
        <v>172</v>
      </c>
      <c r="C342" s="905">
        <v>1.210111996E9</v>
      </c>
      <c r="D342" s="1147" t="s">
        <v>37</v>
      </c>
      <c r="E342" s="1148">
        <f t="shared" si="1"/>
        <v>12</v>
      </c>
      <c r="F342" s="1155">
        <v>10.0</v>
      </c>
      <c r="G342" s="1150">
        <v>2.0</v>
      </c>
      <c r="H342" s="1156"/>
      <c r="I342" s="1152">
        <v>3990.0</v>
      </c>
      <c r="J342" s="1152">
        <f t="shared" si="2"/>
        <v>47880</v>
      </c>
      <c r="K342" s="1152">
        <v>1692.0</v>
      </c>
      <c r="L342" s="1153">
        <f t="shared" si="7"/>
        <v>2.358156028</v>
      </c>
      <c r="M342" s="1154">
        <f t="shared" si="4"/>
        <v>20304</v>
      </c>
      <c r="N342" s="1095">
        <f t="shared" si="5"/>
        <v>47880</v>
      </c>
      <c r="O342" s="95"/>
      <c r="P342" s="95"/>
      <c r="Q342" s="1095">
        <f t="shared" si="8"/>
        <v>798</v>
      </c>
      <c r="R342" s="95"/>
      <c r="S342" s="95"/>
      <c r="T342" s="95"/>
      <c r="U342" s="95"/>
      <c r="V342" s="95"/>
      <c r="W342" s="95"/>
    </row>
    <row r="343">
      <c r="B343" s="1146" t="s">
        <v>172</v>
      </c>
      <c r="C343" s="905">
        <v>1.210111997E9</v>
      </c>
      <c r="D343" s="1147" t="s">
        <v>132</v>
      </c>
      <c r="E343" s="1148">
        <f t="shared" si="1"/>
        <v>10</v>
      </c>
      <c r="F343" s="1155">
        <v>7.0</v>
      </c>
      <c r="G343" s="1150">
        <v>3.0</v>
      </c>
      <c r="H343" s="1156"/>
      <c r="I343" s="1152">
        <v>3990.0</v>
      </c>
      <c r="J343" s="1152">
        <f t="shared" si="2"/>
        <v>39900</v>
      </c>
      <c r="K343" s="1152">
        <v>1692.0</v>
      </c>
      <c r="L343" s="1153">
        <f t="shared" si="7"/>
        <v>2.358156028</v>
      </c>
      <c r="M343" s="1154">
        <f t="shared" si="4"/>
        <v>16920</v>
      </c>
      <c r="N343" s="1095">
        <f t="shared" si="5"/>
        <v>39900</v>
      </c>
      <c r="O343" s="95"/>
      <c r="P343" s="95"/>
      <c r="Q343" s="1095">
        <f t="shared" si="8"/>
        <v>798</v>
      </c>
      <c r="R343" s="95"/>
      <c r="S343" s="95"/>
      <c r="T343" s="95"/>
      <c r="U343" s="95"/>
      <c r="V343" s="95"/>
      <c r="W343" s="95"/>
    </row>
    <row r="344">
      <c r="B344" s="1146" t="s">
        <v>172</v>
      </c>
      <c r="C344" s="905">
        <v>1.210111998E9</v>
      </c>
      <c r="D344" s="1147" t="s">
        <v>133</v>
      </c>
      <c r="E344" s="1148">
        <f t="shared" si="1"/>
        <v>4</v>
      </c>
      <c r="F344" s="1155">
        <v>2.0</v>
      </c>
      <c r="G344" s="1150">
        <v>2.0</v>
      </c>
      <c r="H344" s="1156"/>
      <c r="I344" s="1152">
        <v>3990.0</v>
      </c>
      <c r="J344" s="1152">
        <f t="shared" si="2"/>
        <v>15960</v>
      </c>
      <c r="K344" s="1152">
        <v>1692.0</v>
      </c>
      <c r="L344" s="1153">
        <f t="shared" si="7"/>
        <v>2.358156028</v>
      </c>
      <c r="M344" s="1154">
        <f t="shared" si="4"/>
        <v>6768</v>
      </c>
      <c r="N344" s="1095">
        <f t="shared" si="5"/>
        <v>15960</v>
      </c>
      <c r="O344" s="95"/>
      <c r="P344" s="95"/>
      <c r="Q344" s="1095">
        <f t="shared" si="8"/>
        <v>798</v>
      </c>
      <c r="R344" s="95"/>
      <c r="S344" s="95"/>
      <c r="T344" s="95"/>
      <c r="U344" s="95"/>
      <c r="V344" s="95"/>
      <c r="W344" s="95"/>
    </row>
    <row r="345">
      <c r="B345" s="1164" t="s">
        <v>172</v>
      </c>
      <c r="C345" s="909">
        <v>1.210111999E9</v>
      </c>
      <c r="D345" s="1158" t="s">
        <v>242</v>
      </c>
      <c r="E345" s="1159">
        <f t="shared" si="1"/>
        <v>3</v>
      </c>
      <c r="F345" s="1160">
        <v>2.0</v>
      </c>
      <c r="G345" s="1166">
        <v>1.0</v>
      </c>
      <c r="H345" s="1167"/>
      <c r="I345" s="1162">
        <v>3990.0</v>
      </c>
      <c r="J345" s="1162">
        <f t="shared" si="2"/>
        <v>11970</v>
      </c>
      <c r="K345" s="1152">
        <v>1692.0</v>
      </c>
      <c r="L345" s="1153">
        <f t="shared" si="7"/>
        <v>2.358156028</v>
      </c>
      <c r="M345" s="1163">
        <f t="shared" si="4"/>
        <v>5076</v>
      </c>
      <c r="N345" s="1095">
        <f t="shared" si="5"/>
        <v>11970</v>
      </c>
      <c r="O345" s="95"/>
      <c r="P345" s="95"/>
      <c r="Q345" s="1095">
        <f t="shared" si="8"/>
        <v>798</v>
      </c>
      <c r="R345" s="95"/>
      <c r="S345" s="95"/>
      <c r="T345" s="95"/>
      <c r="U345" s="95"/>
      <c r="V345" s="95"/>
      <c r="W345" s="95"/>
    </row>
    <row r="346">
      <c r="B346" s="1146" t="s">
        <v>173</v>
      </c>
      <c r="C346" s="905">
        <v>1.210111013E9</v>
      </c>
      <c r="D346" s="1147" t="s">
        <v>36</v>
      </c>
      <c r="E346" s="1148">
        <f t="shared" si="1"/>
        <v>2</v>
      </c>
      <c r="F346" s="1157">
        <v>0.0</v>
      </c>
      <c r="G346" s="1150">
        <v>2.0</v>
      </c>
      <c r="H346" s="1156"/>
      <c r="I346" s="1152">
        <v>3990.0</v>
      </c>
      <c r="J346" s="1152">
        <f t="shared" si="2"/>
        <v>7980</v>
      </c>
      <c r="K346" s="1152">
        <v>1692.0</v>
      </c>
      <c r="L346" s="1153">
        <f t="shared" si="7"/>
        <v>2.358156028</v>
      </c>
      <c r="M346" s="1154">
        <f t="shared" si="4"/>
        <v>3384</v>
      </c>
      <c r="N346" s="1095">
        <f t="shared" si="5"/>
        <v>7980</v>
      </c>
      <c r="O346" s="95"/>
      <c r="P346" s="95"/>
      <c r="Q346" s="1095">
        <f t="shared" si="8"/>
        <v>798</v>
      </c>
      <c r="R346" s="95"/>
      <c r="S346" s="95"/>
      <c r="T346" s="95"/>
      <c r="U346" s="95"/>
      <c r="V346" s="95"/>
      <c r="W346" s="95"/>
    </row>
    <row r="347">
      <c r="B347" s="1146" t="s">
        <v>173</v>
      </c>
      <c r="C347" s="905">
        <v>1.210111014E9</v>
      </c>
      <c r="D347" s="1147" t="s">
        <v>35</v>
      </c>
      <c r="E347" s="1148">
        <f t="shared" si="1"/>
        <v>1</v>
      </c>
      <c r="F347" s="1157">
        <v>0.0</v>
      </c>
      <c r="G347" s="1150">
        <v>1.0</v>
      </c>
      <c r="H347" s="1156"/>
      <c r="I347" s="1152">
        <v>3990.0</v>
      </c>
      <c r="J347" s="1152">
        <f t="shared" si="2"/>
        <v>3990</v>
      </c>
      <c r="K347" s="1152">
        <v>1692.0</v>
      </c>
      <c r="L347" s="1153">
        <f t="shared" si="7"/>
        <v>2.358156028</v>
      </c>
      <c r="M347" s="1154">
        <f t="shared" si="4"/>
        <v>1692</v>
      </c>
      <c r="N347" s="1095">
        <f t="shared" si="5"/>
        <v>3990</v>
      </c>
      <c r="O347" s="95"/>
      <c r="P347" s="95"/>
      <c r="Q347" s="1095">
        <f t="shared" si="8"/>
        <v>798</v>
      </c>
      <c r="R347" s="95"/>
      <c r="S347" s="95"/>
      <c r="T347" s="95"/>
      <c r="U347" s="95"/>
      <c r="V347" s="95"/>
      <c r="W347" s="95"/>
    </row>
    <row r="348">
      <c r="B348" s="1146" t="s">
        <v>173</v>
      </c>
      <c r="C348" s="905">
        <v>1.210111015E9</v>
      </c>
      <c r="D348" s="1147" t="s">
        <v>34</v>
      </c>
      <c r="E348" s="1148">
        <f t="shared" si="1"/>
        <v>2</v>
      </c>
      <c r="F348" s="1157">
        <v>0.0</v>
      </c>
      <c r="G348" s="1150">
        <v>2.0</v>
      </c>
      <c r="H348" s="1156"/>
      <c r="I348" s="1152">
        <v>3990.0</v>
      </c>
      <c r="J348" s="1152">
        <f t="shared" si="2"/>
        <v>7980</v>
      </c>
      <c r="K348" s="1152">
        <v>1692.0</v>
      </c>
      <c r="L348" s="1153">
        <f t="shared" si="7"/>
        <v>2.358156028</v>
      </c>
      <c r="M348" s="1154">
        <f t="shared" si="4"/>
        <v>3384</v>
      </c>
      <c r="N348" s="1095">
        <f t="shared" si="5"/>
        <v>7980</v>
      </c>
      <c r="O348" s="95"/>
      <c r="P348" s="95"/>
      <c r="Q348" s="1095">
        <f t="shared" si="8"/>
        <v>798</v>
      </c>
      <c r="R348" s="95"/>
      <c r="S348" s="95"/>
      <c r="T348" s="95"/>
      <c r="U348" s="95"/>
      <c r="V348" s="95"/>
      <c r="W348" s="95"/>
    </row>
    <row r="349">
      <c r="B349" s="1146" t="s">
        <v>173</v>
      </c>
      <c r="C349" s="905">
        <v>1.210111016E9</v>
      </c>
      <c r="D349" s="1147" t="s">
        <v>37</v>
      </c>
      <c r="E349" s="1148">
        <f t="shared" si="1"/>
        <v>5</v>
      </c>
      <c r="F349" s="1157">
        <v>0.0</v>
      </c>
      <c r="G349" s="1150">
        <v>5.0</v>
      </c>
      <c r="H349" s="1156"/>
      <c r="I349" s="1152">
        <v>3990.0</v>
      </c>
      <c r="J349" s="1152">
        <f t="shared" si="2"/>
        <v>19950</v>
      </c>
      <c r="K349" s="1152">
        <v>1692.0</v>
      </c>
      <c r="L349" s="1153">
        <f t="shared" si="7"/>
        <v>2.358156028</v>
      </c>
      <c r="M349" s="1154">
        <f t="shared" si="4"/>
        <v>8460</v>
      </c>
      <c r="N349" s="1095">
        <f t="shared" si="5"/>
        <v>19950</v>
      </c>
      <c r="O349" s="95"/>
      <c r="P349" s="95"/>
      <c r="Q349" s="1095">
        <f t="shared" si="8"/>
        <v>798</v>
      </c>
      <c r="R349" s="95"/>
      <c r="S349" s="95"/>
      <c r="T349" s="95"/>
      <c r="U349" s="95"/>
      <c r="V349" s="95"/>
      <c r="W349" s="95"/>
    </row>
    <row r="350">
      <c r="B350" s="1146" t="s">
        <v>173</v>
      </c>
      <c r="C350" s="905">
        <v>1.210111017E9</v>
      </c>
      <c r="D350" s="1147" t="s">
        <v>132</v>
      </c>
      <c r="E350" s="1148">
        <f t="shared" si="1"/>
        <v>8</v>
      </c>
      <c r="F350" s="1155">
        <v>5.0</v>
      </c>
      <c r="G350" s="1150">
        <v>3.0</v>
      </c>
      <c r="H350" s="1156"/>
      <c r="I350" s="1152">
        <v>3990.0</v>
      </c>
      <c r="J350" s="1152">
        <f t="shared" si="2"/>
        <v>31920</v>
      </c>
      <c r="K350" s="1152">
        <v>1692.0</v>
      </c>
      <c r="L350" s="1153">
        <f t="shared" si="7"/>
        <v>2.358156028</v>
      </c>
      <c r="M350" s="1154">
        <f t="shared" si="4"/>
        <v>13536</v>
      </c>
      <c r="N350" s="1095">
        <f t="shared" si="5"/>
        <v>31920</v>
      </c>
      <c r="O350" s="95"/>
      <c r="P350" s="95"/>
      <c r="Q350" s="1095">
        <f t="shared" si="8"/>
        <v>798</v>
      </c>
      <c r="R350" s="95"/>
      <c r="S350" s="95"/>
      <c r="T350" s="95"/>
      <c r="U350" s="95"/>
      <c r="V350" s="95"/>
      <c r="W350" s="95"/>
    </row>
    <row r="351">
      <c r="B351" s="1146" t="s">
        <v>173</v>
      </c>
      <c r="C351" s="905">
        <v>1.210111018E9</v>
      </c>
      <c r="D351" s="1147" t="s">
        <v>133</v>
      </c>
      <c r="E351" s="1148">
        <f t="shared" si="1"/>
        <v>4</v>
      </c>
      <c r="F351" s="1155">
        <v>2.0</v>
      </c>
      <c r="G351" s="1150">
        <v>2.0</v>
      </c>
      <c r="H351" s="1156"/>
      <c r="I351" s="1152">
        <v>3990.0</v>
      </c>
      <c r="J351" s="1152">
        <f t="shared" si="2"/>
        <v>15960</v>
      </c>
      <c r="K351" s="1152">
        <v>1692.0</v>
      </c>
      <c r="L351" s="1153">
        <f t="shared" si="7"/>
        <v>2.358156028</v>
      </c>
      <c r="M351" s="1154">
        <f t="shared" si="4"/>
        <v>6768</v>
      </c>
      <c r="N351" s="1095">
        <f t="shared" si="5"/>
        <v>15960</v>
      </c>
      <c r="O351" s="95"/>
      <c r="P351" s="95"/>
      <c r="Q351" s="1095">
        <f t="shared" si="8"/>
        <v>798</v>
      </c>
      <c r="R351" s="95"/>
      <c r="S351" s="95"/>
      <c r="T351" s="95"/>
      <c r="U351" s="95"/>
      <c r="V351" s="95"/>
      <c r="W351" s="95"/>
    </row>
    <row r="352">
      <c r="B352" s="1164" t="s">
        <v>173</v>
      </c>
      <c r="C352" s="909">
        <v>1.210111019E9</v>
      </c>
      <c r="D352" s="1158" t="s">
        <v>242</v>
      </c>
      <c r="E352" s="1159">
        <f t="shared" si="1"/>
        <v>4</v>
      </c>
      <c r="F352" s="1160">
        <v>3.0</v>
      </c>
      <c r="G352" s="1166">
        <v>1.0</v>
      </c>
      <c r="H352" s="1167"/>
      <c r="I352" s="1162">
        <v>3990.0</v>
      </c>
      <c r="J352" s="1162">
        <f t="shared" si="2"/>
        <v>15960</v>
      </c>
      <c r="K352" s="1152">
        <v>1692.0</v>
      </c>
      <c r="L352" s="1153">
        <f t="shared" si="7"/>
        <v>2.358156028</v>
      </c>
      <c r="M352" s="1163">
        <f t="shared" si="4"/>
        <v>6768</v>
      </c>
      <c r="N352" s="1095">
        <f t="shared" si="5"/>
        <v>15960</v>
      </c>
      <c r="O352" s="95"/>
      <c r="P352" s="95"/>
      <c r="Q352" s="1095">
        <f t="shared" si="8"/>
        <v>798</v>
      </c>
      <c r="R352" s="95"/>
      <c r="S352" s="95"/>
      <c r="T352" s="95"/>
      <c r="U352" s="95"/>
      <c r="V352" s="95"/>
      <c r="W352" s="95"/>
    </row>
    <row r="353">
      <c r="B353" s="1146" t="s">
        <v>136</v>
      </c>
      <c r="C353" s="905">
        <v>1.214131993E9</v>
      </c>
      <c r="D353" s="1147" t="s">
        <v>36</v>
      </c>
      <c r="E353" s="1148">
        <f t="shared" si="1"/>
        <v>6</v>
      </c>
      <c r="F353" s="1155">
        <v>3.0</v>
      </c>
      <c r="G353" s="1150">
        <v>3.0</v>
      </c>
      <c r="H353" s="1156"/>
      <c r="I353" s="1152">
        <v>6990.0</v>
      </c>
      <c r="J353" s="1152">
        <f t="shared" si="2"/>
        <v>41940</v>
      </c>
      <c r="K353" s="1152">
        <v>2187.0</v>
      </c>
      <c r="L353" s="1153">
        <f t="shared" si="7"/>
        <v>3.196159122</v>
      </c>
      <c r="M353" s="1154">
        <f t="shared" si="4"/>
        <v>13122</v>
      </c>
      <c r="N353" s="1095">
        <f t="shared" si="5"/>
        <v>41940</v>
      </c>
      <c r="O353" s="95"/>
      <c r="P353" s="95"/>
      <c r="Q353" s="1095">
        <f t="shared" si="8"/>
        <v>1398</v>
      </c>
      <c r="R353" s="95"/>
      <c r="S353" s="95"/>
      <c r="T353" s="95"/>
      <c r="U353" s="95"/>
      <c r="V353" s="95"/>
      <c r="W353" s="95"/>
    </row>
    <row r="354">
      <c r="B354" s="1146" t="s">
        <v>136</v>
      </c>
      <c r="C354" s="905">
        <v>1.214131993E9</v>
      </c>
      <c r="D354" s="1147" t="s">
        <v>35</v>
      </c>
      <c r="E354" s="1148">
        <f t="shared" si="1"/>
        <v>11</v>
      </c>
      <c r="F354" s="1155">
        <v>8.0</v>
      </c>
      <c r="G354" s="1150">
        <v>3.0</v>
      </c>
      <c r="H354" s="1156"/>
      <c r="I354" s="1152">
        <v>6990.0</v>
      </c>
      <c r="J354" s="1152">
        <f t="shared" si="2"/>
        <v>76890</v>
      </c>
      <c r="K354" s="1152">
        <v>2187.0</v>
      </c>
      <c r="L354" s="1153">
        <f t="shared" si="7"/>
        <v>3.196159122</v>
      </c>
      <c r="M354" s="1154">
        <f t="shared" si="4"/>
        <v>24057</v>
      </c>
      <c r="N354" s="1095">
        <f t="shared" si="5"/>
        <v>76890</v>
      </c>
      <c r="O354" s="95"/>
      <c r="P354" s="95"/>
      <c r="Q354" s="1095">
        <f t="shared" si="8"/>
        <v>1398</v>
      </c>
      <c r="R354" s="95"/>
      <c r="S354" s="95"/>
      <c r="T354" s="95"/>
      <c r="U354" s="95"/>
      <c r="V354" s="95"/>
      <c r="W354" s="95"/>
    </row>
    <row r="355">
      <c r="B355" s="1146" t="s">
        <v>136</v>
      </c>
      <c r="C355" s="905">
        <v>1.214131993E9</v>
      </c>
      <c r="D355" s="1147" t="s">
        <v>34</v>
      </c>
      <c r="E355" s="1148">
        <f t="shared" si="1"/>
        <v>10</v>
      </c>
      <c r="F355" s="1155">
        <v>7.0</v>
      </c>
      <c r="G355" s="1150">
        <v>3.0</v>
      </c>
      <c r="H355" s="1156"/>
      <c r="I355" s="1152">
        <v>6990.0</v>
      </c>
      <c r="J355" s="1152">
        <f t="shared" si="2"/>
        <v>69900</v>
      </c>
      <c r="K355" s="1152">
        <v>2187.0</v>
      </c>
      <c r="L355" s="1153">
        <f t="shared" si="7"/>
        <v>3.196159122</v>
      </c>
      <c r="M355" s="1154">
        <f t="shared" si="4"/>
        <v>21870</v>
      </c>
      <c r="N355" s="1095">
        <f t="shared" si="5"/>
        <v>69900</v>
      </c>
      <c r="O355" s="95"/>
      <c r="P355" s="95"/>
      <c r="Q355" s="1095">
        <f t="shared" si="8"/>
        <v>1398</v>
      </c>
      <c r="R355" s="95"/>
      <c r="S355" s="95"/>
      <c r="T355" s="95"/>
      <c r="U355" s="95"/>
      <c r="V355" s="95"/>
      <c r="W355" s="95"/>
    </row>
    <row r="356">
      <c r="B356" s="1146" t="s">
        <v>136</v>
      </c>
      <c r="C356" s="905">
        <v>1.214131993E9</v>
      </c>
      <c r="D356" s="1147" t="s">
        <v>37</v>
      </c>
      <c r="E356" s="1148">
        <f t="shared" si="1"/>
        <v>1</v>
      </c>
      <c r="F356" s="1157">
        <v>0.0</v>
      </c>
      <c r="G356" s="1150">
        <v>1.0</v>
      </c>
      <c r="H356" s="1156"/>
      <c r="I356" s="1152">
        <v>6990.0</v>
      </c>
      <c r="J356" s="1152">
        <f t="shared" si="2"/>
        <v>6990</v>
      </c>
      <c r="K356" s="1152">
        <v>2187.0</v>
      </c>
      <c r="L356" s="1153">
        <f t="shared" si="7"/>
        <v>3.196159122</v>
      </c>
      <c r="M356" s="1154">
        <f t="shared" si="4"/>
        <v>2187</v>
      </c>
      <c r="N356" s="1095">
        <f t="shared" si="5"/>
        <v>6990</v>
      </c>
      <c r="O356" s="95"/>
      <c r="P356" s="95"/>
      <c r="Q356" s="1095">
        <f t="shared" si="8"/>
        <v>1398</v>
      </c>
      <c r="R356" s="95"/>
      <c r="S356" s="95"/>
      <c r="T356" s="95"/>
      <c r="U356" s="95"/>
      <c r="V356" s="95"/>
      <c r="W356" s="95"/>
    </row>
    <row r="357">
      <c r="B357" s="1146" t="s">
        <v>136</v>
      </c>
      <c r="C357" s="905">
        <v>1.214131993E9</v>
      </c>
      <c r="D357" s="1147" t="s">
        <v>132</v>
      </c>
      <c r="E357" s="1148">
        <f t="shared" si="1"/>
        <v>6</v>
      </c>
      <c r="F357" s="1155">
        <v>3.0</v>
      </c>
      <c r="G357" s="1150">
        <v>3.0</v>
      </c>
      <c r="H357" s="1156"/>
      <c r="I357" s="1152">
        <v>6990.0</v>
      </c>
      <c r="J357" s="1152">
        <f t="shared" si="2"/>
        <v>41940</v>
      </c>
      <c r="K357" s="1152">
        <v>2187.0</v>
      </c>
      <c r="L357" s="1153">
        <f t="shared" si="7"/>
        <v>3.196159122</v>
      </c>
      <c r="M357" s="1154">
        <f t="shared" si="4"/>
        <v>13122</v>
      </c>
      <c r="N357" s="1095">
        <f t="shared" si="5"/>
        <v>41940</v>
      </c>
      <c r="O357" s="95"/>
      <c r="P357" s="95"/>
      <c r="Q357" s="1095">
        <f t="shared" si="8"/>
        <v>1398</v>
      </c>
      <c r="R357" s="95"/>
      <c r="S357" s="95"/>
      <c r="T357" s="95"/>
      <c r="U357" s="95"/>
      <c r="V357" s="95"/>
      <c r="W357" s="95"/>
    </row>
    <row r="358">
      <c r="B358" s="1146" t="s">
        <v>136</v>
      </c>
      <c r="C358" s="905">
        <v>1.214131993E9</v>
      </c>
      <c r="D358" s="1147" t="s">
        <v>133</v>
      </c>
      <c r="E358" s="1148">
        <f t="shared" si="1"/>
        <v>5</v>
      </c>
      <c r="F358" s="1155">
        <v>2.0</v>
      </c>
      <c r="G358" s="1150">
        <v>3.0</v>
      </c>
      <c r="H358" s="1156"/>
      <c r="I358" s="1152">
        <v>6990.0</v>
      </c>
      <c r="J358" s="1152">
        <f t="shared" si="2"/>
        <v>34950</v>
      </c>
      <c r="K358" s="1152">
        <v>2187.0</v>
      </c>
      <c r="L358" s="1153">
        <f t="shared" si="7"/>
        <v>3.196159122</v>
      </c>
      <c r="M358" s="1154">
        <f t="shared" si="4"/>
        <v>10935</v>
      </c>
      <c r="N358" s="1095">
        <f t="shared" si="5"/>
        <v>34950</v>
      </c>
      <c r="O358" s="95"/>
      <c r="P358" s="95"/>
      <c r="Q358" s="1095">
        <f t="shared" si="8"/>
        <v>1398</v>
      </c>
      <c r="R358" s="95"/>
      <c r="S358" s="95"/>
      <c r="T358" s="95"/>
      <c r="U358" s="95"/>
      <c r="V358" s="95"/>
      <c r="W358" s="95"/>
    </row>
    <row r="359">
      <c r="B359" s="1164" t="s">
        <v>136</v>
      </c>
      <c r="C359" s="909">
        <v>1.214131993E9</v>
      </c>
      <c r="D359" s="1158" t="s">
        <v>242</v>
      </c>
      <c r="E359" s="1159">
        <f t="shared" si="1"/>
        <v>0</v>
      </c>
      <c r="F359" s="1165">
        <v>0.0</v>
      </c>
      <c r="G359" s="1205">
        <v>0.0</v>
      </c>
      <c r="H359" s="1206"/>
      <c r="I359" s="1152">
        <v>6990.0</v>
      </c>
      <c r="J359" s="1162">
        <f t="shared" si="2"/>
        <v>0</v>
      </c>
      <c r="K359" s="1152">
        <v>2187.0</v>
      </c>
      <c r="L359" s="1153">
        <f t="shared" si="7"/>
        <v>3.196159122</v>
      </c>
      <c r="M359" s="1163">
        <f t="shared" si="4"/>
        <v>0</v>
      </c>
      <c r="N359" s="1095">
        <f t="shared" si="5"/>
        <v>0</v>
      </c>
      <c r="O359" s="95"/>
      <c r="P359" s="95"/>
      <c r="Q359" s="1095">
        <f t="shared" si="8"/>
        <v>1398</v>
      </c>
      <c r="R359" s="95"/>
      <c r="S359" s="95"/>
      <c r="T359" s="95"/>
      <c r="U359" s="95"/>
      <c r="V359" s="95"/>
      <c r="W359" s="95"/>
    </row>
    <row r="360">
      <c r="B360" s="1146" t="s">
        <v>137</v>
      </c>
      <c r="C360" s="905">
        <v>1.214131803E9</v>
      </c>
      <c r="D360" s="1147" t="s">
        <v>36</v>
      </c>
      <c r="E360" s="1148">
        <f t="shared" si="1"/>
        <v>11</v>
      </c>
      <c r="F360" s="1155">
        <v>8.0</v>
      </c>
      <c r="G360" s="1150">
        <v>3.0</v>
      </c>
      <c r="H360" s="1156"/>
      <c r="I360" s="1152">
        <v>6990.0</v>
      </c>
      <c r="J360" s="1152">
        <f t="shared" si="2"/>
        <v>76890</v>
      </c>
      <c r="K360" s="1152">
        <v>2179.0</v>
      </c>
      <c r="L360" s="1153">
        <f t="shared" si="7"/>
        <v>3.207893529</v>
      </c>
      <c r="M360" s="1154">
        <f t="shared" si="4"/>
        <v>23969</v>
      </c>
      <c r="N360" s="1095">
        <f t="shared" si="5"/>
        <v>76890</v>
      </c>
      <c r="O360" s="95"/>
      <c r="P360" s="95"/>
      <c r="Q360" s="1095">
        <f t="shared" si="8"/>
        <v>1398</v>
      </c>
      <c r="R360" s="95"/>
      <c r="S360" s="95"/>
      <c r="T360" s="95"/>
      <c r="U360" s="95"/>
      <c r="V360" s="95"/>
      <c r="W360" s="95"/>
    </row>
    <row r="361">
      <c r="B361" s="1146" t="s">
        <v>137</v>
      </c>
      <c r="C361" s="905">
        <v>1.214131803E9</v>
      </c>
      <c r="D361" s="1147" t="s">
        <v>35</v>
      </c>
      <c r="E361" s="1148">
        <f t="shared" si="1"/>
        <v>14</v>
      </c>
      <c r="F361" s="1155">
        <v>11.0</v>
      </c>
      <c r="G361" s="1150">
        <v>3.0</v>
      </c>
      <c r="H361" s="1156"/>
      <c r="I361" s="1152">
        <v>6990.0</v>
      </c>
      <c r="J361" s="1152">
        <f t="shared" si="2"/>
        <v>97860</v>
      </c>
      <c r="K361" s="1152">
        <v>2179.0</v>
      </c>
      <c r="L361" s="1153">
        <f t="shared" si="7"/>
        <v>3.207893529</v>
      </c>
      <c r="M361" s="1154">
        <f t="shared" si="4"/>
        <v>30506</v>
      </c>
      <c r="N361" s="1095">
        <f t="shared" si="5"/>
        <v>97860</v>
      </c>
      <c r="O361" s="95"/>
      <c r="P361" s="95"/>
      <c r="Q361" s="1095">
        <f t="shared" si="8"/>
        <v>1398</v>
      </c>
      <c r="R361" s="95"/>
      <c r="S361" s="95"/>
      <c r="T361" s="95"/>
      <c r="U361" s="95"/>
      <c r="V361" s="95"/>
      <c r="W361" s="95"/>
    </row>
    <row r="362">
      <c r="B362" s="1146" t="s">
        <v>137</v>
      </c>
      <c r="C362" s="905">
        <v>1.214131803E9</v>
      </c>
      <c r="D362" s="1147" t="s">
        <v>34</v>
      </c>
      <c r="E362" s="1148">
        <f t="shared" si="1"/>
        <v>5</v>
      </c>
      <c r="F362" s="1155">
        <v>2.0</v>
      </c>
      <c r="G362" s="1150">
        <v>3.0</v>
      </c>
      <c r="H362" s="1156"/>
      <c r="I362" s="1152">
        <v>6990.0</v>
      </c>
      <c r="J362" s="1152">
        <f t="shared" si="2"/>
        <v>34950</v>
      </c>
      <c r="K362" s="1152">
        <v>2179.0</v>
      </c>
      <c r="L362" s="1153">
        <f t="shared" si="7"/>
        <v>3.207893529</v>
      </c>
      <c r="M362" s="1154">
        <f t="shared" si="4"/>
        <v>10895</v>
      </c>
      <c r="N362" s="1095">
        <f t="shared" si="5"/>
        <v>34950</v>
      </c>
      <c r="O362" s="95"/>
      <c r="P362" s="95"/>
      <c r="Q362" s="1095">
        <f t="shared" si="8"/>
        <v>1398</v>
      </c>
      <c r="R362" s="95"/>
      <c r="S362" s="95"/>
      <c r="T362" s="95"/>
      <c r="U362" s="95"/>
      <c r="V362" s="95"/>
      <c r="W362" s="95"/>
    </row>
    <row r="363">
      <c r="B363" s="1146" t="s">
        <v>137</v>
      </c>
      <c r="C363" s="905">
        <v>1.214131803E9</v>
      </c>
      <c r="D363" s="1147" t="s">
        <v>37</v>
      </c>
      <c r="E363" s="1148">
        <f t="shared" si="1"/>
        <v>3</v>
      </c>
      <c r="F363" s="1157">
        <v>0.0</v>
      </c>
      <c r="G363" s="1150">
        <v>3.0</v>
      </c>
      <c r="H363" s="1156"/>
      <c r="I363" s="1152">
        <v>6990.0</v>
      </c>
      <c r="J363" s="1152">
        <f t="shared" si="2"/>
        <v>20970</v>
      </c>
      <c r="K363" s="1152">
        <v>2179.0</v>
      </c>
      <c r="L363" s="1153">
        <f t="shared" si="7"/>
        <v>3.207893529</v>
      </c>
      <c r="M363" s="1154">
        <f t="shared" si="4"/>
        <v>6537</v>
      </c>
      <c r="N363" s="1095">
        <f t="shared" si="5"/>
        <v>20970</v>
      </c>
      <c r="O363" s="95"/>
      <c r="P363" s="95"/>
      <c r="Q363" s="1095">
        <f t="shared" si="8"/>
        <v>1398</v>
      </c>
      <c r="R363" s="95"/>
      <c r="S363" s="95"/>
      <c r="T363" s="95"/>
      <c r="U363" s="95"/>
      <c r="V363" s="95"/>
      <c r="W363" s="95"/>
    </row>
    <row r="364">
      <c r="B364" s="1146" t="s">
        <v>137</v>
      </c>
      <c r="C364" s="905">
        <v>1.214131803E9</v>
      </c>
      <c r="D364" s="1147" t="s">
        <v>132</v>
      </c>
      <c r="E364" s="1148">
        <f t="shared" si="1"/>
        <v>1</v>
      </c>
      <c r="F364" s="1157">
        <v>0.0</v>
      </c>
      <c r="G364" s="1150">
        <v>1.0</v>
      </c>
      <c r="H364" s="1156"/>
      <c r="I364" s="1152">
        <v>6990.0</v>
      </c>
      <c r="J364" s="1152">
        <f t="shared" si="2"/>
        <v>6990</v>
      </c>
      <c r="K364" s="1152">
        <v>2179.0</v>
      </c>
      <c r="L364" s="1153">
        <f t="shared" si="7"/>
        <v>3.207893529</v>
      </c>
      <c r="M364" s="1154">
        <f t="shared" si="4"/>
        <v>2179</v>
      </c>
      <c r="N364" s="1095">
        <f t="shared" si="5"/>
        <v>6990</v>
      </c>
      <c r="O364" s="95"/>
      <c r="P364" s="95"/>
      <c r="Q364" s="1095">
        <f t="shared" si="8"/>
        <v>1398</v>
      </c>
      <c r="R364" s="95"/>
      <c r="S364" s="95"/>
      <c r="T364" s="95"/>
      <c r="U364" s="95"/>
      <c r="V364" s="95"/>
      <c r="W364" s="95"/>
    </row>
    <row r="365">
      <c r="B365" s="1146" t="s">
        <v>137</v>
      </c>
      <c r="C365" s="905">
        <v>1.214131803E9</v>
      </c>
      <c r="D365" s="1147" t="s">
        <v>133</v>
      </c>
      <c r="E365" s="1148">
        <f t="shared" si="1"/>
        <v>0</v>
      </c>
      <c r="F365" s="1157">
        <v>0.0</v>
      </c>
      <c r="G365" s="1150">
        <v>0.0</v>
      </c>
      <c r="H365" s="1156"/>
      <c r="I365" s="1152">
        <v>6990.0</v>
      </c>
      <c r="J365" s="1152">
        <f t="shared" si="2"/>
        <v>0</v>
      </c>
      <c r="K365" s="1152">
        <v>2179.0</v>
      </c>
      <c r="L365" s="1153">
        <f t="shared" si="7"/>
        <v>3.207893529</v>
      </c>
      <c r="M365" s="1154">
        <f t="shared" si="4"/>
        <v>0</v>
      </c>
      <c r="N365" s="1095">
        <f t="shared" si="5"/>
        <v>0</v>
      </c>
      <c r="O365" s="95"/>
      <c r="P365" s="95"/>
      <c r="Q365" s="1095">
        <f t="shared" si="8"/>
        <v>1398</v>
      </c>
      <c r="R365" s="95"/>
      <c r="S365" s="95"/>
      <c r="T365" s="95"/>
      <c r="U365" s="95"/>
      <c r="V365" s="95"/>
      <c r="W365" s="95"/>
    </row>
    <row r="366">
      <c r="B366" s="1164" t="s">
        <v>137</v>
      </c>
      <c r="C366" s="909">
        <v>1.214131803E9</v>
      </c>
      <c r="D366" s="1158" t="s">
        <v>242</v>
      </c>
      <c r="E366" s="1159">
        <f t="shared" si="1"/>
        <v>0</v>
      </c>
      <c r="F366" s="1165">
        <v>0.0</v>
      </c>
      <c r="G366" s="1205">
        <v>0.0</v>
      </c>
      <c r="H366" s="1206"/>
      <c r="I366" s="1152">
        <v>6990.0</v>
      </c>
      <c r="J366" s="1162">
        <f t="shared" si="2"/>
        <v>0</v>
      </c>
      <c r="K366" s="1152">
        <v>2179.0</v>
      </c>
      <c r="L366" s="1153">
        <f t="shared" si="7"/>
        <v>3.207893529</v>
      </c>
      <c r="M366" s="1163">
        <f t="shared" si="4"/>
        <v>0</v>
      </c>
      <c r="N366" s="1095">
        <f t="shared" si="5"/>
        <v>0</v>
      </c>
      <c r="O366" s="95"/>
      <c r="P366" s="95"/>
      <c r="Q366" s="1095">
        <f t="shared" si="8"/>
        <v>1398</v>
      </c>
      <c r="R366" s="95"/>
      <c r="S366" s="95"/>
      <c r="T366" s="95"/>
      <c r="U366" s="95"/>
      <c r="V366" s="95"/>
      <c r="W366" s="95"/>
    </row>
    <row r="367">
      <c r="B367" s="1146" t="s">
        <v>138</v>
      </c>
      <c r="C367" s="905">
        <v>1.214131023E9</v>
      </c>
      <c r="D367" s="1147" t="s">
        <v>36</v>
      </c>
      <c r="E367" s="1148">
        <f t="shared" si="1"/>
        <v>14</v>
      </c>
      <c r="F367" s="1155">
        <v>11.0</v>
      </c>
      <c r="G367" s="1150">
        <v>3.0</v>
      </c>
      <c r="H367" s="1156"/>
      <c r="I367" s="1152">
        <v>6990.0</v>
      </c>
      <c r="J367" s="1152">
        <f t="shared" si="2"/>
        <v>97860</v>
      </c>
      <c r="K367" s="1152">
        <v>2367.0</v>
      </c>
      <c r="L367" s="1153">
        <f t="shared" si="7"/>
        <v>2.953105196</v>
      </c>
      <c r="M367" s="1154">
        <f t="shared" si="4"/>
        <v>33138</v>
      </c>
      <c r="N367" s="1095">
        <f t="shared" si="5"/>
        <v>97860</v>
      </c>
      <c r="O367" s="95"/>
      <c r="P367" s="95"/>
      <c r="Q367" s="1095">
        <f t="shared" si="8"/>
        <v>1398</v>
      </c>
      <c r="R367" s="95"/>
      <c r="S367" s="95"/>
      <c r="T367" s="95"/>
      <c r="U367" s="95"/>
      <c r="V367" s="95"/>
      <c r="W367" s="95"/>
    </row>
    <row r="368">
      <c r="B368" s="1146" t="s">
        <v>138</v>
      </c>
      <c r="C368" s="905">
        <v>1.214131024E9</v>
      </c>
      <c r="D368" s="1147" t="s">
        <v>35</v>
      </c>
      <c r="E368" s="1148">
        <f t="shared" si="1"/>
        <v>10</v>
      </c>
      <c r="F368" s="1155">
        <v>7.0</v>
      </c>
      <c r="G368" s="1150">
        <v>3.0</v>
      </c>
      <c r="H368" s="1156"/>
      <c r="I368" s="1152">
        <v>6990.0</v>
      </c>
      <c r="J368" s="1152">
        <f t="shared" si="2"/>
        <v>69900</v>
      </c>
      <c r="K368" s="1152">
        <v>2367.0</v>
      </c>
      <c r="L368" s="1153">
        <f t="shared" si="7"/>
        <v>2.953105196</v>
      </c>
      <c r="M368" s="1154">
        <f t="shared" si="4"/>
        <v>23670</v>
      </c>
      <c r="N368" s="1095">
        <f t="shared" si="5"/>
        <v>69900</v>
      </c>
      <c r="O368" s="95"/>
      <c r="P368" s="95"/>
      <c r="Q368" s="1095">
        <f t="shared" si="8"/>
        <v>1398</v>
      </c>
      <c r="R368" s="95"/>
      <c r="S368" s="95"/>
      <c r="T368" s="95"/>
      <c r="U368" s="95"/>
      <c r="V368" s="95"/>
      <c r="W368" s="95"/>
    </row>
    <row r="369">
      <c r="B369" s="1146" t="s">
        <v>138</v>
      </c>
      <c r="C369" s="905">
        <v>1.214131025E9</v>
      </c>
      <c r="D369" s="1147" t="s">
        <v>34</v>
      </c>
      <c r="E369" s="1148">
        <f t="shared" si="1"/>
        <v>7</v>
      </c>
      <c r="F369" s="1155">
        <v>4.0</v>
      </c>
      <c r="G369" s="1150">
        <v>3.0</v>
      </c>
      <c r="H369" s="1156"/>
      <c r="I369" s="1152">
        <v>6990.0</v>
      </c>
      <c r="J369" s="1152">
        <f t="shared" si="2"/>
        <v>48930</v>
      </c>
      <c r="K369" s="1152">
        <v>2367.0</v>
      </c>
      <c r="L369" s="1153">
        <f t="shared" si="7"/>
        <v>2.953105196</v>
      </c>
      <c r="M369" s="1154">
        <f t="shared" si="4"/>
        <v>16569</v>
      </c>
      <c r="N369" s="1095">
        <f t="shared" si="5"/>
        <v>48930</v>
      </c>
      <c r="O369" s="95"/>
      <c r="P369" s="95"/>
      <c r="Q369" s="1095">
        <f t="shared" si="8"/>
        <v>1398</v>
      </c>
      <c r="R369" s="95"/>
      <c r="S369" s="95"/>
      <c r="T369" s="95"/>
      <c r="U369" s="95"/>
      <c r="V369" s="95"/>
      <c r="W369" s="95"/>
    </row>
    <row r="370">
      <c r="B370" s="1146" t="s">
        <v>138</v>
      </c>
      <c r="C370" s="905">
        <v>1.214131026E9</v>
      </c>
      <c r="D370" s="1147" t="s">
        <v>37</v>
      </c>
      <c r="E370" s="1148">
        <f t="shared" si="1"/>
        <v>17</v>
      </c>
      <c r="F370" s="1155">
        <v>14.0</v>
      </c>
      <c r="G370" s="1150">
        <v>3.0</v>
      </c>
      <c r="H370" s="1156"/>
      <c r="I370" s="1152">
        <v>6990.0</v>
      </c>
      <c r="J370" s="1152">
        <f t="shared" si="2"/>
        <v>118830</v>
      </c>
      <c r="K370" s="1152">
        <v>2367.0</v>
      </c>
      <c r="L370" s="1153">
        <f t="shared" si="7"/>
        <v>2.953105196</v>
      </c>
      <c r="M370" s="1154">
        <f t="shared" si="4"/>
        <v>40239</v>
      </c>
      <c r="N370" s="1095">
        <f t="shared" si="5"/>
        <v>118830</v>
      </c>
      <c r="O370" s="95"/>
      <c r="P370" s="95"/>
      <c r="Q370" s="1095">
        <f t="shared" si="8"/>
        <v>1398</v>
      </c>
      <c r="R370" s="95"/>
      <c r="S370" s="95"/>
      <c r="T370" s="95"/>
      <c r="U370" s="95"/>
      <c r="V370" s="95"/>
      <c r="W370" s="95"/>
    </row>
    <row r="371">
      <c r="B371" s="1146" t="s">
        <v>138</v>
      </c>
      <c r="C371" s="905">
        <v>1.214131027E9</v>
      </c>
      <c r="D371" s="1147" t="s">
        <v>132</v>
      </c>
      <c r="E371" s="1148">
        <f t="shared" si="1"/>
        <v>10</v>
      </c>
      <c r="F371" s="1155">
        <v>7.0</v>
      </c>
      <c r="G371" s="1150">
        <v>3.0</v>
      </c>
      <c r="H371" s="1156"/>
      <c r="I371" s="1152">
        <v>6990.0</v>
      </c>
      <c r="J371" s="1152">
        <f t="shared" si="2"/>
        <v>69900</v>
      </c>
      <c r="K371" s="1152">
        <v>2367.0</v>
      </c>
      <c r="L371" s="1153">
        <f t="shared" si="7"/>
        <v>2.953105196</v>
      </c>
      <c r="M371" s="1154">
        <f t="shared" si="4"/>
        <v>23670</v>
      </c>
      <c r="N371" s="1095">
        <f t="shared" si="5"/>
        <v>69900</v>
      </c>
      <c r="O371" s="95"/>
      <c r="P371" s="95"/>
      <c r="Q371" s="1095">
        <f t="shared" si="8"/>
        <v>1398</v>
      </c>
      <c r="R371" s="95"/>
      <c r="S371" s="95"/>
      <c r="T371" s="95"/>
      <c r="U371" s="95"/>
      <c r="V371" s="95"/>
      <c r="W371" s="95"/>
    </row>
    <row r="372">
      <c r="B372" s="1146" t="s">
        <v>138</v>
      </c>
      <c r="C372" s="905">
        <v>1.214131028E9</v>
      </c>
      <c r="D372" s="1147" t="s">
        <v>133</v>
      </c>
      <c r="E372" s="1148">
        <f t="shared" si="1"/>
        <v>3</v>
      </c>
      <c r="F372" s="1155">
        <v>2.0</v>
      </c>
      <c r="G372" s="1150">
        <v>1.0</v>
      </c>
      <c r="H372" s="1156"/>
      <c r="I372" s="1152">
        <v>6990.0</v>
      </c>
      <c r="J372" s="1152">
        <f t="shared" si="2"/>
        <v>20970</v>
      </c>
      <c r="K372" s="1152">
        <v>2367.0</v>
      </c>
      <c r="L372" s="1153">
        <f t="shared" si="7"/>
        <v>2.953105196</v>
      </c>
      <c r="M372" s="1154">
        <f t="shared" si="4"/>
        <v>7101</v>
      </c>
      <c r="N372" s="1095">
        <f t="shared" si="5"/>
        <v>20970</v>
      </c>
      <c r="O372" s="95"/>
      <c r="P372" s="95"/>
      <c r="Q372" s="1095">
        <f t="shared" si="8"/>
        <v>1398</v>
      </c>
      <c r="R372" s="95"/>
      <c r="S372" s="95"/>
      <c r="T372" s="95"/>
      <c r="U372" s="95"/>
      <c r="V372" s="95"/>
      <c r="W372" s="95"/>
    </row>
    <row r="373">
      <c r="B373" s="1164" t="s">
        <v>138</v>
      </c>
      <c r="C373" s="909">
        <v>1.214131029E9</v>
      </c>
      <c r="D373" s="1158" t="s">
        <v>242</v>
      </c>
      <c r="E373" s="1159">
        <f t="shared" si="1"/>
        <v>0</v>
      </c>
      <c r="F373" s="1165">
        <v>0.0</v>
      </c>
      <c r="G373" s="1205">
        <v>0.0</v>
      </c>
      <c r="H373" s="1206"/>
      <c r="I373" s="1152">
        <v>6990.0</v>
      </c>
      <c r="J373" s="1162">
        <f t="shared" si="2"/>
        <v>0</v>
      </c>
      <c r="K373" s="1152">
        <v>2367.0</v>
      </c>
      <c r="L373" s="1153">
        <f t="shared" si="7"/>
        <v>2.953105196</v>
      </c>
      <c r="M373" s="1163">
        <f t="shared" si="4"/>
        <v>0</v>
      </c>
      <c r="N373" s="1095">
        <f t="shared" si="5"/>
        <v>0</v>
      </c>
      <c r="O373" s="95"/>
      <c r="P373" s="95"/>
      <c r="Q373" s="1095">
        <f t="shared" si="8"/>
        <v>1398</v>
      </c>
      <c r="R373" s="95"/>
      <c r="S373" s="95"/>
      <c r="T373" s="95"/>
      <c r="U373" s="95"/>
      <c r="V373" s="95"/>
      <c r="W373" s="95"/>
    </row>
    <row r="374">
      <c r="B374" s="1146" t="s">
        <v>139</v>
      </c>
      <c r="C374" s="905">
        <v>1.214131703E9</v>
      </c>
      <c r="D374" s="1147" t="s">
        <v>36</v>
      </c>
      <c r="E374" s="1148">
        <f t="shared" si="1"/>
        <v>5</v>
      </c>
      <c r="F374" s="1155">
        <v>2.0</v>
      </c>
      <c r="G374" s="1150">
        <v>3.0</v>
      </c>
      <c r="H374" s="1156"/>
      <c r="I374" s="1152">
        <v>6990.0</v>
      </c>
      <c r="J374" s="1152">
        <f t="shared" si="2"/>
        <v>34950</v>
      </c>
      <c r="K374" s="1152">
        <v>2441.0</v>
      </c>
      <c r="L374" s="1153">
        <f t="shared" si="7"/>
        <v>2.8635805</v>
      </c>
      <c r="M374" s="1154">
        <f t="shared" si="4"/>
        <v>12205</v>
      </c>
      <c r="N374" s="1095">
        <f t="shared" si="5"/>
        <v>34950</v>
      </c>
      <c r="O374" s="95"/>
      <c r="P374" s="95"/>
      <c r="Q374" s="1095">
        <f t="shared" si="8"/>
        <v>1398</v>
      </c>
      <c r="R374" s="95"/>
      <c r="S374" s="95"/>
      <c r="T374" s="95"/>
      <c r="U374" s="95"/>
      <c r="V374" s="95"/>
      <c r="W374" s="95"/>
    </row>
    <row r="375">
      <c r="B375" s="1146" t="s">
        <v>139</v>
      </c>
      <c r="C375" s="905">
        <v>1.214131704E9</v>
      </c>
      <c r="D375" s="1147" t="s">
        <v>35</v>
      </c>
      <c r="E375" s="1148">
        <f t="shared" si="1"/>
        <v>5</v>
      </c>
      <c r="F375" s="1155">
        <v>2.0</v>
      </c>
      <c r="G375" s="1150">
        <v>3.0</v>
      </c>
      <c r="H375" s="1156"/>
      <c r="I375" s="1152">
        <v>6990.0</v>
      </c>
      <c r="J375" s="1152">
        <f t="shared" si="2"/>
        <v>34950</v>
      </c>
      <c r="K375" s="1152">
        <v>2441.0</v>
      </c>
      <c r="L375" s="1153">
        <f t="shared" si="7"/>
        <v>2.8635805</v>
      </c>
      <c r="M375" s="1154">
        <f t="shared" si="4"/>
        <v>12205</v>
      </c>
      <c r="N375" s="1095">
        <f t="shared" si="5"/>
        <v>34950</v>
      </c>
      <c r="O375" s="95"/>
      <c r="P375" s="95"/>
      <c r="Q375" s="1095">
        <f t="shared" si="8"/>
        <v>1398</v>
      </c>
      <c r="R375" s="95"/>
      <c r="S375" s="95"/>
      <c r="T375" s="95"/>
      <c r="U375" s="95"/>
      <c r="V375" s="95"/>
      <c r="W375" s="95"/>
    </row>
    <row r="376">
      <c r="B376" s="1146" t="s">
        <v>139</v>
      </c>
      <c r="C376" s="905">
        <v>1.214131705E9</v>
      </c>
      <c r="D376" s="1147" t="s">
        <v>34</v>
      </c>
      <c r="E376" s="1148">
        <f t="shared" si="1"/>
        <v>6</v>
      </c>
      <c r="F376" s="1155">
        <v>2.0</v>
      </c>
      <c r="G376" s="1150">
        <v>4.0</v>
      </c>
      <c r="H376" s="1156"/>
      <c r="I376" s="1152">
        <v>6990.0</v>
      </c>
      <c r="J376" s="1152">
        <f t="shared" si="2"/>
        <v>41940</v>
      </c>
      <c r="K376" s="1152">
        <v>2441.0</v>
      </c>
      <c r="L376" s="1153">
        <f t="shared" si="7"/>
        <v>2.8635805</v>
      </c>
      <c r="M376" s="1154">
        <f t="shared" si="4"/>
        <v>14646</v>
      </c>
      <c r="N376" s="1095">
        <f t="shared" si="5"/>
        <v>41940</v>
      </c>
      <c r="O376" s="95"/>
      <c r="P376" s="95"/>
      <c r="Q376" s="1095">
        <f t="shared" si="8"/>
        <v>1398</v>
      </c>
      <c r="R376" s="95"/>
      <c r="S376" s="95"/>
      <c r="T376" s="95"/>
      <c r="U376" s="95"/>
      <c r="V376" s="95"/>
      <c r="W376" s="95"/>
    </row>
    <row r="377">
      <c r="B377" s="1146" t="s">
        <v>139</v>
      </c>
      <c r="C377" s="905">
        <v>1.214131706E9</v>
      </c>
      <c r="D377" s="1147" t="s">
        <v>37</v>
      </c>
      <c r="E377" s="1148">
        <f t="shared" si="1"/>
        <v>11</v>
      </c>
      <c r="F377" s="1155">
        <v>8.0</v>
      </c>
      <c r="G377" s="1150">
        <v>3.0</v>
      </c>
      <c r="H377" s="1156"/>
      <c r="I377" s="1152">
        <v>6990.0</v>
      </c>
      <c r="J377" s="1152">
        <f t="shared" si="2"/>
        <v>76890</v>
      </c>
      <c r="K377" s="1152">
        <v>2441.0</v>
      </c>
      <c r="L377" s="1153">
        <f t="shared" si="7"/>
        <v>2.8635805</v>
      </c>
      <c r="M377" s="1154">
        <f t="shared" si="4"/>
        <v>26851</v>
      </c>
      <c r="N377" s="1095">
        <f t="shared" si="5"/>
        <v>76890</v>
      </c>
      <c r="O377" s="95"/>
      <c r="P377" s="95"/>
      <c r="Q377" s="1095">
        <f t="shared" si="8"/>
        <v>1398</v>
      </c>
      <c r="R377" s="95"/>
      <c r="S377" s="95"/>
      <c r="T377" s="95"/>
      <c r="U377" s="95"/>
      <c r="V377" s="95"/>
      <c r="W377" s="95"/>
    </row>
    <row r="378">
      <c r="B378" s="1146" t="s">
        <v>139</v>
      </c>
      <c r="C378" s="905">
        <v>1.214131707E9</v>
      </c>
      <c r="D378" s="1147" t="s">
        <v>132</v>
      </c>
      <c r="E378" s="1148">
        <f t="shared" si="1"/>
        <v>5</v>
      </c>
      <c r="F378" s="1155">
        <v>2.0</v>
      </c>
      <c r="G378" s="1150">
        <v>3.0</v>
      </c>
      <c r="H378" s="1156"/>
      <c r="I378" s="1152">
        <v>6990.0</v>
      </c>
      <c r="J378" s="1152">
        <f t="shared" si="2"/>
        <v>34950</v>
      </c>
      <c r="K378" s="1152">
        <v>2441.0</v>
      </c>
      <c r="L378" s="1153">
        <f t="shared" si="7"/>
        <v>2.8635805</v>
      </c>
      <c r="M378" s="1154">
        <f t="shared" si="4"/>
        <v>12205</v>
      </c>
      <c r="N378" s="1095">
        <f t="shared" si="5"/>
        <v>34950</v>
      </c>
      <c r="O378" s="95"/>
      <c r="P378" s="95"/>
      <c r="Q378" s="1095">
        <f t="shared" si="8"/>
        <v>1398</v>
      </c>
      <c r="R378" s="95"/>
      <c r="S378" s="95"/>
      <c r="T378" s="95"/>
      <c r="U378" s="95"/>
      <c r="V378" s="95"/>
      <c r="W378" s="95"/>
    </row>
    <row r="379">
      <c r="B379" s="1146" t="s">
        <v>139</v>
      </c>
      <c r="C379" s="905">
        <v>1.214131708E9</v>
      </c>
      <c r="D379" s="1147" t="s">
        <v>133</v>
      </c>
      <c r="E379" s="1148">
        <f t="shared" si="1"/>
        <v>4</v>
      </c>
      <c r="F379" s="1155">
        <v>2.0</v>
      </c>
      <c r="G379" s="1150">
        <v>2.0</v>
      </c>
      <c r="H379" s="1156"/>
      <c r="I379" s="1152">
        <v>6990.0</v>
      </c>
      <c r="J379" s="1152">
        <f t="shared" si="2"/>
        <v>27960</v>
      </c>
      <c r="K379" s="1152">
        <v>2441.0</v>
      </c>
      <c r="L379" s="1153">
        <f t="shared" si="7"/>
        <v>2.8635805</v>
      </c>
      <c r="M379" s="1154">
        <f t="shared" si="4"/>
        <v>9764</v>
      </c>
      <c r="N379" s="1095">
        <f t="shared" si="5"/>
        <v>27960</v>
      </c>
      <c r="O379" s="95"/>
      <c r="P379" s="95"/>
      <c r="Q379" s="1095">
        <f t="shared" si="8"/>
        <v>1398</v>
      </c>
      <c r="R379" s="95"/>
      <c r="S379" s="95"/>
      <c r="T379" s="95"/>
      <c r="U379" s="95"/>
      <c r="V379" s="95"/>
      <c r="W379" s="95"/>
    </row>
    <row r="380">
      <c r="B380" s="1164" t="s">
        <v>139</v>
      </c>
      <c r="C380" s="909">
        <v>1.214131709E9</v>
      </c>
      <c r="D380" s="1158" t="s">
        <v>242</v>
      </c>
      <c r="E380" s="1159">
        <f t="shared" si="1"/>
        <v>0</v>
      </c>
      <c r="F380" s="1165">
        <v>0.0</v>
      </c>
      <c r="G380" s="1205">
        <v>0.0</v>
      </c>
      <c r="H380" s="1206"/>
      <c r="I380" s="1152">
        <v>6990.0</v>
      </c>
      <c r="J380" s="1162">
        <f t="shared" si="2"/>
        <v>0</v>
      </c>
      <c r="K380" s="1152">
        <v>2441.0</v>
      </c>
      <c r="L380" s="1153">
        <f t="shared" si="7"/>
        <v>2.8635805</v>
      </c>
      <c r="M380" s="1163">
        <f t="shared" si="4"/>
        <v>0</v>
      </c>
      <c r="N380" s="1095">
        <f t="shared" si="5"/>
        <v>0</v>
      </c>
      <c r="O380" s="95"/>
      <c r="P380" s="95"/>
      <c r="Q380" s="1095">
        <f t="shared" si="8"/>
        <v>1398</v>
      </c>
      <c r="R380" s="95"/>
      <c r="S380" s="95"/>
      <c r="T380" s="95"/>
      <c r="U380" s="95"/>
      <c r="V380" s="95"/>
      <c r="W380" s="95"/>
    </row>
    <row r="381">
      <c r="B381" s="1146" t="s">
        <v>169</v>
      </c>
      <c r="C381" s="905">
        <v>1.216131703E9</v>
      </c>
      <c r="D381" s="1147" t="s">
        <v>36</v>
      </c>
      <c r="E381" s="1148">
        <f t="shared" si="1"/>
        <v>11</v>
      </c>
      <c r="F381" s="1155">
        <v>7.0</v>
      </c>
      <c r="G381" s="1150">
        <v>4.0</v>
      </c>
      <c r="H381" s="1156"/>
      <c r="I381" s="1152">
        <v>5990.0</v>
      </c>
      <c r="J381" s="1152">
        <f t="shared" si="2"/>
        <v>65890</v>
      </c>
      <c r="K381" s="1152">
        <v>2341.0</v>
      </c>
      <c r="L381" s="1153">
        <f t="shared" si="7"/>
        <v>2.558735583</v>
      </c>
      <c r="M381" s="1154">
        <f t="shared" si="4"/>
        <v>25751</v>
      </c>
      <c r="N381" s="1095">
        <f t="shared" si="5"/>
        <v>65890</v>
      </c>
      <c r="O381" s="95"/>
      <c r="P381" s="95"/>
      <c r="Q381" s="1095">
        <f t="shared" si="8"/>
        <v>1198</v>
      </c>
      <c r="R381" s="95"/>
      <c r="S381" s="95"/>
      <c r="T381" s="95"/>
      <c r="U381" s="95"/>
      <c r="V381" s="95"/>
      <c r="W381" s="95"/>
    </row>
    <row r="382">
      <c r="B382" s="1146" t="s">
        <v>169</v>
      </c>
      <c r="C382" s="905">
        <v>1.216131704E9</v>
      </c>
      <c r="D382" s="1147" t="s">
        <v>35</v>
      </c>
      <c r="E382" s="1148">
        <f t="shared" si="1"/>
        <v>6</v>
      </c>
      <c r="F382" s="1155">
        <v>3.0</v>
      </c>
      <c r="G382" s="1150">
        <v>3.0</v>
      </c>
      <c r="H382" s="1156"/>
      <c r="I382" s="1152">
        <v>5990.0</v>
      </c>
      <c r="J382" s="1152">
        <f t="shared" si="2"/>
        <v>35940</v>
      </c>
      <c r="K382" s="1152">
        <v>2341.0</v>
      </c>
      <c r="L382" s="1153">
        <f t="shared" si="7"/>
        <v>2.558735583</v>
      </c>
      <c r="M382" s="1154">
        <f t="shared" si="4"/>
        <v>14046</v>
      </c>
      <c r="N382" s="1095">
        <f t="shared" si="5"/>
        <v>35940</v>
      </c>
      <c r="O382" s="95"/>
      <c r="P382" s="95"/>
      <c r="Q382" s="1095">
        <f t="shared" si="8"/>
        <v>1198</v>
      </c>
      <c r="R382" s="95"/>
      <c r="S382" s="95"/>
      <c r="T382" s="95"/>
      <c r="U382" s="95"/>
      <c r="V382" s="95"/>
      <c r="W382" s="95"/>
    </row>
    <row r="383">
      <c r="B383" s="1146" t="s">
        <v>169</v>
      </c>
      <c r="C383" s="905">
        <v>1.216131705E9</v>
      </c>
      <c r="D383" s="1147" t="s">
        <v>34</v>
      </c>
      <c r="E383" s="1148">
        <f t="shared" si="1"/>
        <v>3</v>
      </c>
      <c r="F383" s="1155">
        <v>1.0</v>
      </c>
      <c r="G383" s="1150">
        <v>2.0</v>
      </c>
      <c r="H383" s="1156"/>
      <c r="I383" s="1152">
        <v>5990.0</v>
      </c>
      <c r="J383" s="1152">
        <f t="shared" si="2"/>
        <v>17970</v>
      </c>
      <c r="K383" s="1152">
        <v>2341.0</v>
      </c>
      <c r="L383" s="1153">
        <f t="shared" si="7"/>
        <v>2.558735583</v>
      </c>
      <c r="M383" s="1154">
        <f t="shared" si="4"/>
        <v>7023</v>
      </c>
      <c r="N383" s="1095">
        <f t="shared" si="5"/>
        <v>17970</v>
      </c>
      <c r="O383" s="95"/>
      <c r="P383" s="95"/>
      <c r="Q383" s="1095">
        <f t="shared" si="8"/>
        <v>1198</v>
      </c>
      <c r="R383" s="95"/>
      <c r="S383" s="95"/>
      <c r="T383" s="95"/>
      <c r="U383" s="95"/>
      <c r="V383" s="95"/>
      <c r="W383" s="95"/>
    </row>
    <row r="384">
      <c r="B384" s="1146" t="s">
        <v>169</v>
      </c>
      <c r="C384" s="905">
        <v>1.216131706E9</v>
      </c>
      <c r="D384" s="1147" t="s">
        <v>37</v>
      </c>
      <c r="E384" s="1148">
        <f t="shared" si="1"/>
        <v>3</v>
      </c>
      <c r="F384" s="1157">
        <v>0.0</v>
      </c>
      <c r="G384" s="1150">
        <v>3.0</v>
      </c>
      <c r="H384" s="1156"/>
      <c r="I384" s="1152">
        <v>5990.0</v>
      </c>
      <c r="J384" s="1152">
        <f t="shared" si="2"/>
        <v>17970</v>
      </c>
      <c r="K384" s="1152">
        <v>2341.0</v>
      </c>
      <c r="L384" s="1153">
        <f t="shared" si="7"/>
        <v>2.558735583</v>
      </c>
      <c r="M384" s="1154">
        <f t="shared" si="4"/>
        <v>7023</v>
      </c>
      <c r="N384" s="1095">
        <f t="shared" si="5"/>
        <v>17970</v>
      </c>
      <c r="O384" s="95"/>
      <c r="P384" s="95"/>
      <c r="Q384" s="1095">
        <f t="shared" si="8"/>
        <v>1198</v>
      </c>
      <c r="R384" s="95"/>
      <c r="S384" s="95"/>
      <c r="T384" s="95"/>
      <c r="U384" s="95"/>
      <c r="V384" s="95"/>
      <c r="W384" s="95"/>
    </row>
    <row r="385">
      <c r="B385" s="1146" t="s">
        <v>169</v>
      </c>
      <c r="C385" s="905">
        <v>1.216131707E9</v>
      </c>
      <c r="D385" s="1147" t="s">
        <v>132</v>
      </c>
      <c r="E385" s="1148">
        <f t="shared" si="1"/>
        <v>1</v>
      </c>
      <c r="F385" s="1157">
        <v>0.0</v>
      </c>
      <c r="G385" s="1150">
        <v>1.0</v>
      </c>
      <c r="H385" s="1156"/>
      <c r="I385" s="1152">
        <v>5990.0</v>
      </c>
      <c r="J385" s="1152">
        <f t="shared" si="2"/>
        <v>5990</v>
      </c>
      <c r="K385" s="1152">
        <v>2341.0</v>
      </c>
      <c r="L385" s="1153">
        <f t="shared" si="7"/>
        <v>2.558735583</v>
      </c>
      <c r="M385" s="1154">
        <f t="shared" si="4"/>
        <v>2341</v>
      </c>
      <c r="N385" s="1095">
        <f t="shared" si="5"/>
        <v>5990</v>
      </c>
      <c r="O385" s="95"/>
      <c r="P385" s="95"/>
      <c r="Q385" s="1095">
        <f t="shared" si="8"/>
        <v>1198</v>
      </c>
      <c r="R385" s="95"/>
      <c r="S385" s="95"/>
      <c r="T385" s="95"/>
      <c r="U385" s="95"/>
      <c r="V385" s="95"/>
      <c r="W385" s="95"/>
    </row>
    <row r="386">
      <c r="B386" s="1146" t="s">
        <v>169</v>
      </c>
      <c r="C386" s="905">
        <v>1.216131708E9</v>
      </c>
      <c r="D386" s="1147" t="s">
        <v>133</v>
      </c>
      <c r="E386" s="1148">
        <f t="shared" si="1"/>
        <v>5</v>
      </c>
      <c r="F386" s="1155">
        <v>3.0</v>
      </c>
      <c r="G386" s="1150">
        <v>2.0</v>
      </c>
      <c r="H386" s="1156"/>
      <c r="I386" s="1152">
        <v>5990.0</v>
      </c>
      <c r="J386" s="1152">
        <f t="shared" si="2"/>
        <v>29950</v>
      </c>
      <c r="K386" s="1152">
        <v>2341.0</v>
      </c>
      <c r="L386" s="1153">
        <f t="shared" si="7"/>
        <v>2.558735583</v>
      </c>
      <c r="M386" s="1154">
        <f t="shared" si="4"/>
        <v>11705</v>
      </c>
      <c r="N386" s="1095">
        <f t="shared" si="5"/>
        <v>29950</v>
      </c>
      <c r="O386" s="95"/>
      <c r="P386" s="95"/>
      <c r="Q386" s="1095">
        <f t="shared" si="8"/>
        <v>1198</v>
      </c>
      <c r="R386" s="95"/>
      <c r="S386" s="95"/>
      <c r="T386" s="95"/>
      <c r="U386" s="95"/>
      <c r="V386" s="95"/>
      <c r="W386" s="95"/>
    </row>
    <row r="387">
      <c r="B387" s="1164" t="s">
        <v>169</v>
      </c>
      <c r="C387" s="909">
        <v>1.216131709E9</v>
      </c>
      <c r="D387" s="1158" t="s">
        <v>242</v>
      </c>
      <c r="E387" s="1159">
        <f t="shared" si="1"/>
        <v>0</v>
      </c>
      <c r="F387" s="1165">
        <v>0.0</v>
      </c>
      <c r="G387" s="1205">
        <v>0.0</v>
      </c>
      <c r="H387" s="1207"/>
      <c r="I387" s="1162">
        <v>5990.0</v>
      </c>
      <c r="J387" s="1162">
        <f t="shared" si="2"/>
        <v>0</v>
      </c>
      <c r="K387" s="1152">
        <v>2341.0</v>
      </c>
      <c r="L387" s="1153">
        <f t="shared" si="7"/>
        <v>2.558735583</v>
      </c>
      <c r="M387" s="1163">
        <f t="shared" si="4"/>
        <v>0</v>
      </c>
      <c r="N387" s="1095">
        <f t="shared" si="5"/>
        <v>0</v>
      </c>
      <c r="O387" s="95"/>
      <c r="P387" s="95"/>
      <c r="Q387" s="1095">
        <f t="shared" si="8"/>
        <v>1198</v>
      </c>
      <c r="R387" s="95"/>
      <c r="S387" s="95"/>
      <c r="T387" s="95"/>
      <c r="U387" s="95"/>
      <c r="V387" s="95"/>
      <c r="W387" s="95"/>
    </row>
    <row r="388">
      <c r="B388" s="1146" t="s">
        <v>170</v>
      </c>
      <c r="C388" s="905">
        <v>1.216131803E9</v>
      </c>
      <c r="D388" s="1147" t="s">
        <v>36</v>
      </c>
      <c r="E388" s="1148">
        <f t="shared" si="1"/>
        <v>10</v>
      </c>
      <c r="F388" s="1155">
        <v>7.0</v>
      </c>
      <c r="G388" s="1150">
        <v>3.0</v>
      </c>
      <c r="H388" s="1156"/>
      <c r="I388" s="1152">
        <v>5990.0</v>
      </c>
      <c r="J388" s="1152">
        <f t="shared" si="2"/>
        <v>59900</v>
      </c>
      <c r="K388" s="1152">
        <v>2079.0</v>
      </c>
      <c r="L388" s="1153">
        <f t="shared" si="7"/>
        <v>2.881192881</v>
      </c>
      <c r="M388" s="1154">
        <f t="shared" si="4"/>
        <v>20790</v>
      </c>
      <c r="N388" s="1095">
        <f t="shared" si="5"/>
        <v>59900</v>
      </c>
      <c r="O388" s="95"/>
      <c r="P388" s="95"/>
      <c r="Q388" s="1095">
        <f t="shared" si="8"/>
        <v>1198</v>
      </c>
      <c r="R388" s="95"/>
      <c r="S388" s="95"/>
      <c r="T388" s="95"/>
      <c r="U388" s="95"/>
      <c r="V388" s="95"/>
      <c r="W388" s="95"/>
    </row>
    <row r="389">
      <c r="B389" s="1146" t="s">
        <v>170</v>
      </c>
      <c r="C389" s="905">
        <v>1.216131804E9</v>
      </c>
      <c r="D389" s="1147" t="s">
        <v>35</v>
      </c>
      <c r="E389" s="1148">
        <f t="shared" si="1"/>
        <v>12</v>
      </c>
      <c r="F389" s="1155">
        <v>9.0</v>
      </c>
      <c r="G389" s="1150">
        <v>3.0</v>
      </c>
      <c r="H389" s="1156"/>
      <c r="I389" s="1152">
        <v>5990.0</v>
      </c>
      <c r="J389" s="1152">
        <f t="shared" si="2"/>
        <v>71880</v>
      </c>
      <c r="K389" s="1152">
        <v>2079.0</v>
      </c>
      <c r="L389" s="1153">
        <f t="shared" si="7"/>
        <v>2.881192881</v>
      </c>
      <c r="M389" s="1154">
        <f t="shared" si="4"/>
        <v>24948</v>
      </c>
      <c r="N389" s="1095">
        <f t="shared" si="5"/>
        <v>71880</v>
      </c>
      <c r="O389" s="95"/>
      <c r="P389" s="95"/>
      <c r="Q389" s="1095">
        <f t="shared" si="8"/>
        <v>1198</v>
      </c>
      <c r="R389" s="95"/>
      <c r="S389" s="95"/>
      <c r="T389" s="95"/>
      <c r="U389" s="95"/>
      <c r="V389" s="95"/>
      <c r="W389" s="95"/>
    </row>
    <row r="390">
      <c r="B390" s="1146" t="s">
        <v>170</v>
      </c>
      <c r="C390" s="905">
        <v>1.216131805E9</v>
      </c>
      <c r="D390" s="1147" t="s">
        <v>34</v>
      </c>
      <c r="E390" s="1148">
        <f t="shared" si="1"/>
        <v>6</v>
      </c>
      <c r="F390" s="1155">
        <v>4.0</v>
      </c>
      <c r="G390" s="1150">
        <v>2.0</v>
      </c>
      <c r="H390" s="1156"/>
      <c r="I390" s="1152">
        <v>5990.0</v>
      </c>
      <c r="J390" s="1152">
        <f t="shared" si="2"/>
        <v>35940</v>
      </c>
      <c r="K390" s="1152">
        <v>2079.0</v>
      </c>
      <c r="L390" s="1153">
        <f t="shared" si="7"/>
        <v>2.881192881</v>
      </c>
      <c r="M390" s="1154">
        <f t="shared" si="4"/>
        <v>12474</v>
      </c>
      <c r="N390" s="1095">
        <f t="shared" si="5"/>
        <v>35940</v>
      </c>
      <c r="O390" s="95"/>
      <c r="P390" s="95"/>
      <c r="Q390" s="1095">
        <f t="shared" si="8"/>
        <v>1198</v>
      </c>
      <c r="R390" s="95"/>
      <c r="S390" s="95"/>
      <c r="T390" s="95"/>
      <c r="U390" s="95"/>
      <c r="V390" s="95"/>
      <c r="W390" s="95"/>
    </row>
    <row r="391">
      <c r="B391" s="1146" t="s">
        <v>170</v>
      </c>
      <c r="C391" s="905">
        <v>1.216131806E9</v>
      </c>
      <c r="D391" s="1147" t="s">
        <v>37</v>
      </c>
      <c r="E391" s="1148">
        <f t="shared" si="1"/>
        <v>8</v>
      </c>
      <c r="F391" s="1155">
        <v>5.0</v>
      </c>
      <c r="G391" s="1150">
        <v>3.0</v>
      </c>
      <c r="H391" s="1156"/>
      <c r="I391" s="1152">
        <v>5990.0</v>
      </c>
      <c r="J391" s="1152">
        <f t="shared" si="2"/>
        <v>47920</v>
      </c>
      <c r="K391" s="1152">
        <v>2079.0</v>
      </c>
      <c r="L391" s="1153">
        <f t="shared" si="7"/>
        <v>2.881192881</v>
      </c>
      <c r="M391" s="1154">
        <f t="shared" si="4"/>
        <v>16632</v>
      </c>
      <c r="N391" s="1095">
        <f t="shared" si="5"/>
        <v>47920</v>
      </c>
      <c r="O391" s="95"/>
      <c r="P391" s="95"/>
      <c r="Q391" s="1095">
        <f t="shared" si="8"/>
        <v>1198</v>
      </c>
      <c r="R391" s="95"/>
      <c r="S391" s="95"/>
      <c r="T391" s="95"/>
      <c r="U391" s="95"/>
      <c r="V391" s="95"/>
      <c r="W391" s="95"/>
    </row>
    <row r="392">
      <c r="B392" s="1146" t="s">
        <v>170</v>
      </c>
      <c r="C392" s="905">
        <v>1.216131807E9</v>
      </c>
      <c r="D392" s="1147" t="s">
        <v>132</v>
      </c>
      <c r="E392" s="1148">
        <f t="shared" si="1"/>
        <v>3</v>
      </c>
      <c r="F392" s="1155">
        <v>1.0</v>
      </c>
      <c r="G392" s="1150">
        <v>2.0</v>
      </c>
      <c r="H392" s="1156"/>
      <c r="I392" s="1152">
        <v>5990.0</v>
      </c>
      <c r="J392" s="1152">
        <f t="shared" si="2"/>
        <v>17970</v>
      </c>
      <c r="K392" s="1152">
        <v>2079.0</v>
      </c>
      <c r="L392" s="1153">
        <f t="shared" si="7"/>
        <v>2.881192881</v>
      </c>
      <c r="M392" s="1154">
        <f t="shared" si="4"/>
        <v>6237</v>
      </c>
      <c r="N392" s="1095">
        <f t="shared" si="5"/>
        <v>17970</v>
      </c>
      <c r="O392" s="95"/>
      <c r="P392" s="95"/>
      <c r="Q392" s="1095">
        <f t="shared" si="8"/>
        <v>1198</v>
      </c>
      <c r="R392" s="95"/>
      <c r="S392" s="95"/>
      <c r="T392" s="95"/>
      <c r="U392" s="95"/>
      <c r="V392" s="95"/>
      <c r="W392" s="95"/>
    </row>
    <row r="393">
      <c r="B393" s="1146" t="s">
        <v>170</v>
      </c>
      <c r="C393" s="905">
        <v>1.216131808E9</v>
      </c>
      <c r="D393" s="1147" t="s">
        <v>133</v>
      </c>
      <c r="E393" s="1148">
        <f t="shared" si="1"/>
        <v>0</v>
      </c>
      <c r="F393" s="1157">
        <v>0.0</v>
      </c>
      <c r="G393" s="1150">
        <v>0.0</v>
      </c>
      <c r="H393" s="1156"/>
      <c r="I393" s="1152">
        <v>5990.0</v>
      </c>
      <c r="J393" s="1152">
        <f t="shared" si="2"/>
        <v>0</v>
      </c>
      <c r="K393" s="1152">
        <v>2079.0</v>
      </c>
      <c r="L393" s="1153">
        <f t="shared" si="7"/>
        <v>2.881192881</v>
      </c>
      <c r="M393" s="1154">
        <f t="shared" si="4"/>
        <v>0</v>
      </c>
      <c r="N393" s="1095">
        <f t="shared" si="5"/>
        <v>0</v>
      </c>
      <c r="O393" s="95"/>
      <c r="P393" s="95"/>
      <c r="Q393" s="1095">
        <f t="shared" si="8"/>
        <v>1198</v>
      </c>
      <c r="R393" s="95"/>
      <c r="S393" s="95"/>
      <c r="T393" s="95"/>
      <c r="U393" s="95"/>
      <c r="V393" s="95"/>
      <c r="W393" s="95"/>
    </row>
    <row r="394">
      <c r="B394" s="1137" t="s">
        <v>170</v>
      </c>
      <c r="C394" s="909">
        <v>1.216131809E9</v>
      </c>
      <c r="D394" s="1158" t="s">
        <v>242</v>
      </c>
      <c r="E394" s="1159">
        <f t="shared" si="1"/>
        <v>0</v>
      </c>
      <c r="F394" s="1165">
        <v>0.0</v>
      </c>
      <c r="G394" s="1185">
        <v>0.0</v>
      </c>
      <c r="H394" s="1161"/>
      <c r="I394" s="1162">
        <v>5990.0</v>
      </c>
      <c r="J394" s="1162">
        <f t="shared" si="2"/>
        <v>0</v>
      </c>
      <c r="K394" s="1171">
        <v>2079.0</v>
      </c>
      <c r="L394" s="1153">
        <f t="shared" si="7"/>
        <v>2.881192881</v>
      </c>
      <c r="M394" s="1163">
        <f t="shared" si="4"/>
        <v>0</v>
      </c>
      <c r="N394" s="1095">
        <f t="shared" si="5"/>
        <v>0</v>
      </c>
      <c r="O394" s="95"/>
      <c r="P394" s="95"/>
      <c r="Q394" s="1095">
        <f t="shared" si="8"/>
        <v>1198</v>
      </c>
      <c r="R394" s="95"/>
      <c r="S394" s="95"/>
      <c r="T394" s="95"/>
      <c r="U394" s="95"/>
      <c r="V394" s="95"/>
      <c r="W394" s="95"/>
    </row>
    <row r="395">
      <c r="B395" s="1208" t="s">
        <v>171</v>
      </c>
      <c r="C395" s="899">
        <v>1.216131993E9</v>
      </c>
      <c r="D395" s="1147" t="s">
        <v>36</v>
      </c>
      <c r="E395" s="1175">
        <f t="shared" si="1"/>
        <v>3</v>
      </c>
      <c r="F395" s="1209">
        <v>0.0</v>
      </c>
      <c r="G395" s="1210">
        <v>3.0</v>
      </c>
      <c r="H395" s="1211"/>
      <c r="I395" s="1180">
        <v>5990.0</v>
      </c>
      <c r="J395" s="1180">
        <f t="shared" si="2"/>
        <v>17970</v>
      </c>
      <c r="K395" s="1180">
        <v>2087.0</v>
      </c>
      <c r="L395" s="1153">
        <f t="shared" si="7"/>
        <v>2.870148539</v>
      </c>
      <c r="M395" s="1182">
        <f t="shared" si="4"/>
        <v>6261</v>
      </c>
      <c r="N395" s="1095">
        <f t="shared" si="5"/>
        <v>17970</v>
      </c>
      <c r="O395" s="95"/>
      <c r="P395" s="95"/>
      <c r="Q395" s="1095">
        <f t="shared" si="8"/>
        <v>1198</v>
      </c>
      <c r="R395" s="95"/>
      <c r="S395" s="95"/>
      <c r="T395" s="95"/>
      <c r="U395" s="95"/>
      <c r="V395" s="95"/>
      <c r="W395" s="95"/>
    </row>
    <row r="396">
      <c r="B396" s="1212" t="s">
        <v>171</v>
      </c>
      <c r="C396" s="905">
        <v>1.216131994E9</v>
      </c>
      <c r="D396" s="1147" t="s">
        <v>35</v>
      </c>
      <c r="E396" s="1148">
        <f t="shared" si="1"/>
        <v>6</v>
      </c>
      <c r="F396" s="1155">
        <v>3.0</v>
      </c>
      <c r="G396" s="1150">
        <v>3.0</v>
      </c>
      <c r="H396" s="1156"/>
      <c r="I396" s="1152">
        <v>5990.0</v>
      </c>
      <c r="J396" s="1152">
        <f t="shared" si="2"/>
        <v>35940</v>
      </c>
      <c r="K396" s="1152">
        <v>2087.0</v>
      </c>
      <c r="L396" s="1153">
        <f t="shared" si="7"/>
        <v>2.870148539</v>
      </c>
      <c r="M396" s="1154">
        <f t="shared" si="4"/>
        <v>12522</v>
      </c>
      <c r="N396" s="1095">
        <f t="shared" si="5"/>
        <v>35940</v>
      </c>
      <c r="O396" s="95"/>
      <c r="P396" s="95"/>
      <c r="Q396" s="1095">
        <f t="shared" si="8"/>
        <v>1198</v>
      </c>
      <c r="R396" s="95"/>
      <c r="S396" s="95"/>
      <c r="T396" s="95"/>
      <c r="U396" s="95"/>
      <c r="V396" s="95"/>
      <c r="W396" s="95"/>
    </row>
    <row r="397">
      <c r="B397" s="1212" t="s">
        <v>171</v>
      </c>
      <c r="C397" s="905">
        <v>1.216131995E9</v>
      </c>
      <c r="D397" s="1147" t="s">
        <v>34</v>
      </c>
      <c r="E397" s="1148">
        <f t="shared" si="1"/>
        <v>8</v>
      </c>
      <c r="F397" s="1155">
        <v>5.0</v>
      </c>
      <c r="G397" s="1150">
        <v>3.0</v>
      </c>
      <c r="H397" s="1156"/>
      <c r="I397" s="1152">
        <v>5990.0</v>
      </c>
      <c r="J397" s="1152">
        <f t="shared" si="2"/>
        <v>47920</v>
      </c>
      <c r="K397" s="1152">
        <v>2087.0</v>
      </c>
      <c r="L397" s="1153">
        <f t="shared" si="7"/>
        <v>2.870148539</v>
      </c>
      <c r="M397" s="1154">
        <f t="shared" si="4"/>
        <v>16696</v>
      </c>
      <c r="N397" s="1095">
        <f t="shared" si="5"/>
        <v>47920</v>
      </c>
      <c r="O397" s="95"/>
      <c r="P397" s="95"/>
      <c r="Q397" s="1095">
        <f t="shared" si="8"/>
        <v>1198</v>
      </c>
      <c r="R397" s="95"/>
      <c r="S397" s="95"/>
      <c r="T397" s="95"/>
      <c r="U397" s="95"/>
      <c r="V397" s="95"/>
      <c r="W397" s="95"/>
    </row>
    <row r="398">
      <c r="B398" s="1212" t="s">
        <v>171</v>
      </c>
      <c r="C398" s="905">
        <v>1.216131996E9</v>
      </c>
      <c r="D398" s="1147" t="s">
        <v>37</v>
      </c>
      <c r="E398" s="1148">
        <f t="shared" si="1"/>
        <v>5</v>
      </c>
      <c r="F398" s="1155">
        <v>2.0</v>
      </c>
      <c r="G398" s="1150">
        <v>3.0</v>
      </c>
      <c r="H398" s="1156"/>
      <c r="I398" s="1152">
        <v>5990.0</v>
      </c>
      <c r="J398" s="1152">
        <f t="shared" si="2"/>
        <v>29950</v>
      </c>
      <c r="K398" s="1152">
        <v>2087.0</v>
      </c>
      <c r="L398" s="1153">
        <f t="shared" si="7"/>
        <v>2.870148539</v>
      </c>
      <c r="M398" s="1154">
        <f t="shared" si="4"/>
        <v>10435</v>
      </c>
      <c r="N398" s="1095">
        <f t="shared" si="5"/>
        <v>29950</v>
      </c>
      <c r="O398" s="95"/>
      <c r="P398" s="95"/>
      <c r="Q398" s="1095">
        <f t="shared" si="8"/>
        <v>1198</v>
      </c>
      <c r="R398" s="95"/>
      <c r="S398" s="95"/>
      <c r="T398" s="95"/>
      <c r="U398" s="95"/>
      <c r="V398" s="95"/>
      <c r="W398" s="95"/>
    </row>
    <row r="399">
      <c r="B399" s="1212" t="s">
        <v>171</v>
      </c>
      <c r="C399" s="905">
        <v>1.216131997E9</v>
      </c>
      <c r="D399" s="1147" t="s">
        <v>132</v>
      </c>
      <c r="E399" s="1148">
        <f t="shared" si="1"/>
        <v>5</v>
      </c>
      <c r="F399" s="1155">
        <v>2.0</v>
      </c>
      <c r="G399" s="1150">
        <v>3.0</v>
      </c>
      <c r="H399" s="1156"/>
      <c r="I399" s="1152">
        <v>5990.0</v>
      </c>
      <c r="J399" s="1152">
        <f t="shared" si="2"/>
        <v>29950</v>
      </c>
      <c r="K399" s="1152">
        <v>2087.0</v>
      </c>
      <c r="L399" s="1153">
        <f t="shared" si="7"/>
        <v>2.870148539</v>
      </c>
      <c r="M399" s="1154">
        <f t="shared" si="4"/>
        <v>10435</v>
      </c>
      <c r="N399" s="1095">
        <f t="shared" si="5"/>
        <v>29950</v>
      </c>
      <c r="O399" s="95"/>
      <c r="P399" s="95"/>
      <c r="Q399" s="1095">
        <f t="shared" si="8"/>
        <v>1198</v>
      </c>
      <c r="R399" s="95"/>
      <c r="S399" s="95"/>
      <c r="T399" s="95"/>
      <c r="U399" s="95"/>
      <c r="V399" s="95"/>
      <c r="W399" s="95"/>
    </row>
    <row r="400">
      <c r="B400" s="1212" t="s">
        <v>171</v>
      </c>
      <c r="C400" s="905">
        <v>1.216131998E9</v>
      </c>
      <c r="D400" s="1147" t="s">
        <v>133</v>
      </c>
      <c r="E400" s="1148">
        <f t="shared" si="1"/>
        <v>3</v>
      </c>
      <c r="F400" s="1155">
        <v>2.0</v>
      </c>
      <c r="G400" s="1150">
        <v>1.0</v>
      </c>
      <c r="H400" s="1156"/>
      <c r="I400" s="1152">
        <v>5990.0</v>
      </c>
      <c r="J400" s="1152">
        <f t="shared" si="2"/>
        <v>17970</v>
      </c>
      <c r="K400" s="1152">
        <v>2087.0</v>
      </c>
      <c r="L400" s="1153">
        <f t="shared" si="7"/>
        <v>2.870148539</v>
      </c>
      <c r="M400" s="1154">
        <f t="shared" si="4"/>
        <v>6261</v>
      </c>
      <c r="N400" s="1095">
        <f t="shared" si="5"/>
        <v>17970</v>
      </c>
      <c r="O400" s="95"/>
      <c r="P400" s="95"/>
      <c r="Q400" s="1095">
        <f t="shared" si="8"/>
        <v>1198</v>
      </c>
      <c r="R400" s="95"/>
      <c r="S400" s="95"/>
      <c r="T400" s="95"/>
      <c r="U400" s="95"/>
      <c r="V400" s="95"/>
      <c r="W400" s="95"/>
    </row>
    <row r="401">
      <c r="B401" s="1213" t="s">
        <v>171</v>
      </c>
      <c r="C401" s="909">
        <v>1.216131999E9</v>
      </c>
      <c r="D401" s="1158" t="s">
        <v>242</v>
      </c>
      <c r="E401" s="1159">
        <f t="shared" si="1"/>
        <v>0</v>
      </c>
      <c r="F401" s="1165">
        <v>0.0</v>
      </c>
      <c r="G401" s="1205">
        <v>0.0</v>
      </c>
      <c r="H401" s="1207"/>
      <c r="I401" s="1162">
        <v>5990.0</v>
      </c>
      <c r="J401" s="1162">
        <f t="shared" si="2"/>
        <v>0</v>
      </c>
      <c r="K401" s="1162">
        <v>2087.0</v>
      </c>
      <c r="L401" s="1153">
        <f t="shared" si="7"/>
        <v>2.870148539</v>
      </c>
      <c r="M401" s="1163">
        <f t="shared" si="4"/>
        <v>0</v>
      </c>
      <c r="N401" s="1095">
        <f t="shared" si="5"/>
        <v>0</v>
      </c>
      <c r="O401" s="95"/>
      <c r="P401" s="95"/>
      <c r="Q401" s="1095">
        <f t="shared" si="8"/>
        <v>1198</v>
      </c>
      <c r="R401" s="95"/>
      <c r="S401" s="95"/>
      <c r="T401" s="95"/>
      <c r="U401" s="95"/>
      <c r="V401" s="95"/>
      <c r="W401" s="95"/>
    </row>
    <row r="402">
      <c r="B402" s="1214" t="s">
        <v>185</v>
      </c>
      <c r="C402" s="660">
        <v>1.3391119913E10</v>
      </c>
      <c r="D402" s="1215" t="s">
        <v>176</v>
      </c>
      <c r="E402" s="1216">
        <f t="shared" si="1"/>
        <v>128</v>
      </c>
      <c r="F402" s="1217">
        <v>119.0</v>
      </c>
      <c r="G402" s="1218">
        <v>9.0</v>
      </c>
      <c r="H402" s="1219"/>
      <c r="I402" s="1220">
        <v>1990.0</v>
      </c>
      <c r="J402" s="1220">
        <f t="shared" si="2"/>
        <v>254720</v>
      </c>
      <c r="K402" s="1220">
        <v>364.0</v>
      </c>
      <c r="L402" s="1153">
        <f t="shared" si="7"/>
        <v>5.467032967</v>
      </c>
      <c r="M402" s="1221">
        <f t="shared" si="4"/>
        <v>46592</v>
      </c>
      <c r="N402" s="1095">
        <f t="shared" si="5"/>
        <v>254720</v>
      </c>
      <c r="O402" s="95"/>
      <c r="P402" s="95"/>
      <c r="Q402" s="1095">
        <f t="shared" si="8"/>
        <v>398</v>
      </c>
      <c r="R402" s="95"/>
      <c r="S402" s="95"/>
      <c r="T402" s="95"/>
      <c r="U402" s="95"/>
      <c r="V402" s="95"/>
      <c r="W402" s="95"/>
    </row>
    <row r="403">
      <c r="B403" s="1213" t="s">
        <v>186</v>
      </c>
      <c r="C403" s="1000">
        <v>1.3391116013E10</v>
      </c>
      <c r="D403" s="1222" t="s">
        <v>176</v>
      </c>
      <c r="E403" s="1223">
        <f t="shared" si="1"/>
        <v>167</v>
      </c>
      <c r="F403" s="1224">
        <v>159.0</v>
      </c>
      <c r="G403" s="1225">
        <v>8.0</v>
      </c>
      <c r="H403" s="1226"/>
      <c r="I403" s="1227">
        <v>1990.0</v>
      </c>
      <c r="J403" s="1227">
        <f t="shared" si="2"/>
        <v>332330</v>
      </c>
      <c r="K403" s="1227">
        <v>364.0</v>
      </c>
      <c r="L403" s="1153">
        <f t="shared" si="7"/>
        <v>5.467032967</v>
      </c>
      <c r="M403" s="1228">
        <f t="shared" si="4"/>
        <v>60788</v>
      </c>
      <c r="N403" s="1095">
        <f t="shared" si="5"/>
        <v>332330</v>
      </c>
      <c r="O403" s="95"/>
      <c r="P403" s="95"/>
      <c r="Q403" s="1095">
        <f t="shared" si="8"/>
        <v>398</v>
      </c>
      <c r="R403" s="95"/>
      <c r="S403" s="95"/>
      <c r="T403" s="95"/>
      <c r="U403" s="95"/>
      <c r="V403" s="95"/>
      <c r="W403" s="95"/>
    </row>
    <row r="404">
      <c r="B404" s="1213" t="s">
        <v>187</v>
      </c>
      <c r="C404" s="1000">
        <v>1.3391118013E10</v>
      </c>
      <c r="D404" s="1222" t="s">
        <v>176</v>
      </c>
      <c r="E404" s="1223">
        <f t="shared" si="1"/>
        <v>150</v>
      </c>
      <c r="F404" s="1224">
        <v>141.0</v>
      </c>
      <c r="G404" s="1225">
        <v>9.0</v>
      </c>
      <c r="H404" s="1226"/>
      <c r="I404" s="1227">
        <v>1990.0</v>
      </c>
      <c r="J404" s="1227">
        <f t="shared" si="2"/>
        <v>298500</v>
      </c>
      <c r="K404" s="1227">
        <v>364.0</v>
      </c>
      <c r="L404" s="1153">
        <f t="shared" si="7"/>
        <v>5.467032967</v>
      </c>
      <c r="M404" s="1228">
        <f t="shared" si="4"/>
        <v>54600</v>
      </c>
      <c r="N404" s="1095">
        <f t="shared" si="5"/>
        <v>298500</v>
      </c>
      <c r="O404" s="95"/>
      <c r="P404" s="95"/>
      <c r="Q404" s="1095">
        <f t="shared" si="8"/>
        <v>398</v>
      </c>
      <c r="R404" s="95"/>
      <c r="S404" s="95"/>
      <c r="T404" s="95"/>
      <c r="U404" s="95"/>
      <c r="V404" s="95"/>
      <c r="W404" s="95"/>
    </row>
    <row r="405">
      <c r="B405" s="1213" t="s">
        <v>188</v>
      </c>
      <c r="C405" s="1000">
        <v>1.3391229913E10</v>
      </c>
      <c r="D405" s="1222" t="s">
        <v>176</v>
      </c>
      <c r="E405" s="1223">
        <f t="shared" si="1"/>
        <v>69</v>
      </c>
      <c r="F405" s="1224">
        <v>59.0</v>
      </c>
      <c r="G405" s="1225">
        <v>10.0</v>
      </c>
      <c r="H405" s="1226"/>
      <c r="I405" s="1227">
        <v>2590.0</v>
      </c>
      <c r="J405" s="1227">
        <f t="shared" si="2"/>
        <v>178710</v>
      </c>
      <c r="K405" s="1227">
        <v>439.0</v>
      </c>
      <c r="L405" s="1153">
        <f t="shared" si="7"/>
        <v>5.89977221</v>
      </c>
      <c r="M405" s="1228">
        <f t="shared" si="4"/>
        <v>30291</v>
      </c>
      <c r="N405" s="1095">
        <f t="shared" si="5"/>
        <v>178710</v>
      </c>
      <c r="O405" s="95"/>
      <c r="P405" s="95"/>
      <c r="Q405" s="1095">
        <f t="shared" si="8"/>
        <v>518</v>
      </c>
      <c r="R405" s="95"/>
      <c r="S405" s="95"/>
      <c r="T405" s="95"/>
      <c r="U405" s="95"/>
      <c r="V405" s="95"/>
      <c r="W405" s="95"/>
    </row>
    <row r="406">
      <c r="B406" s="1213" t="s">
        <v>212</v>
      </c>
      <c r="C406" s="1000">
        <v>1.3391220113E10</v>
      </c>
      <c r="D406" s="1222" t="s">
        <v>176</v>
      </c>
      <c r="E406" s="1223">
        <f t="shared" si="1"/>
        <v>51</v>
      </c>
      <c r="F406" s="1224">
        <v>51.0</v>
      </c>
      <c r="G406" s="1225">
        <v>0.0</v>
      </c>
      <c r="H406" s="1226"/>
      <c r="I406" s="1227">
        <v>2590.0</v>
      </c>
      <c r="J406" s="1227">
        <f t="shared" si="2"/>
        <v>132090</v>
      </c>
      <c r="K406" s="1227">
        <v>439.0</v>
      </c>
      <c r="L406" s="1153">
        <f t="shared" si="7"/>
        <v>5.89977221</v>
      </c>
      <c r="M406" s="1228">
        <f t="shared" si="4"/>
        <v>22389</v>
      </c>
      <c r="N406" s="1095">
        <f t="shared" si="5"/>
        <v>132090</v>
      </c>
      <c r="O406" s="95"/>
      <c r="P406" s="95"/>
      <c r="Q406" s="1095">
        <f t="shared" si="8"/>
        <v>518</v>
      </c>
      <c r="R406" s="95"/>
      <c r="S406" s="95"/>
      <c r="T406" s="95"/>
      <c r="U406" s="95"/>
      <c r="V406" s="95"/>
      <c r="W406" s="95"/>
    </row>
    <row r="407">
      <c r="B407" s="1213" t="s">
        <v>189</v>
      </c>
      <c r="C407" s="1000">
        <v>1.3391225513E10</v>
      </c>
      <c r="D407" s="1222" t="s">
        <v>176</v>
      </c>
      <c r="E407" s="1223">
        <f t="shared" si="1"/>
        <v>82</v>
      </c>
      <c r="F407" s="1224">
        <v>72.0</v>
      </c>
      <c r="G407" s="1225">
        <v>10.0</v>
      </c>
      <c r="H407" s="1226"/>
      <c r="I407" s="1227">
        <v>2590.0</v>
      </c>
      <c r="J407" s="1227">
        <f t="shared" si="2"/>
        <v>212380</v>
      </c>
      <c r="K407" s="1227">
        <v>439.0</v>
      </c>
      <c r="L407" s="1153">
        <f t="shared" si="7"/>
        <v>5.89977221</v>
      </c>
      <c r="M407" s="1228">
        <f t="shared" si="4"/>
        <v>35998</v>
      </c>
      <c r="N407" s="1095">
        <f t="shared" si="5"/>
        <v>212380</v>
      </c>
      <c r="O407" s="95"/>
      <c r="P407" s="95"/>
      <c r="Q407" s="1095">
        <f t="shared" si="8"/>
        <v>518</v>
      </c>
      <c r="R407" s="95"/>
      <c r="S407" s="95"/>
      <c r="T407" s="95"/>
      <c r="U407" s="95"/>
      <c r="V407" s="95"/>
      <c r="W407" s="95"/>
    </row>
    <row r="408">
      <c r="B408" s="1213" t="s">
        <v>190</v>
      </c>
      <c r="C408" s="1000">
        <v>1.3391226213E10</v>
      </c>
      <c r="D408" s="1222" t="s">
        <v>176</v>
      </c>
      <c r="E408" s="1223">
        <f t="shared" si="1"/>
        <v>72</v>
      </c>
      <c r="F408" s="1224">
        <v>62.0</v>
      </c>
      <c r="G408" s="1225">
        <v>10.0</v>
      </c>
      <c r="H408" s="1226"/>
      <c r="I408" s="1227">
        <v>2590.0</v>
      </c>
      <c r="J408" s="1227">
        <f t="shared" si="2"/>
        <v>186480</v>
      </c>
      <c r="K408" s="1227">
        <v>439.0</v>
      </c>
      <c r="L408" s="1153">
        <f t="shared" si="7"/>
        <v>5.89977221</v>
      </c>
      <c r="M408" s="1228">
        <f t="shared" si="4"/>
        <v>31608</v>
      </c>
      <c r="N408" s="1095">
        <f t="shared" si="5"/>
        <v>186480</v>
      </c>
      <c r="O408" s="95"/>
      <c r="P408" s="95"/>
      <c r="Q408" s="1095">
        <f t="shared" si="8"/>
        <v>518</v>
      </c>
      <c r="R408" s="95"/>
      <c r="S408" s="95"/>
      <c r="T408" s="95"/>
      <c r="U408" s="95"/>
      <c r="V408" s="95"/>
      <c r="W408" s="95"/>
    </row>
    <row r="409">
      <c r="B409" s="1213" t="s">
        <v>175</v>
      </c>
      <c r="C409" s="1000">
        <v>1.33142009913E11</v>
      </c>
      <c r="D409" s="1222" t="s">
        <v>176</v>
      </c>
      <c r="E409" s="1223">
        <f t="shared" si="1"/>
        <v>0</v>
      </c>
      <c r="F409" s="1229">
        <v>0.0</v>
      </c>
      <c r="G409" s="1225">
        <v>0.0</v>
      </c>
      <c r="H409" s="1226"/>
      <c r="I409" s="1227">
        <v>1990.0</v>
      </c>
      <c r="J409" s="1227">
        <f t="shared" si="2"/>
        <v>0</v>
      </c>
      <c r="K409" s="1227">
        <v>886.0</v>
      </c>
      <c r="L409" s="1153">
        <f t="shared" si="7"/>
        <v>2.246049661</v>
      </c>
      <c r="M409" s="1228">
        <f t="shared" si="4"/>
        <v>0</v>
      </c>
      <c r="N409" s="1095">
        <f t="shared" si="5"/>
        <v>0</v>
      </c>
      <c r="O409" s="95"/>
      <c r="P409" s="95"/>
      <c r="Q409" s="1095">
        <f t="shared" si="8"/>
        <v>398</v>
      </c>
      <c r="R409" s="95"/>
      <c r="S409" s="95"/>
      <c r="T409" s="95"/>
      <c r="U409" s="95"/>
      <c r="V409" s="95"/>
      <c r="W409" s="95"/>
    </row>
    <row r="410">
      <c r="B410" s="1213" t="s">
        <v>177</v>
      </c>
      <c r="C410" s="1000">
        <v>1.33141007313E11</v>
      </c>
      <c r="D410" s="1230" t="s">
        <v>176</v>
      </c>
      <c r="E410" s="1223">
        <f t="shared" si="1"/>
        <v>1</v>
      </c>
      <c r="F410" s="1229">
        <v>0.0</v>
      </c>
      <c r="G410" s="1231">
        <v>1.0</v>
      </c>
      <c r="H410" s="1232"/>
      <c r="I410" s="1227">
        <v>1590.0</v>
      </c>
      <c r="J410" s="1227">
        <f t="shared" si="2"/>
        <v>1590</v>
      </c>
      <c r="K410" s="1227">
        <v>1029.0</v>
      </c>
      <c r="L410" s="1153">
        <f t="shared" si="7"/>
        <v>1.545189504</v>
      </c>
      <c r="M410" s="1228">
        <f t="shared" si="4"/>
        <v>1029</v>
      </c>
      <c r="N410" s="1095">
        <f t="shared" si="5"/>
        <v>1590</v>
      </c>
      <c r="O410" s="95"/>
      <c r="P410" s="95"/>
      <c r="Q410" s="1095">
        <f t="shared" si="8"/>
        <v>318</v>
      </c>
      <c r="R410" s="95"/>
      <c r="S410" s="95"/>
      <c r="T410" s="95"/>
      <c r="U410" s="95"/>
      <c r="V410" s="95"/>
      <c r="W410" s="95"/>
    </row>
    <row r="411">
      <c r="B411" s="1233" t="s">
        <v>140</v>
      </c>
      <c r="C411" s="994">
        <v>1.3351219913E10</v>
      </c>
      <c r="D411" s="1147" t="s">
        <v>36</v>
      </c>
      <c r="E411" s="1216">
        <f t="shared" si="1"/>
        <v>14</v>
      </c>
      <c r="F411" s="1217">
        <v>11.0</v>
      </c>
      <c r="G411" s="1218">
        <v>3.0</v>
      </c>
      <c r="H411" s="1219"/>
      <c r="I411" s="1220">
        <v>3990.0</v>
      </c>
      <c r="J411" s="1220">
        <f t="shared" si="2"/>
        <v>55860</v>
      </c>
      <c r="K411" s="1220">
        <v>690.0</v>
      </c>
      <c r="L411" s="1153">
        <f t="shared" si="7"/>
        <v>5.782608696</v>
      </c>
      <c r="M411" s="1221">
        <f t="shared" si="4"/>
        <v>9660</v>
      </c>
      <c r="N411" s="1095">
        <f t="shared" si="5"/>
        <v>55860</v>
      </c>
      <c r="O411" s="95"/>
      <c r="P411" s="95"/>
      <c r="Q411" s="1095">
        <f t="shared" si="8"/>
        <v>798</v>
      </c>
      <c r="R411" s="95"/>
      <c r="S411" s="95"/>
      <c r="T411" s="95"/>
      <c r="U411" s="95"/>
      <c r="V411" s="95"/>
      <c r="W411" s="95"/>
    </row>
    <row r="412">
      <c r="B412" s="1234" t="s">
        <v>140</v>
      </c>
      <c r="C412" s="996">
        <v>1.3351219913E10</v>
      </c>
      <c r="D412" s="1147" t="s">
        <v>35</v>
      </c>
      <c r="E412" s="1223">
        <f t="shared" si="1"/>
        <v>19</v>
      </c>
      <c r="F412" s="1224">
        <v>16.0</v>
      </c>
      <c r="G412" s="1225">
        <v>3.0</v>
      </c>
      <c r="H412" s="1226"/>
      <c r="I412" s="1227">
        <v>3990.0</v>
      </c>
      <c r="J412" s="1227">
        <f t="shared" si="2"/>
        <v>75810</v>
      </c>
      <c r="K412" s="1227">
        <v>690.0</v>
      </c>
      <c r="L412" s="1153">
        <f t="shared" si="7"/>
        <v>5.782608696</v>
      </c>
      <c r="M412" s="1228">
        <f t="shared" si="4"/>
        <v>13110</v>
      </c>
      <c r="N412" s="1095">
        <f t="shared" si="5"/>
        <v>75810</v>
      </c>
      <c r="O412" s="95"/>
      <c r="P412" s="95"/>
      <c r="Q412" s="1095">
        <f t="shared" si="8"/>
        <v>798</v>
      </c>
      <c r="R412" s="95"/>
      <c r="S412" s="95"/>
      <c r="T412" s="95"/>
      <c r="U412" s="95"/>
      <c r="V412" s="95"/>
      <c r="W412" s="95"/>
    </row>
    <row r="413">
      <c r="B413" s="1234" t="s">
        <v>140</v>
      </c>
      <c r="C413" s="996">
        <v>1.3351219913E10</v>
      </c>
      <c r="D413" s="1147" t="s">
        <v>34</v>
      </c>
      <c r="E413" s="1223">
        <f t="shared" si="1"/>
        <v>10</v>
      </c>
      <c r="F413" s="1224">
        <v>7.0</v>
      </c>
      <c r="G413" s="1225">
        <v>3.0</v>
      </c>
      <c r="H413" s="1226"/>
      <c r="I413" s="1227">
        <v>3990.0</v>
      </c>
      <c r="J413" s="1227">
        <f t="shared" si="2"/>
        <v>39900</v>
      </c>
      <c r="K413" s="1227">
        <v>690.0</v>
      </c>
      <c r="L413" s="1153">
        <f t="shared" si="7"/>
        <v>5.782608696</v>
      </c>
      <c r="M413" s="1228">
        <f t="shared" si="4"/>
        <v>6900</v>
      </c>
      <c r="N413" s="1095">
        <f t="shared" si="5"/>
        <v>39900</v>
      </c>
      <c r="O413" s="95"/>
      <c r="P413" s="95"/>
      <c r="Q413" s="1095">
        <f t="shared" si="8"/>
        <v>798</v>
      </c>
      <c r="R413" s="95"/>
      <c r="S413" s="95"/>
      <c r="T413" s="95"/>
      <c r="U413" s="95"/>
      <c r="V413" s="95"/>
      <c r="W413" s="95"/>
    </row>
    <row r="414">
      <c r="B414" s="1234" t="s">
        <v>140</v>
      </c>
      <c r="C414" s="996">
        <v>1.3351219913E10</v>
      </c>
      <c r="D414" s="1147" t="s">
        <v>37</v>
      </c>
      <c r="E414" s="1223">
        <f t="shared" si="1"/>
        <v>12</v>
      </c>
      <c r="F414" s="1224">
        <v>9.0</v>
      </c>
      <c r="G414" s="1225">
        <v>3.0</v>
      </c>
      <c r="H414" s="1226"/>
      <c r="I414" s="1227">
        <v>3990.0</v>
      </c>
      <c r="J414" s="1227">
        <f t="shared" si="2"/>
        <v>47880</v>
      </c>
      <c r="K414" s="1227">
        <v>690.0</v>
      </c>
      <c r="L414" s="1153">
        <f t="shared" si="7"/>
        <v>5.782608696</v>
      </c>
      <c r="M414" s="1228">
        <f t="shared" si="4"/>
        <v>8280</v>
      </c>
      <c r="N414" s="1095">
        <f t="shared" si="5"/>
        <v>47880</v>
      </c>
      <c r="O414" s="95"/>
      <c r="P414" s="95"/>
      <c r="Q414" s="1095">
        <f t="shared" si="8"/>
        <v>798</v>
      </c>
      <c r="R414" s="95"/>
      <c r="S414" s="95"/>
      <c r="T414" s="95"/>
      <c r="U414" s="95"/>
      <c r="V414" s="95"/>
      <c r="W414" s="95"/>
    </row>
    <row r="415">
      <c r="B415" s="1234" t="s">
        <v>140</v>
      </c>
      <c r="C415" s="996">
        <v>1.3351219913E10</v>
      </c>
      <c r="D415" s="1147" t="s">
        <v>132</v>
      </c>
      <c r="E415" s="1235">
        <f t="shared" si="1"/>
        <v>0</v>
      </c>
      <c r="F415" s="1236">
        <v>0.0</v>
      </c>
      <c r="G415" s="1225">
        <v>0.0</v>
      </c>
      <c r="H415" s="1232"/>
      <c r="I415" s="1237">
        <v>3990.0</v>
      </c>
      <c r="J415" s="1237">
        <f t="shared" si="2"/>
        <v>0</v>
      </c>
      <c r="K415" s="1237">
        <v>690.0</v>
      </c>
      <c r="L415" s="1153">
        <f t="shared" si="7"/>
        <v>5.782608696</v>
      </c>
      <c r="M415" s="1238">
        <f t="shared" si="4"/>
        <v>0</v>
      </c>
      <c r="N415" s="1095">
        <f t="shared" si="5"/>
        <v>0</v>
      </c>
      <c r="O415" s="95"/>
      <c r="P415" s="95"/>
      <c r="Q415" s="1095">
        <f t="shared" si="8"/>
        <v>798</v>
      </c>
      <c r="R415" s="95"/>
      <c r="S415" s="95"/>
      <c r="T415" s="95"/>
      <c r="U415" s="95"/>
      <c r="V415" s="95"/>
      <c r="W415" s="95"/>
    </row>
    <row r="416">
      <c r="B416" s="1239" t="s">
        <v>140</v>
      </c>
      <c r="C416" s="1000">
        <v>1.3351219913E10</v>
      </c>
      <c r="D416" s="1158" t="s">
        <v>133</v>
      </c>
      <c r="E416" s="1240">
        <f t="shared" si="1"/>
        <v>12</v>
      </c>
      <c r="F416" s="1241">
        <v>10.0</v>
      </c>
      <c r="G416" s="1231">
        <v>2.0</v>
      </c>
      <c r="H416" s="1206"/>
      <c r="I416" s="1242">
        <v>3990.0</v>
      </c>
      <c r="J416" s="1242">
        <f t="shared" si="2"/>
        <v>47880</v>
      </c>
      <c r="K416" s="1242">
        <v>690.0</v>
      </c>
      <c r="L416" s="1144">
        <f t="shared" si="7"/>
        <v>5.782608696</v>
      </c>
      <c r="M416" s="1243">
        <f t="shared" si="4"/>
        <v>8280</v>
      </c>
      <c r="N416" s="1095">
        <f t="shared" si="5"/>
        <v>47880</v>
      </c>
      <c r="O416" s="95"/>
      <c r="P416" s="95"/>
      <c r="Q416" s="1095">
        <f t="shared" si="8"/>
        <v>798</v>
      </c>
      <c r="R416" s="95"/>
      <c r="S416" s="95"/>
      <c r="T416" s="95"/>
      <c r="U416" s="95"/>
      <c r="V416" s="95"/>
      <c r="W416" s="95"/>
    </row>
    <row r="417">
      <c r="B417" s="1233" t="s">
        <v>141</v>
      </c>
      <c r="C417" s="994">
        <v>1.3351219913E10</v>
      </c>
      <c r="D417" s="1147" t="s">
        <v>36</v>
      </c>
      <c r="E417" s="1244">
        <f t="shared" si="1"/>
        <v>30</v>
      </c>
      <c r="F417" s="1245">
        <v>27.0</v>
      </c>
      <c r="G417" s="1218">
        <v>3.0</v>
      </c>
      <c r="H417" s="1246"/>
      <c r="I417" s="1247">
        <v>3990.0</v>
      </c>
      <c r="J417" s="1247">
        <f t="shared" si="2"/>
        <v>119700</v>
      </c>
      <c r="K417" s="1247">
        <v>690.0</v>
      </c>
      <c r="L417" s="1203">
        <f t="shared" si="7"/>
        <v>5.782608696</v>
      </c>
      <c r="M417" s="1248">
        <f t="shared" si="4"/>
        <v>20700</v>
      </c>
      <c r="N417" s="1095">
        <f t="shared" si="5"/>
        <v>119700</v>
      </c>
      <c r="O417" s="95"/>
      <c r="P417" s="95"/>
      <c r="Q417" s="1095">
        <f t="shared" si="8"/>
        <v>798</v>
      </c>
      <c r="R417" s="95"/>
      <c r="S417" s="95"/>
      <c r="T417" s="95"/>
      <c r="U417" s="95"/>
      <c r="V417" s="95"/>
      <c r="W417" s="95"/>
    </row>
    <row r="418">
      <c r="B418" s="1234" t="s">
        <v>141</v>
      </c>
      <c r="C418" s="996">
        <v>1.3351219913E10</v>
      </c>
      <c r="D418" s="1147" t="s">
        <v>35</v>
      </c>
      <c r="E418" s="1249">
        <f t="shared" si="1"/>
        <v>30</v>
      </c>
      <c r="F418" s="1250">
        <v>27.0</v>
      </c>
      <c r="G418" s="1225">
        <v>3.0</v>
      </c>
      <c r="H418" s="1206"/>
      <c r="I418" s="1251">
        <v>3990.0</v>
      </c>
      <c r="J418" s="1251">
        <f t="shared" si="2"/>
        <v>119700</v>
      </c>
      <c r="K418" s="1251">
        <v>690.0</v>
      </c>
      <c r="L418" s="1153">
        <f t="shared" si="7"/>
        <v>5.782608696</v>
      </c>
      <c r="M418" s="1252">
        <f t="shared" si="4"/>
        <v>20700</v>
      </c>
      <c r="N418" s="1095">
        <f t="shared" si="5"/>
        <v>119700</v>
      </c>
      <c r="O418" s="95"/>
      <c r="P418" s="95"/>
      <c r="Q418" s="1095">
        <f t="shared" si="8"/>
        <v>798</v>
      </c>
      <c r="R418" s="95"/>
      <c r="S418" s="95"/>
      <c r="T418" s="95"/>
      <c r="U418" s="95"/>
      <c r="V418" s="95"/>
      <c r="W418" s="95"/>
    </row>
    <row r="419">
      <c r="B419" s="1234" t="s">
        <v>141</v>
      </c>
      <c r="C419" s="996">
        <v>1.3351219913E10</v>
      </c>
      <c r="D419" s="1147" t="s">
        <v>34</v>
      </c>
      <c r="E419" s="1249">
        <f t="shared" si="1"/>
        <v>17</v>
      </c>
      <c r="F419" s="1250">
        <v>14.0</v>
      </c>
      <c r="G419" s="1225">
        <v>3.0</v>
      </c>
      <c r="H419" s="1206"/>
      <c r="I419" s="1251">
        <v>3990.0</v>
      </c>
      <c r="J419" s="1251">
        <f t="shared" si="2"/>
        <v>67830</v>
      </c>
      <c r="K419" s="1251">
        <v>690.0</v>
      </c>
      <c r="L419" s="1153">
        <f t="shared" si="7"/>
        <v>5.782608696</v>
      </c>
      <c r="M419" s="1252">
        <f t="shared" si="4"/>
        <v>11730</v>
      </c>
      <c r="N419" s="1095">
        <f t="shared" si="5"/>
        <v>67830</v>
      </c>
      <c r="O419" s="95"/>
      <c r="P419" s="95"/>
      <c r="Q419" s="1095">
        <f t="shared" si="8"/>
        <v>798</v>
      </c>
      <c r="R419" s="95"/>
      <c r="S419" s="95"/>
      <c r="T419" s="95"/>
      <c r="U419" s="95"/>
      <c r="V419" s="95"/>
      <c r="W419" s="95"/>
    </row>
    <row r="420">
      <c r="B420" s="1234" t="s">
        <v>141</v>
      </c>
      <c r="C420" s="996">
        <v>1.3351219913E10</v>
      </c>
      <c r="D420" s="1147" t="s">
        <v>37</v>
      </c>
      <c r="E420" s="1249">
        <f t="shared" si="1"/>
        <v>35</v>
      </c>
      <c r="F420" s="1250">
        <v>31.0</v>
      </c>
      <c r="G420" s="1225">
        <v>4.0</v>
      </c>
      <c r="H420" s="1206"/>
      <c r="I420" s="1251">
        <v>3990.0</v>
      </c>
      <c r="J420" s="1251">
        <f t="shared" si="2"/>
        <v>139650</v>
      </c>
      <c r="K420" s="1251">
        <v>690.0</v>
      </c>
      <c r="L420" s="1153">
        <f t="shared" si="7"/>
        <v>5.782608696</v>
      </c>
      <c r="M420" s="1252">
        <f t="shared" si="4"/>
        <v>24150</v>
      </c>
      <c r="N420" s="1095">
        <f t="shared" si="5"/>
        <v>139650</v>
      </c>
      <c r="O420" s="95"/>
      <c r="P420" s="95"/>
      <c r="Q420" s="1095">
        <f t="shared" si="8"/>
        <v>798</v>
      </c>
      <c r="R420" s="95"/>
      <c r="S420" s="95"/>
      <c r="T420" s="95"/>
      <c r="U420" s="95"/>
      <c r="V420" s="95"/>
      <c r="W420" s="95"/>
    </row>
    <row r="421">
      <c r="B421" s="1234" t="s">
        <v>141</v>
      </c>
      <c r="C421" s="996">
        <v>1.3351219913E10</v>
      </c>
      <c r="D421" s="1147" t="s">
        <v>132</v>
      </c>
      <c r="E421" s="1249">
        <f t="shared" si="1"/>
        <v>11</v>
      </c>
      <c r="F421" s="1250">
        <v>8.0</v>
      </c>
      <c r="G421" s="1225">
        <v>3.0</v>
      </c>
      <c r="H421" s="1206"/>
      <c r="I421" s="1251">
        <v>3990.0</v>
      </c>
      <c r="J421" s="1251">
        <f t="shared" si="2"/>
        <v>43890</v>
      </c>
      <c r="K421" s="1251">
        <v>690.0</v>
      </c>
      <c r="L421" s="1153">
        <f t="shared" si="7"/>
        <v>5.782608696</v>
      </c>
      <c r="M421" s="1252">
        <f t="shared" si="4"/>
        <v>7590</v>
      </c>
      <c r="N421" s="1095">
        <f t="shared" si="5"/>
        <v>43890</v>
      </c>
      <c r="O421" s="95"/>
      <c r="P421" s="95"/>
      <c r="Q421" s="1095">
        <f t="shared" si="8"/>
        <v>798</v>
      </c>
      <c r="R421" s="95"/>
      <c r="S421" s="95"/>
      <c r="T421" s="95"/>
      <c r="U421" s="95"/>
      <c r="V421" s="95"/>
      <c r="W421" s="95"/>
    </row>
    <row r="422">
      <c r="B422" s="1239" t="s">
        <v>141</v>
      </c>
      <c r="C422" s="1000">
        <v>1.3351219913E10</v>
      </c>
      <c r="D422" s="1158" t="s">
        <v>133</v>
      </c>
      <c r="E422" s="1240">
        <f t="shared" si="1"/>
        <v>8</v>
      </c>
      <c r="F422" s="1241">
        <v>6.0</v>
      </c>
      <c r="G422" s="1253">
        <v>2.0</v>
      </c>
      <c r="H422" s="1207"/>
      <c r="I422" s="1242">
        <v>3990.0</v>
      </c>
      <c r="J422" s="1242">
        <f t="shared" si="2"/>
        <v>31920</v>
      </c>
      <c r="K422" s="1242">
        <v>690.0</v>
      </c>
      <c r="L422" s="1187">
        <f t="shared" si="7"/>
        <v>5.782608696</v>
      </c>
      <c r="M422" s="1243">
        <f t="shared" si="4"/>
        <v>5520</v>
      </c>
      <c r="N422" s="1095">
        <f t="shared" si="5"/>
        <v>31920</v>
      </c>
      <c r="O422" s="95"/>
      <c r="P422" s="95"/>
      <c r="Q422" s="1095">
        <f t="shared" si="8"/>
        <v>798</v>
      </c>
      <c r="R422" s="95"/>
      <c r="S422" s="95"/>
      <c r="T422" s="95"/>
      <c r="U422" s="95"/>
      <c r="V422" s="95"/>
      <c r="W422" s="95"/>
    </row>
    <row r="423">
      <c r="B423" s="1233" t="s">
        <v>142</v>
      </c>
      <c r="C423" s="994">
        <v>1.3351219913E10</v>
      </c>
      <c r="D423" s="1147" t="s">
        <v>36</v>
      </c>
      <c r="E423" s="1244">
        <f t="shared" si="1"/>
        <v>35</v>
      </c>
      <c r="F423" s="1245">
        <v>31.0</v>
      </c>
      <c r="G423" s="1218">
        <v>4.0</v>
      </c>
      <c r="H423" s="1246"/>
      <c r="I423" s="1247">
        <v>3990.0</v>
      </c>
      <c r="J423" s="1247">
        <f t="shared" si="2"/>
        <v>139650</v>
      </c>
      <c r="K423" s="1247">
        <v>690.0</v>
      </c>
      <c r="L423" s="1203">
        <f t="shared" si="7"/>
        <v>5.782608696</v>
      </c>
      <c r="M423" s="1248">
        <f t="shared" si="4"/>
        <v>24150</v>
      </c>
      <c r="N423" s="1095">
        <f t="shared" si="5"/>
        <v>139650</v>
      </c>
      <c r="O423" s="95"/>
      <c r="P423" s="95"/>
      <c r="Q423" s="1095">
        <f t="shared" si="8"/>
        <v>798</v>
      </c>
      <c r="R423" s="95"/>
      <c r="S423" s="95"/>
      <c r="T423" s="95"/>
      <c r="U423" s="95"/>
      <c r="V423" s="95"/>
      <c r="W423" s="95"/>
    </row>
    <row r="424">
      <c r="B424" s="1234" t="s">
        <v>142</v>
      </c>
      <c r="C424" s="996">
        <v>1.3351219913E10</v>
      </c>
      <c r="D424" s="1147" t="s">
        <v>35</v>
      </c>
      <c r="E424" s="1249">
        <f t="shared" si="1"/>
        <v>32</v>
      </c>
      <c r="F424" s="1250">
        <v>29.0</v>
      </c>
      <c r="G424" s="1225">
        <v>3.0</v>
      </c>
      <c r="H424" s="1206"/>
      <c r="I424" s="1251">
        <v>3990.0</v>
      </c>
      <c r="J424" s="1251">
        <f t="shared" si="2"/>
        <v>127680</v>
      </c>
      <c r="K424" s="1251">
        <v>690.0</v>
      </c>
      <c r="L424" s="1153">
        <f t="shared" si="7"/>
        <v>5.782608696</v>
      </c>
      <c r="M424" s="1252">
        <f t="shared" si="4"/>
        <v>22080</v>
      </c>
      <c r="N424" s="1095">
        <f t="shared" si="5"/>
        <v>127680</v>
      </c>
      <c r="O424" s="95"/>
      <c r="P424" s="95"/>
      <c r="Q424" s="1095">
        <f t="shared" si="8"/>
        <v>798</v>
      </c>
      <c r="R424" s="95"/>
      <c r="S424" s="95"/>
      <c r="T424" s="95"/>
      <c r="U424" s="95"/>
      <c r="V424" s="95"/>
      <c r="W424" s="95"/>
    </row>
    <row r="425">
      <c r="B425" s="1234" t="s">
        <v>142</v>
      </c>
      <c r="C425" s="996">
        <v>1.3351219913E10</v>
      </c>
      <c r="D425" s="1147" t="s">
        <v>34</v>
      </c>
      <c r="E425" s="1249">
        <f t="shared" si="1"/>
        <v>19</v>
      </c>
      <c r="F425" s="1250">
        <v>16.0</v>
      </c>
      <c r="G425" s="1225">
        <v>3.0</v>
      </c>
      <c r="H425" s="1206"/>
      <c r="I425" s="1251">
        <v>3990.0</v>
      </c>
      <c r="J425" s="1251">
        <f t="shared" si="2"/>
        <v>75810</v>
      </c>
      <c r="K425" s="1251">
        <v>690.0</v>
      </c>
      <c r="L425" s="1153">
        <f t="shared" si="7"/>
        <v>5.782608696</v>
      </c>
      <c r="M425" s="1252">
        <f t="shared" si="4"/>
        <v>13110</v>
      </c>
      <c r="N425" s="1095">
        <f t="shared" si="5"/>
        <v>75810</v>
      </c>
      <c r="O425" s="95"/>
      <c r="P425" s="95"/>
      <c r="Q425" s="1095">
        <f t="shared" si="8"/>
        <v>798</v>
      </c>
      <c r="R425" s="95"/>
      <c r="S425" s="95"/>
      <c r="T425" s="95"/>
      <c r="U425" s="95"/>
      <c r="V425" s="95"/>
      <c r="W425" s="95"/>
    </row>
    <row r="426">
      <c r="B426" s="1234" t="s">
        <v>142</v>
      </c>
      <c r="C426" s="996">
        <v>1.3351219913E10</v>
      </c>
      <c r="D426" s="1147" t="s">
        <v>37</v>
      </c>
      <c r="E426" s="1249">
        <f t="shared" si="1"/>
        <v>36</v>
      </c>
      <c r="F426" s="1250">
        <v>31.0</v>
      </c>
      <c r="G426" s="1225">
        <v>5.0</v>
      </c>
      <c r="H426" s="1206"/>
      <c r="I426" s="1251">
        <v>3990.0</v>
      </c>
      <c r="J426" s="1251">
        <f t="shared" si="2"/>
        <v>143640</v>
      </c>
      <c r="K426" s="1251">
        <v>690.0</v>
      </c>
      <c r="L426" s="1153">
        <f t="shared" si="7"/>
        <v>5.782608696</v>
      </c>
      <c r="M426" s="1252">
        <f t="shared" si="4"/>
        <v>24840</v>
      </c>
      <c r="N426" s="1095">
        <f t="shared" si="5"/>
        <v>143640</v>
      </c>
      <c r="O426" s="95"/>
      <c r="P426" s="95"/>
      <c r="Q426" s="1095">
        <f t="shared" si="8"/>
        <v>798</v>
      </c>
      <c r="R426" s="95"/>
      <c r="S426" s="95"/>
      <c r="T426" s="95"/>
      <c r="U426" s="95"/>
      <c r="V426" s="95"/>
      <c r="W426" s="95"/>
    </row>
    <row r="427">
      <c r="B427" s="1234" t="s">
        <v>142</v>
      </c>
      <c r="C427" s="996">
        <v>1.3351219913E10</v>
      </c>
      <c r="D427" s="1147" t="s">
        <v>132</v>
      </c>
      <c r="E427" s="1249">
        <f t="shared" si="1"/>
        <v>12</v>
      </c>
      <c r="F427" s="1250">
        <v>9.0</v>
      </c>
      <c r="G427" s="1225">
        <v>3.0</v>
      </c>
      <c r="H427" s="1206"/>
      <c r="I427" s="1251">
        <v>3990.0</v>
      </c>
      <c r="J427" s="1251">
        <f t="shared" si="2"/>
        <v>47880</v>
      </c>
      <c r="K427" s="1251">
        <v>690.0</v>
      </c>
      <c r="L427" s="1153">
        <f t="shared" si="7"/>
        <v>5.782608696</v>
      </c>
      <c r="M427" s="1252">
        <f t="shared" si="4"/>
        <v>8280</v>
      </c>
      <c r="N427" s="1095">
        <f t="shared" si="5"/>
        <v>47880</v>
      </c>
      <c r="O427" s="95"/>
      <c r="P427" s="95"/>
      <c r="Q427" s="1095">
        <f t="shared" si="8"/>
        <v>798</v>
      </c>
      <c r="R427" s="95"/>
      <c r="S427" s="95"/>
      <c r="T427" s="95"/>
      <c r="U427" s="95"/>
      <c r="V427" s="95"/>
      <c r="W427" s="95"/>
    </row>
    <row r="428">
      <c r="B428" s="1234" t="s">
        <v>142</v>
      </c>
      <c r="C428" s="1000">
        <v>1.3351219913E10</v>
      </c>
      <c r="D428" s="1138" t="s">
        <v>133</v>
      </c>
      <c r="E428" s="1240">
        <f t="shared" si="1"/>
        <v>7</v>
      </c>
      <c r="F428" s="1241">
        <v>5.0</v>
      </c>
      <c r="G428" s="1231">
        <v>2.0</v>
      </c>
      <c r="H428" s="1206"/>
      <c r="I428" s="1254">
        <v>3990.0</v>
      </c>
      <c r="J428" s="1254">
        <f t="shared" si="2"/>
        <v>27930</v>
      </c>
      <c r="K428" s="1254">
        <v>690.0</v>
      </c>
      <c r="L428" s="1144">
        <f t="shared" si="7"/>
        <v>5.782608696</v>
      </c>
      <c r="M428" s="1255">
        <f t="shared" si="4"/>
        <v>4830</v>
      </c>
      <c r="N428" s="1095">
        <f t="shared" si="5"/>
        <v>27930</v>
      </c>
      <c r="O428" s="95"/>
      <c r="P428" s="95"/>
      <c r="Q428" s="1095">
        <f t="shared" si="8"/>
        <v>798</v>
      </c>
      <c r="R428" s="95"/>
      <c r="S428" s="95"/>
      <c r="T428" s="95"/>
      <c r="U428" s="95"/>
      <c r="V428" s="95"/>
      <c r="W428" s="95"/>
    </row>
    <row r="429">
      <c r="B429" s="1256" t="s">
        <v>143</v>
      </c>
      <c r="C429" s="1257"/>
      <c r="D429" s="1174" t="s">
        <v>36</v>
      </c>
      <c r="E429" s="1249">
        <f t="shared" si="1"/>
        <v>21</v>
      </c>
      <c r="F429" s="1155">
        <v>18.0</v>
      </c>
      <c r="G429" s="1258">
        <v>3.0</v>
      </c>
      <c r="H429" s="1246"/>
      <c r="I429" s="1247">
        <v>3990.0</v>
      </c>
      <c r="J429" s="1259">
        <f t="shared" si="2"/>
        <v>83790</v>
      </c>
      <c r="K429" s="1247">
        <v>690.0</v>
      </c>
      <c r="L429" s="1203">
        <f t="shared" si="7"/>
        <v>5.782608696</v>
      </c>
      <c r="M429" s="1248">
        <f t="shared" si="4"/>
        <v>14490</v>
      </c>
      <c r="N429" s="1095">
        <f t="shared" si="5"/>
        <v>83790</v>
      </c>
      <c r="O429" s="95"/>
      <c r="P429" s="95"/>
      <c r="Q429" s="1095">
        <f t="shared" si="8"/>
        <v>798</v>
      </c>
      <c r="R429" s="95"/>
      <c r="S429" s="95"/>
      <c r="T429" s="95"/>
      <c r="U429" s="95"/>
      <c r="V429" s="95"/>
      <c r="W429" s="95"/>
    </row>
    <row r="430">
      <c r="B430" s="1260" t="s">
        <v>143</v>
      </c>
      <c r="C430" s="1257"/>
      <c r="D430" s="1147" t="s">
        <v>35</v>
      </c>
      <c r="E430" s="1249">
        <f t="shared" si="1"/>
        <v>24</v>
      </c>
      <c r="F430" s="1155">
        <v>21.0</v>
      </c>
      <c r="G430" s="1141">
        <v>3.0</v>
      </c>
      <c r="H430" s="1206"/>
      <c r="I430" s="1251">
        <v>3990.0</v>
      </c>
      <c r="J430" s="1261">
        <f t="shared" si="2"/>
        <v>95760</v>
      </c>
      <c r="K430" s="1251">
        <v>690.0</v>
      </c>
      <c r="L430" s="1153">
        <f t="shared" si="7"/>
        <v>5.782608696</v>
      </c>
      <c r="M430" s="1252">
        <f t="shared" si="4"/>
        <v>16560</v>
      </c>
      <c r="N430" s="1095">
        <f t="shared" si="5"/>
        <v>95760</v>
      </c>
      <c r="O430" s="95"/>
      <c r="P430" s="95"/>
      <c r="Q430" s="1095">
        <f t="shared" si="8"/>
        <v>798</v>
      </c>
      <c r="R430" s="95"/>
      <c r="S430" s="95"/>
      <c r="T430" s="95"/>
      <c r="U430" s="95"/>
      <c r="V430" s="95"/>
      <c r="W430" s="95"/>
    </row>
    <row r="431">
      <c r="B431" s="1260" t="s">
        <v>143</v>
      </c>
      <c r="C431" s="1257"/>
      <c r="D431" s="1147" t="s">
        <v>34</v>
      </c>
      <c r="E431" s="1249">
        <f t="shared" si="1"/>
        <v>16</v>
      </c>
      <c r="F431" s="1155">
        <v>13.0</v>
      </c>
      <c r="G431" s="1141">
        <v>3.0</v>
      </c>
      <c r="H431" s="1206"/>
      <c r="I431" s="1251">
        <v>3990.0</v>
      </c>
      <c r="J431" s="1261">
        <f t="shared" si="2"/>
        <v>63840</v>
      </c>
      <c r="K431" s="1251">
        <v>690.0</v>
      </c>
      <c r="L431" s="1153">
        <f t="shared" si="7"/>
        <v>5.782608696</v>
      </c>
      <c r="M431" s="1252">
        <f t="shared" si="4"/>
        <v>11040</v>
      </c>
      <c r="N431" s="1095">
        <f t="shared" si="5"/>
        <v>63840</v>
      </c>
      <c r="O431" s="95"/>
      <c r="P431" s="95"/>
      <c r="Q431" s="1095">
        <f t="shared" si="8"/>
        <v>798</v>
      </c>
      <c r="R431" s="95"/>
      <c r="S431" s="95"/>
      <c r="T431" s="95"/>
      <c r="U431" s="95"/>
      <c r="V431" s="95"/>
      <c r="W431" s="95"/>
    </row>
    <row r="432">
      <c r="B432" s="1260" t="s">
        <v>143</v>
      </c>
      <c r="C432" s="1257"/>
      <c r="D432" s="1147" t="s">
        <v>37</v>
      </c>
      <c r="E432" s="1249">
        <f t="shared" si="1"/>
        <v>27</v>
      </c>
      <c r="F432" s="1155">
        <v>22.0</v>
      </c>
      <c r="G432" s="1141">
        <v>5.0</v>
      </c>
      <c r="H432" s="1206"/>
      <c r="I432" s="1251">
        <v>3990.0</v>
      </c>
      <c r="J432" s="1261">
        <f t="shared" si="2"/>
        <v>107730</v>
      </c>
      <c r="K432" s="1251">
        <v>690.0</v>
      </c>
      <c r="L432" s="1153">
        <f t="shared" si="7"/>
        <v>5.782608696</v>
      </c>
      <c r="M432" s="1252">
        <f t="shared" si="4"/>
        <v>18630</v>
      </c>
      <c r="N432" s="1095">
        <f t="shared" si="5"/>
        <v>107730</v>
      </c>
      <c r="O432" s="95"/>
      <c r="P432" s="95"/>
      <c r="Q432" s="1095">
        <f t="shared" si="8"/>
        <v>798</v>
      </c>
      <c r="R432" s="95"/>
      <c r="S432" s="95"/>
      <c r="T432" s="95"/>
      <c r="U432" s="95"/>
      <c r="V432" s="95"/>
      <c r="W432" s="95"/>
    </row>
    <row r="433">
      <c r="B433" s="1260" t="s">
        <v>143</v>
      </c>
      <c r="C433" s="1257"/>
      <c r="D433" s="1147" t="s">
        <v>132</v>
      </c>
      <c r="E433" s="1249">
        <f t="shared" si="1"/>
        <v>8</v>
      </c>
      <c r="F433" s="1155">
        <v>5.0</v>
      </c>
      <c r="G433" s="1141">
        <v>3.0</v>
      </c>
      <c r="H433" s="1206"/>
      <c r="I433" s="1251">
        <v>3990.0</v>
      </c>
      <c r="J433" s="1261">
        <f t="shared" si="2"/>
        <v>31920</v>
      </c>
      <c r="K433" s="1251">
        <v>690.0</v>
      </c>
      <c r="L433" s="1153">
        <f t="shared" si="7"/>
        <v>5.782608696</v>
      </c>
      <c r="M433" s="1252">
        <f t="shared" si="4"/>
        <v>5520</v>
      </c>
      <c r="N433" s="1095">
        <f t="shared" si="5"/>
        <v>31920</v>
      </c>
      <c r="O433" s="95"/>
      <c r="P433" s="95"/>
      <c r="Q433" s="1095">
        <f t="shared" si="8"/>
        <v>798</v>
      </c>
      <c r="R433" s="95"/>
      <c r="S433" s="95"/>
      <c r="T433" s="95"/>
      <c r="U433" s="95"/>
      <c r="V433" s="95"/>
      <c r="W433" s="95"/>
    </row>
    <row r="434">
      <c r="B434" s="1262" t="s">
        <v>143</v>
      </c>
      <c r="C434" s="1263"/>
      <c r="D434" s="1158" t="s">
        <v>133</v>
      </c>
      <c r="E434" s="1240">
        <f t="shared" si="1"/>
        <v>3</v>
      </c>
      <c r="F434" s="1264">
        <v>1.0</v>
      </c>
      <c r="G434" s="1205">
        <v>2.0</v>
      </c>
      <c r="H434" s="1207"/>
      <c r="I434" s="1242">
        <v>3990.0</v>
      </c>
      <c r="J434" s="1265">
        <f t="shared" si="2"/>
        <v>11970</v>
      </c>
      <c r="K434" s="1242">
        <v>690.0</v>
      </c>
      <c r="L434" s="1187">
        <f t="shared" si="7"/>
        <v>5.782608696</v>
      </c>
      <c r="M434" s="1243">
        <f t="shared" si="4"/>
        <v>2070</v>
      </c>
      <c r="N434" s="1194">
        <f t="shared" si="5"/>
        <v>11970</v>
      </c>
      <c r="O434" s="217"/>
      <c r="P434" s="217"/>
      <c r="Q434" s="1095">
        <f t="shared" si="8"/>
        <v>798</v>
      </c>
      <c r="R434" s="217"/>
      <c r="S434" s="217"/>
      <c r="T434" s="217"/>
      <c r="U434" s="217"/>
      <c r="V434" s="217"/>
      <c r="W434" s="217"/>
    </row>
    <row r="435">
      <c r="B435" s="1234" t="s">
        <v>150</v>
      </c>
      <c r="C435" s="994">
        <v>1.3351219913E10</v>
      </c>
      <c r="D435" s="1174" t="s">
        <v>36</v>
      </c>
      <c r="E435" s="1244">
        <f t="shared" si="1"/>
        <v>12</v>
      </c>
      <c r="F435" s="1245">
        <v>9.0</v>
      </c>
      <c r="G435" s="1266">
        <v>3.0</v>
      </c>
      <c r="H435" s="1267"/>
      <c r="I435" s="1268">
        <v>2990.0</v>
      </c>
      <c r="J435" s="1269">
        <f t="shared" si="2"/>
        <v>35880</v>
      </c>
      <c r="K435" s="1269">
        <v>550.0</v>
      </c>
      <c r="L435" s="1270">
        <f t="shared" si="7"/>
        <v>5.436363636</v>
      </c>
      <c r="M435" s="1271">
        <f t="shared" si="4"/>
        <v>6600</v>
      </c>
      <c r="N435" s="1095">
        <f t="shared" si="5"/>
        <v>35880</v>
      </c>
      <c r="O435" s="95"/>
      <c r="P435" s="95"/>
      <c r="Q435" s="1095">
        <f t="shared" si="8"/>
        <v>598</v>
      </c>
      <c r="R435" s="95"/>
      <c r="S435" s="95"/>
      <c r="T435" s="95"/>
      <c r="U435" s="95"/>
      <c r="V435" s="95"/>
      <c r="W435" s="95"/>
    </row>
    <row r="436">
      <c r="B436" s="1234" t="s">
        <v>150</v>
      </c>
      <c r="C436" s="996">
        <v>1.3351219913E10</v>
      </c>
      <c r="D436" s="1147" t="s">
        <v>35</v>
      </c>
      <c r="E436" s="1249">
        <f t="shared" si="1"/>
        <v>4</v>
      </c>
      <c r="F436" s="1250">
        <v>1.0</v>
      </c>
      <c r="G436" s="1272">
        <v>3.0</v>
      </c>
      <c r="H436" s="1273"/>
      <c r="I436" s="1242">
        <v>2990.0</v>
      </c>
      <c r="J436" s="1251">
        <f t="shared" si="2"/>
        <v>11960</v>
      </c>
      <c r="K436" s="1251">
        <v>550.0</v>
      </c>
      <c r="L436" s="1274">
        <f t="shared" si="7"/>
        <v>5.436363636</v>
      </c>
      <c r="M436" s="1275">
        <f t="shared" si="4"/>
        <v>2200</v>
      </c>
      <c r="N436" s="1095">
        <f t="shared" si="5"/>
        <v>11960</v>
      </c>
      <c r="O436" s="95"/>
      <c r="P436" s="95"/>
      <c r="Q436" s="1095">
        <f t="shared" si="8"/>
        <v>598</v>
      </c>
      <c r="R436" s="95"/>
      <c r="S436" s="95"/>
      <c r="T436" s="95"/>
      <c r="U436" s="95"/>
      <c r="V436" s="95"/>
      <c r="W436" s="95"/>
    </row>
    <row r="437">
      <c r="B437" s="1234" t="s">
        <v>150</v>
      </c>
      <c r="C437" s="996">
        <v>1.3351219913E10</v>
      </c>
      <c r="D437" s="1147" t="s">
        <v>34</v>
      </c>
      <c r="E437" s="1249">
        <f t="shared" si="1"/>
        <v>1</v>
      </c>
      <c r="F437" s="1276">
        <v>0.0</v>
      </c>
      <c r="G437" s="1272">
        <v>1.0</v>
      </c>
      <c r="H437" s="1273"/>
      <c r="I437" s="1242">
        <v>2990.0</v>
      </c>
      <c r="J437" s="1251">
        <f t="shared" si="2"/>
        <v>2990</v>
      </c>
      <c r="K437" s="1251">
        <v>550.0</v>
      </c>
      <c r="L437" s="1274">
        <f t="shared" si="7"/>
        <v>5.436363636</v>
      </c>
      <c r="M437" s="1275">
        <f t="shared" si="4"/>
        <v>550</v>
      </c>
      <c r="N437" s="1095">
        <f t="shared" si="5"/>
        <v>2990</v>
      </c>
      <c r="O437" s="95"/>
      <c r="P437" s="95"/>
      <c r="Q437" s="1095">
        <f t="shared" si="8"/>
        <v>598</v>
      </c>
      <c r="R437" s="95"/>
      <c r="S437" s="95"/>
      <c r="T437" s="95"/>
      <c r="U437" s="95"/>
      <c r="V437" s="95"/>
      <c r="W437" s="95"/>
    </row>
    <row r="438">
      <c r="B438" s="1234" t="s">
        <v>150</v>
      </c>
      <c r="C438" s="996">
        <v>1.3351219913E10</v>
      </c>
      <c r="D438" s="1147" t="s">
        <v>37</v>
      </c>
      <c r="E438" s="1249">
        <f t="shared" si="1"/>
        <v>2</v>
      </c>
      <c r="F438" s="1276">
        <v>0.0</v>
      </c>
      <c r="G438" s="1272">
        <v>2.0</v>
      </c>
      <c r="H438" s="1273"/>
      <c r="I438" s="1242">
        <v>2990.0</v>
      </c>
      <c r="J438" s="1251">
        <f t="shared" si="2"/>
        <v>5980</v>
      </c>
      <c r="K438" s="1251">
        <v>550.0</v>
      </c>
      <c r="L438" s="1274">
        <f t="shared" si="7"/>
        <v>5.436363636</v>
      </c>
      <c r="M438" s="1275">
        <f t="shared" si="4"/>
        <v>1100</v>
      </c>
      <c r="N438" s="1095">
        <f t="shared" si="5"/>
        <v>5980</v>
      </c>
      <c r="O438" s="95"/>
      <c r="P438" s="95"/>
      <c r="Q438" s="1095">
        <f t="shared" si="8"/>
        <v>598</v>
      </c>
      <c r="R438" s="95"/>
      <c r="S438" s="95"/>
      <c r="T438" s="95"/>
      <c r="U438" s="95"/>
      <c r="V438" s="95"/>
      <c r="W438" s="95"/>
    </row>
    <row r="439">
      <c r="B439" s="1239" t="s">
        <v>150</v>
      </c>
      <c r="C439" s="1000">
        <v>1.3351219913E10</v>
      </c>
      <c r="D439" s="1158" t="s">
        <v>132</v>
      </c>
      <c r="E439" s="1240">
        <f t="shared" si="1"/>
        <v>22</v>
      </c>
      <c r="F439" s="1241">
        <v>18.0</v>
      </c>
      <c r="G439" s="1277">
        <v>4.0</v>
      </c>
      <c r="H439" s="1278"/>
      <c r="I439" s="1242">
        <v>2990.0</v>
      </c>
      <c r="J439" s="1242">
        <f t="shared" si="2"/>
        <v>65780</v>
      </c>
      <c r="K439" s="1242">
        <v>550.0</v>
      </c>
      <c r="L439" s="1279">
        <f t="shared" si="7"/>
        <v>5.436363636</v>
      </c>
      <c r="M439" s="1280">
        <f t="shared" si="4"/>
        <v>12100</v>
      </c>
      <c r="N439" s="1095">
        <f t="shared" si="5"/>
        <v>65780</v>
      </c>
      <c r="O439" s="95"/>
      <c r="P439" s="95"/>
      <c r="Q439" s="1095">
        <f t="shared" si="8"/>
        <v>598</v>
      </c>
      <c r="R439" s="95"/>
      <c r="S439" s="95"/>
      <c r="T439" s="95"/>
      <c r="U439" s="95"/>
      <c r="V439" s="95"/>
      <c r="W439" s="95"/>
    </row>
    <row r="440">
      <c r="B440" s="1234" t="s">
        <v>151</v>
      </c>
      <c r="C440" s="996">
        <v>1.3351219913E10</v>
      </c>
      <c r="D440" s="1174" t="s">
        <v>36</v>
      </c>
      <c r="E440" s="1281">
        <f t="shared" si="1"/>
        <v>0</v>
      </c>
      <c r="F440" s="1282">
        <v>0.0</v>
      </c>
      <c r="G440" s="1283">
        <v>0.0</v>
      </c>
      <c r="H440" s="1267"/>
      <c r="I440" s="1242">
        <v>2990.0</v>
      </c>
      <c r="J440" s="1269">
        <f t="shared" si="2"/>
        <v>0</v>
      </c>
      <c r="K440" s="1269">
        <v>550.0</v>
      </c>
      <c r="L440" s="1270">
        <f t="shared" si="7"/>
        <v>5.436363636</v>
      </c>
      <c r="M440" s="1271">
        <f t="shared" si="4"/>
        <v>0</v>
      </c>
      <c r="N440" s="1095">
        <f t="shared" si="5"/>
        <v>0</v>
      </c>
      <c r="O440" s="95"/>
      <c r="P440" s="95"/>
      <c r="Q440" s="1095">
        <f t="shared" si="8"/>
        <v>598</v>
      </c>
      <c r="R440" s="95"/>
      <c r="S440" s="95"/>
      <c r="T440" s="95"/>
      <c r="U440" s="95"/>
      <c r="V440" s="95"/>
      <c r="W440" s="95"/>
    </row>
    <row r="441">
      <c r="B441" s="1234" t="s">
        <v>151</v>
      </c>
      <c r="C441" s="996">
        <v>1.3351219913E10</v>
      </c>
      <c r="D441" s="1147" t="s">
        <v>35</v>
      </c>
      <c r="E441" s="1249">
        <f t="shared" si="1"/>
        <v>4</v>
      </c>
      <c r="F441" s="1250">
        <v>1.0</v>
      </c>
      <c r="G441" s="1272">
        <v>3.0</v>
      </c>
      <c r="H441" s="1273"/>
      <c r="I441" s="1242">
        <v>2990.0</v>
      </c>
      <c r="J441" s="1251">
        <f t="shared" si="2"/>
        <v>11960</v>
      </c>
      <c r="K441" s="1251">
        <v>550.0</v>
      </c>
      <c r="L441" s="1274">
        <f t="shared" si="7"/>
        <v>5.436363636</v>
      </c>
      <c r="M441" s="1275">
        <f t="shared" si="4"/>
        <v>2200</v>
      </c>
      <c r="N441" s="1095">
        <f t="shared" si="5"/>
        <v>11960</v>
      </c>
      <c r="O441" s="95"/>
      <c r="P441" s="95"/>
      <c r="Q441" s="1095">
        <f t="shared" si="8"/>
        <v>598</v>
      </c>
      <c r="R441" s="95"/>
      <c r="S441" s="95"/>
      <c r="T441" s="95"/>
      <c r="U441" s="95"/>
      <c r="V441" s="95"/>
      <c r="W441" s="95"/>
    </row>
    <row r="442">
      <c r="B442" s="1234" t="s">
        <v>151</v>
      </c>
      <c r="C442" s="996">
        <v>1.3351219913E10</v>
      </c>
      <c r="D442" s="1147" t="s">
        <v>34</v>
      </c>
      <c r="E442" s="1249">
        <f t="shared" si="1"/>
        <v>15</v>
      </c>
      <c r="F442" s="1250">
        <v>12.0</v>
      </c>
      <c r="G442" s="1272">
        <v>3.0</v>
      </c>
      <c r="H442" s="1273"/>
      <c r="I442" s="1242">
        <v>2990.0</v>
      </c>
      <c r="J442" s="1251">
        <f t="shared" si="2"/>
        <v>44850</v>
      </c>
      <c r="K442" s="1251">
        <v>550.0</v>
      </c>
      <c r="L442" s="1274">
        <f t="shared" si="7"/>
        <v>5.436363636</v>
      </c>
      <c r="M442" s="1275">
        <f t="shared" si="4"/>
        <v>8250</v>
      </c>
      <c r="N442" s="1095">
        <f t="shared" si="5"/>
        <v>44850</v>
      </c>
      <c r="O442" s="95"/>
      <c r="P442" s="95"/>
      <c r="Q442" s="1095">
        <f t="shared" si="8"/>
        <v>598</v>
      </c>
      <c r="R442" s="95"/>
      <c r="S442" s="95"/>
      <c r="T442" s="95"/>
      <c r="U442" s="95"/>
      <c r="V442" s="95"/>
      <c r="W442" s="95"/>
    </row>
    <row r="443">
      <c r="B443" s="1234" t="s">
        <v>151</v>
      </c>
      <c r="C443" s="996">
        <v>1.3351219913E10</v>
      </c>
      <c r="D443" s="1147" t="s">
        <v>37</v>
      </c>
      <c r="E443" s="1249">
        <f t="shared" si="1"/>
        <v>0</v>
      </c>
      <c r="F443" s="1276">
        <v>0.0</v>
      </c>
      <c r="G443" s="1272">
        <v>0.0</v>
      </c>
      <c r="H443" s="1273"/>
      <c r="I443" s="1242">
        <v>2990.0</v>
      </c>
      <c r="J443" s="1251">
        <f t="shared" si="2"/>
        <v>0</v>
      </c>
      <c r="K443" s="1251">
        <v>550.0</v>
      </c>
      <c r="L443" s="1274">
        <f t="shared" si="7"/>
        <v>5.436363636</v>
      </c>
      <c r="M443" s="1275">
        <f t="shared" si="4"/>
        <v>0</v>
      </c>
      <c r="N443" s="1095">
        <f t="shared" si="5"/>
        <v>0</v>
      </c>
      <c r="O443" s="95"/>
      <c r="P443" s="95"/>
      <c r="Q443" s="1095">
        <f t="shared" si="8"/>
        <v>598</v>
      </c>
      <c r="R443" s="95"/>
      <c r="S443" s="95"/>
      <c r="T443" s="95"/>
      <c r="U443" s="95"/>
      <c r="V443" s="95"/>
      <c r="W443" s="95"/>
    </row>
    <row r="444">
      <c r="B444" s="1239" t="s">
        <v>151</v>
      </c>
      <c r="C444" s="1000">
        <v>1.3351219913E10</v>
      </c>
      <c r="D444" s="1158" t="s">
        <v>132</v>
      </c>
      <c r="E444" s="1240">
        <f t="shared" si="1"/>
        <v>11</v>
      </c>
      <c r="F444" s="1241">
        <v>6.0</v>
      </c>
      <c r="G444" s="1277">
        <v>5.0</v>
      </c>
      <c r="H444" s="1278"/>
      <c r="I444" s="1242">
        <v>2990.0</v>
      </c>
      <c r="J444" s="1242">
        <f t="shared" si="2"/>
        <v>32890</v>
      </c>
      <c r="K444" s="1242">
        <v>550.0</v>
      </c>
      <c r="L444" s="1279">
        <f t="shared" si="7"/>
        <v>5.436363636</v>
      </c>
      <c r="M444" s="1280">
        <f t="shared" si="4"/>
        <v>6050</v>
      </c>
      <c r="N444" s="1095">
        <f t="shared" si="5"/>
        <v>32890</v>
      </c>
      <c r="O444" s="95"/>
      <c r="P444" s="95"/>
      <c r="Q444" s="1095">
        <f t="shared" si="8"/>
        <v>598</v>
      </c>
      <c r="R444" s="95"/>
      <c r="S444" s="95"/>
      <c r="T444" s="95"/>
      <c r="U444" s="95"/>
      <c r="V444" s="95"/>
      <c r="W444" s="95"/>
    </row>
    <row r="445">
      <c r="B445" s="1233" t="s">
        <v>152</v>
      </c>
      <c r="C445" s="994">
        <v>1.3351219913E10</v>
      </c>
      <c r="D445" s="1174" t="s">
        <v>36</v>
      </c>
      <c r="E445" s="1244">
        <f t="shared" si="1"/>
        <v>22</v>
      </c>
      <c r="F445" s="1245">
        <v>18.0</v>
      </c>
      <c r="G445" s="1266">
        <v>4.0</v>
      </c>
      <c r="H445" s="1267"/>
      <c r="I445" s="1242">
        <v>2990.0</v>
      </c>
      <c r="J445" s="1247">
        <f t="shared" si="2"/>
        <v>65780</v>
      </c>
      <c r="K445" s="1247">
        <v>550.0</v>
      </c>
      <c r="L445" s="1284">
        <f t="shared" si="7"/>
        <v>5.436363636</v>
      </c>
      <c r="M445" s="1248">
        <f t="shared" si="4"/>
        <v>12100</v>
      </c>
      <c r="N445" s="1095">
        <f t="shared" si="5"/>
        <v>65780</v>
      </c>
      <c r="O445" s="95"/>
      <c r="P445" s="95"/>
      <c r="Q445" s="1095">
        <f t="shared" si="8"/>
        <v>598</v>
      </c>
      <c r="R445" s="95"/>
      <c r="S445" s="95"/>
      <c r="T445" s="95"/>
      <c r="U445" s="95"/>
      <c r="V445" s="95"/>
      <c r="W445" s="95"/>
    </row>
    <row r="446">
      <c r="B446" s="1234" t="s">
        <v>152</v>
      </c>
      <c r="C446" s="996">
        <v>1.3351219913E10</v>
      </c>
      <c r="D446" s="1147" t="s">
        <v>35</v>
      </c>
      <c r="E446" s="1249">
        <f t="shared" si="1"/>
        <v>12</v>
      </c>
      <c r="F446" s="1250">
        <v>8.0</v>
      </c>
      <c r="G446" s="1272">
        <v>4.0</v>
      </c>
      <c r="H446" s="1273"/>
      <c r="I446" s="1242">
        <v>2990.0</v>
      </c>
      <c r="J446" s="1251">
        <f t="shared" si="2"/>
        <v>35880</v>
      </c>
      <c r="K446" s="1251">
        <v>550.0</v>
      </c>
      <c r="L446" s="1274">
        <f t="shared" si="7"/>
        <v>5.436363636</v>
      </c>
      <c r="M446" s="1252">
        <f t="shared" si="4"/>
        <v>6600</v>
      </c>
      <c r="N446" s="1095">
        <f t="shared" si="5"/>
        <v>35880</v>
      </c>
      <c r="O446" s="95"/>
      <c r="P446" s="95"/>
      <c r="Q446" s="1095">
        <f t="shared" si="8"/>
        <v>598</v>
      </c>
      <c r="R446" s="95"/>
      <c r="S446" s="95"/>
      <c r="T446" s="95"/>
      <c r="U446" s="95"/>
      <c r="V446" s="95"/>
      <c r="W446" s="95"/>
    </row>
    <row r="447">
      <c r="B447" s="1234" t="s">
        <v>152</v>
      </c>
      <c r="C447" s="996">
        <v>1.3351219913E10</v>
      </c>
      <c r="D447" s="1147" t="s">
        <v>34</v>
      </c>
      <c r="E447" s="1249">
        <f t="shared" si="1"/>
        <v>2</v>
      </c>
      <c r="F447" s="1276">
        <v>0.0</v>
      </c>
      <c r="G447" s="1272">
        <v>2.0</v>
      </c>
      <c r="H447" s="1273"/>
      <c r="I447" s="1242">
        <v>2990.0</v>
      </c>
      <c r="J447" s="1251">
        <f t="shared" si="2"/>
        <v>5980</v>
      </c>
      <c r="K447" s="1251">
        <v>690.0</v>
      </c>
      <c r="L447" s="1274">
        <f t="shared" si="7"/>
        <v>4.333333333</v>
      </c>
      <c r="M447" s="1252">
        <f t="shared" si="4"/>
        <v>1380</v>
      </c>
      <c r="N447" s="1095">
        <f t="shared" si="5"/>
        <v>5980</v>
      </c>
      <c r="O447" s="95"/>
      <c r="P447" s="95"/>
      <c r="Q447" s="1095">
        <f t="shared" si="8"/>
        <v>598</v>
      </c>
      <c r="R447" s="95"/>
      <c r="S447" s="95"/>
      <c r="T447" s="95"/>
      <c r="U447" s="95"/>
      <c r="V447" s="95"/>
      <c r="W447" s="95"/>
    </row>
    <row r="448">
      <c r="B448" s="1234" t="s">
        <v>152</v>
      </c>
      <c r="C448" s="996">
        <v>1.3351219913E10</v>
      </c>
      <c r="D448" s="1147" t="s">
        <v>37</v>
      </c>
      <c r="E448" s="1249">
        <f t="shared" si="1"/>
        <v>33</v>
      </c>
      <c r="F448" s="1250">
        <v>28.0</v>
      </c>
      <c r="G448" s="1272">
        <v>5.0</v>
      </c>
      <c r="H448" s="1273"/>
      <c r="I448" s="1242">
        <v>2990.0</v>
      </c>
      <c r="J448" s="1251">
        <f t="shared" si="2"/>
        <v>98670</v>
      </c>
      <c r="K448" s="1251">
        <v>690.0</v>
      </c>
      <c r="L448" s="1274">
        <f t="shared" si="7"/>
        <v>4.333333333</v>
      </c>
      <c r="M448" s="1252">
        <f t="shared" si="4"/>
        <v>22770</v>
      </c>
      <c r="N448" s="1095">
        <f t="shared" si="5"/>
        <v>98670</v>
      </c>
      <c r="O448" s="95"/>
      <c r="P448" s="95"/>
      <c r="Q448" s="1095">
        <f t="shared" si="8"/>
        <v>598</v>
      </c>
      <c r="R448" s="95"/>
      <c r="S448" s="95"/>
      <c r="T448" s="95"/>
      <c r="U448" s="95"/>
      <c r="V448" s="95"/>
      <c r="W448" s="95"/>
    </row>
    <row r="449">
      <c r="B449" s="1239" t="s">
        <v>152</v>
      </c>
      <c r="C449" s="1000">
        <v>1.3351219913E10</v>
      </c>
      <c r="D449" s="1158" t="s">
        <v>132</v>
      </c>
      <c r="E449" s="1240">
        <f t="shared" si="1"/>
        <v>16</v>
      </c>
      <c r="F449" s="1241">
        <v>13.0</v>
      </c>
      <c r="G449" s="1277">
        <v>3.0</v>
      </c>
      <c r="H449" s="1278"/>
      <c r="I449" s="1242">
        <v>2990.0</v>
      </c>
      <c r="J449" s="1242">
        <f t="shared" si="2"/>
        <v>47840</v>
      </c>
      <c r="K449" s="1242">
        <v>690.0</v>
      </c>
      <c r="L449" s="1279">
        <f t="shared" si="7"/>
        <v>4.333333333</v>
      </c>
      <c r="M449" s="1243">
        <f t="shared" si="4"/>
        <v>11040</v>
      </c>
      <c r="N449" s="1095">
        <f t="shared" si="5"/>
        <v>47840</v>
      </c>
      <c r="O449" s="95"/>
      <c r="P449" s="95"/>
      <c r="Q449" s="1095">
        <f t="shared" si="8"/>
        <v>598</v>
      </c>
      <c r="R449" s="95"/>
      <c r="S449" s="95"/>
      <c r="T449" s="95"/>
      <c r="U449" s="95"/>
      <c r="V449" s="95"/>
      <c r="W449" s="95"/>
    </row>
    <row r="450">
      <c r="B450" s="1233" t="s">
        <v>153</v>
      </c>
      <c r="C450" s="994">
        <v>1.3351219913E10</v>
      </c>
      <c r="D450" s="1174" t="s">
        <v>36</v>
      </c>
      <c r="E450" s="1244">
        <f t="shared" si="1"/>
        <v>11</v>
      </c>
      <c r="F450" s="1245">
        <v>7.0</v>
      </c>
      <c r="G450" s="1266">
        <v>4.0</v>
      </c>
      <c r="H450" s="1285"/>
      <c r="I450" s="1247">
        <v>3590.0</v>
      </c>
      <c r="J450" s="1247">
        <f t="shared" si="2"/>
        <v>39490</v>
      </c>
      <c r="K450" s="1247">
        <v>550.0</v>
      </c>
      <c r="L450" s="1284">
        <f t="shared" si="7"/>
        <v>6.527272727</v>
      </c>
      <c r="M450" s="1248">
        <f t="shared" si="4"/>
        <v>6050</v>
      </c>
      <c r="N450" s="1095">
        <f t="shared" si="5"/>
        <v>39490</v>
      </c>
      <c r="O450" s="95"/>
      <c r="P450" s="95"/>
      <c r="Q450" s="1095">
        <f t="shared" si="8"/>
        <v>718</v>
      </c>
      <c r="R450" s="95"/>
      <c r="S450" s="95"/>
      <c r="T450" s="95"/>
      <c r="U450" s="95"/>
      <c r="V450" s="95"/>
      <c r="W450" s="95"/>
    </row>
    <row r="451">
      <c r="B451" s="1234" t="s">
        <v>153</v>
      </c>
      <c r="C451" s="996">
        <v>1.3351219913E10</v>
      </c>
      <c r="D451" s="1147" t="s">
        <v>35</v>
      </c>
      <c r="E451" s="1249">
        <f t="shared" si="1"/>
        <v>26</v>
      </c>
      <c r="F451" s="1250">
        <v>22.0</v>
      </c>
      <c r="G451" s="1272">
        <v>4.0</v>
      </c>
      <c r="H451" s="1286"/>
      <c r="I451" s="1251">
        <v>3590.0</v>
      </c>
      <c r="J451" s="1251">
        <f t="shared" si="2"/>
        <v>93340</v>
      </c>
      <c r="K451" s="1251">
        <v>550.0</v>
      </c>
      <c r="L451" s="1274">
        <f t="shared" si="7"/>
        <v>6.527272727</v>
      </c>
      <c r="M451" s="1252">
        <f t="shared" si="4"/>
        <v>14300</v>
      </c>
      <c r="N451" s="1095">
        <f t="shared" si="5"/>
        <v>93340</v>
      </c>
      <c r="O451" s="95"/>
      <c r="P451" s="95"/>
      <c r="Q451" s="1095">
        <f t="shared" si="8"/>
        <v>718</v>
      </c>
      <c r="R451" s="95"/>
      <c r="S451" s="95"/>
      <c r="T451" s="95"/>
      <c r="U451" s="95"/>
      <c r="V451" s="95"/>
      <c r="W451" s="95"/>
    </row>
    <row r="452">
      <c r="B452" s="1234" t="s">
        <v>153</v>
      </c>
      <c r="C452" s="996">
        <v>1.3351219913E10</v>
      </c>
      <c r="D452" s="1147" t="s">
        <v>34</v>
      </c>
      <c r="E452" s="1249">
        <f t="shared" si="1"/>
        <v>19</v>
      </c>
      <c r="F452" s="1250">
        <v>16.0</v>
      </c>
      <c r="G452" s="1272">
        <v>3.0</v>
      </c>
      <c r="H452" s="1286"/>
      <c r="I452" s="1251">
        <v>3590.0</v>
      </c>
      <c r="J452" s="1251">
        <f t="shared" si="2"/>
        <v>68210</v>
      </c>
      <c r="K452" s="1251">
        <v>550.0</v>
      </c>
      <c r="L452" s="1274">
        <f t="shared" si="7"/>
        <v>6.527272727</v>
      </c>
      <c r="M452" s="1252">
        <f t="shared" si="4"/>
        <v>10450</v>
      </c>
      <c r="N452" s="1095">
        <f t="shared" si="5"/>
        <v>68210</v>
      </c>
      <c r="O452" s="95"/>
      <c r="P452" s="95"/>
      <c r="Q452" s="1095">
        <f t="shared" si="8"/>
        <v>718</v>
      </c>
      <c r="R452" s="95"/>
      <c r="S452" s="95"/>
      <c r="T452" s="95"/>
      <c r="U452" s="95"/>
      <c r="V452" s="95"/>
      <c r="W452" s="95"/>
    </row>
    <row r="453">
      <c r="B453" s="1234" t="s">
        <v>153</v>
      </c>
      <c r="C453" s="996">
        <v>1.3351219913E10</v>
      </c>
      <c r="D453" s="1147" t="s">
        <v>37</v>
      </c>
      <c r="E453" s="1249">
        <f t="shared" si="1"/>
        <v>32</v>
      </c>
      <c r="F453" s="1250">
        <v>28.0</v>
      </c>
      <c r="G453" s="1272">
        <v>4.0</v>
      </c>
      <c r="H453" s="1286"/>
      <c r="I453" s="1251">
        <v>3590.0</v>
      </c>
      <c r="J453" s="1251">
        <f t="shared" si="2"/>
        <v>114880</v>
      </c>
      <c r="K453" s="1251">
        <v>550.0</v>
      </c>
      <c r="L453" s="1274">
        <f t="shared" si="7"/>
        <v>6.527272727</v>
      </c>
      <c r="M453" s="1252">
        <f t="shared" si="4"/>
        <v>17600</v>
      </c>
      <c r="N453" s="1095">
        <f t="shared" si="5"/>
        <v>114880</v>
      </c>
      <c r="O453" s="95"/>
      <c r="P453" s="95"/>
      <c r="Q453" s="1095">
        <f t="shared" si="8"/>
        <v>718</v>
      </c>
      <c r="R453" s="95"/>
      <c r="S453" s="95"/>
      <c r="T453" s="95"/>
      <c r="U453" s="95"/>
      <c r="V453" s="95"/>
      <c r="W453" s="95"/>
    </row>
    <row r="454">
      <c r="B454" s="1239" t="s">
        <v>153</v>
      </c>
      <c r="C454" s="1000">
        <v>1.3351219913E10</v>
      </c>
      <c r="D454" s="1158" t="s">
        <v>132</v>
      </c>
      <c r="E454" s="1240">
        <f t="shared" si="1"/>
        <v>21</v>
      </c>
      <c r="F454" s="1241">
        <v>17.0</v>
      </c>
      <c r="G454" s="1277">
        <v>4.0</v>
      </c>
      <c r="H454" s="1278"/>
      <c r="I454" s="1242">
        <v>3590.0</v>
      </c>
      <c r="J454" s="1242">
        <f t="shared" si="2"/>
        <v>75390</v>
      </c>
      <c r="K454" s="1242">
        <v>550.0</v>
      </c>
      <c r="L454" s="1279">
        <f t="shared" si="7"/>
        <v>6.527272727</v>
      </c>
      <c r="M454" s="1243">
        <f t="shared" si="4"/>
        <v>11550</v>
      </c>
      <c r="N454" s="1095">
        <f t="shared" si="5"/>
        <v>75390</v>
      </c>
      <c r="O454" s="95"/>
      <c r="P454" s="95"/>
      <c r="Q454" s="1095">
        <f t="shared" si="8"/>
        <v>718</v>
      </c>
      <c r="R454" s="95"/>
      <c r="S454" s="95"/>
      <c r="T454" s="95"/>
      <c r="U454" s="95"/>
      <c r="V454" s="95"/>
      <c r="W454" s="95"/>
    </row>
    <row r="455">
      <c r="B455" s="1287" t="s">
        <v>49</v>
      </c>
      <c r="C455" s="1288">
        <v>1.3351219913E10</v>
      </c>
      <c r="D455" s="1215" t="s">
        <v>36</v>
      </c>
      <c r="E455" s="1216">
        <f t="shared" si="1"/>
        <v>17</v>
      </c>
      <c r="F455" s="1217">
        <v>14.0</v>
      </c>
      <c r="G455" s="1218">
        <v>3.0</v>
      </c>
      <c r="H455" s="1219"/>
      <c r="I455" s="1220">
        <v>6990.0</v>
      </c>
      <c r="J455" s="1220">
        <f t="shared" si="2"/>
        <v>118830</v>
      </c>
      <c r="K455" s="1220">
        <v>2592.0</v>
      </c>
      <c r="L455" s="1289">
        <f t="shared" si="7"/>
        <v>2.696759259</v>
      </c>
      <c r="M455" s="1221">
        <f t="shared" si="4"/>
        <v>44064</v>
      </c>
      <c r="N455" s="1095">
        <f t="shared" si="5"/>
        <v>118830</v>
      </c>
      <c r="O455" s="95"/>
      <c r="P455" s="95"/>
      <c r="Q455" s="1095">
        <f t="shared" si="8"/>
        <v>1398</v>
      </c>
      <c r="R455" s="95"/>
      <c r="S455" s="95"/>
      <c r="T455" s="95"/>
      <c r="U455" s="95"/>
      <c r="V455" s="95"/>
      <c r="W455" s="95"/>
    </row>
    <row r="456">
      <c r="B456" s="1290" t="s">
        <v>49</v>
      </c>
      <c r="C456" s="1291">
        <v>1.3351219913E10</v>
      </c>
      <c r="D456" s="1222" t="s">
        <v>35</v>
      </c>
      <c r="E456" s="1223">
        <f t="shared" si="1"/>
        <v>14</v>
      </c>
      <c r="F456" s="1224">
        <v>11.0</v>
      </c>
      <c r="G456" s="1225">
        <v>3.0</v>
      </c>
      <c r="H456" s="1226"/>
      <c r="I456" s="1227">
        <v>6990.0</v>
      </c>
      <c r="J456" s="1227">
        <f t="shared" si="2"/>
        <v>97860</v>
      </c>
      <c r="K456" s="1227">
        <v>2592.0</v>
      </c>
      <c r="L456" s="1292">
        <f t="shared" si="7"/>
        <v>2.696759259</v>
      </c>
      <c r="M456" s="1228">
        <f t="shared" si="4"/>
        <v>36288</v>
      </c>
      <c r="N456" s="1095">
        <f t="shared" si="5"/>
        <v>97860</v>
      </c>
      <c r="O456" s="95"/>
      <c r="P456" s="95"/>
      <c r="Q456" s="1095">
        <f t="shared" si="8"/>
        <v>1398</v>
      </c>
      <c r="R456" s="95"/>
      <c r="S456" s="95"/>
      <c r="T456" s="95"/>
      <c r="U456" s="95"/>
      <c r="V456" s="95"/>
      <c r="W456" s="95"/>
    </row>
    <row r="457">
      <c r="B457" s="1290" t="s">
        <v>49</v>
      </c>
      <c r="C457" s="1291">
        <v>1.3351219913E10</v>
      </c>
      <c r="D457" s="1222" t="s">
        <v>34</v>
      </c>
      <c r="E457" s="1223">
        <f t="shared" si="1"/>
        <v>6</v>
      </c>
      <c r="F457" s="1224">
        <v>3.0</v>
      </c>
      <c r="G457" s="1225">
        <v>3.0</v>
      </c>
      <c r="H457" s="1226"/>
      <c r="I457" s="1227">
        <v>6990.0</v>
      </c>
      <c r="J457" s="1227">
        <f t="shared" si="2"/>
        <v>41940</v>
      </c>
      <c r="K457" s="1227">
        <v>2592.0</v>
      </c>
      <c r="L457" s="1292">
        <f t="shared" si="7"/>
        <v>2.696759259</v>
      </c>
      <c r="M457" s="1228">
        <f t="shared" si="4"/>
        <v>15552</v>
      </c>
      <c r="N457" s="1095">
        <f t="shared" si="5"/>
        <v>41940</v>
      </c>
      <c r="O457" s="95"/>
      <c r="P457" s="95"/>
      <c r="Q457" s="1095">
        <f t="shared" si="8"/>
        <v>1398</v>
      </c>
      <c r="R457" s="95"/>
      <c r="S457" s="95"/>
      <c r="T457" s="95"/>
      <c r="U457" s="95"/>
      <c r="V457" s="95"/>
      <c r="W457" s="95"/>
    </row>
    <row r="458">
      <c r="B458" s="1290" t="s">
        <v>49</v>
      </c>
      <c r="C458" s="1291">
        <v>1.3351219913E10</v>
      </c>
      <c r="D458" s="1222" t="s">
        <v>37</v>
      </c>
      <c r="E458" s="1223">
        <f t="shared" si="1"/>
        <v>11</v>
      </c>
      <c r="F458" s="1224">
        <v>9.0</v>
      </c>
      <c r="G458" s="1225">
        <v>2.0</v>
      </c>
      <c r="H458" s="1226"/>
      <c r="I458" s="1227">
        <v>6990.0</v>
      </c>
      <c r="J458" s="1227">
        <f t="shared" si="2"/>
        <v>76890</v>
      </c>
      <c r="K458" s="1227">
        <v>2592.0</v>
      </c>
      <c r="L458" s="1292">
        <f t="shared" si="7"/>
        <v>2.696759259</v>
      </c>
      <c r="M458" s="1228">
        <f t="shared" si="4"/>
        <v>28512</v>
      </c>
      <c r="N458" s="1095">
        <f t="shared" si="5"/>
        <v>76890</v>
      </c>
      <c r="O458" s="95"/>
      <c r="P458" s="95"/>
      <c r="Q458" s="1095">
        <f t="shared" si="8"/>
        <v>1398</v>
      </c>
      <c r="R458" s="95"/>
      <c r="S458" s="95"/>
      <c r="T458" s="95"/>
      <c r="U458" s="95"/>
      <c r="V458" s="95"/>
      <c r="W458" s="95"/>
    </row>
    <row r="459">
      <c r="B459" s="1290" t="s">
        <v>49</v>
      </c>
      <c r="C459" s="1291">
        <v>1.3351219913E10</v>
      </c>
      <c r="D459" s="1222" t="s">
        <v>132</v>
      </c>
      <c r="E459" s="1223">
        <f t="shared" si="1"/>
        <v>3</v>
      </c>
      <c r="F459" s="1229">
        <v>0.0</v>
      </c>
      <c r="G459" s="1225">
        <v>3.0</v>
      </c>
      <c r="H459" s="1226"/>
      <c r="I459" s="1227">
        <v>6990.0</v>
      </c>
      <c r="J459" s="1227">
        <f t="shared" si="2"/>
        <v>20970</v>
      </c>
      <c r="K459" s="1227">
        <v>2592.0</v>
      </c>
      <c r="L459" s="1292">
        <f t="shared" si="7"/>
        <v>2.696759259</v>
      </c>
      <c r="M459" s="1228">
        <f t="shared" si="4"/>
        <v>7776</v>
      </c>
      <c r="N459" s="1095">
        <f t="shared" si="5"/>
        <v>20970</v>
      </c>
      <c r="O459" s="95"/>
      <c r="P459" s="95"/>
      <c r="Q459" s="1095">
        <f t="shared" si="8"/>
        <v>1398</v>
      </c>
      <c r="R459" s="95"/>
      <c r="S459" s="95"/>
      <c r="T459" s="95"/>
      <c r="U459" s="95"/>
      <c r="V459" s="95"/>
      <c r="W459" s="95"/>
    </row>
    <row r="460">
      <c r="B460" s="1293" t="s">
        <v>49</v>
      </c>
      <c r="C460" s="1294">
        <v>1.3351219913E10</v>
      </c>
      <c r="D460" s="1295" t="s">
        <v>133</v>
      </c>
      <c r="E460" s="1235">
        <f t="shared" si="1"/>
        <v>4</v>
      </c>
      <c r="F460" s="1296">
        <v>2.0</v>
      </c>
      <c r="G460" s="1231">
        <v>2.0</v>
      </c>
      <c r="H460" s="1232"/>
      <c r="I460" s="1237">
        <v>6990.0</v>
      </c>
      <c r="J460" s="1237">
        <f t="shared" si="2"/>
        <v>27960</v>
      </c>
      <c r="K460" s="1237">
        <v>2592.0</v>
      </c>
      <c r="L460" s="1297">
        <f t="shared" si="7"/>
        <v>2.696759259</v>
      </c>
      <c r="M460" s="1238">
        <f t="shared" si="4"/>
        <v>10368</v>
      </c>
      <c r="N460" s="1095">
        <f t="shared" si="5"/>
        <v>27960</v>
      </c>
      <c r="O460" s="95"/>
      <c r="P460" s="95"/>
      <c r="Q460" s="1095">
        <f t="shared" si="8"/>
        <v>1398</v>
      </c>
      <c r="R460" s="95"/>
      <c r="S460" s="95"/>
      <c r="T460" s="95"/>
      <c r="U460" s="95"/>
      <c r="V460" s="95"/>
      <c r="W460" s="95"/>
    </row>
    <row r="461">
      <c r="B461" s="1287" t="s">
        <v>59</v>
      </c>
      <c r="C461" s="1288">
        <v>1.3351219913E10</v>
      </c>
      <c r="D461" s="1215" t="s">
        <v>36</v>
      </c>
      <c r="E461" s="1216">
        <f t="shared" si="1"/>
        <v>18</v>
      </c>
      <c r="F461" s="1217">
        <v>14.0</v>
      </c>
      <c r="G461" s="1218">
        <v>4.0</v>
      </c>
      <c r="H461" s="1219"/>
      <c r="I461" s="1220">
        <v>6490.0</v>
      </c>
      <c r="J461" s="1220">
        <f t="shared" si="2"/>
        <v>116820</v>
      </c>
      <c r="K461" s="1220">
        <v>2285.0</v>
      </c>
      <c r="L461" s="1289">
        <f t="shared" si="7"/>
        <v>2.840262582</v>
      </c>
      <c r="M461" s="1221">
        <f t="shared" si="4"/>
        <v>41130</v>
      </c>
      <c r="N461" s="1095">
        <f t="shared" si="5"/>
        <v>116820</v>
      </c>
      <c r="O461" s="95"/>
      <c r="P461" s="95"/>
      <c r="Q461" s="1095">
        <f t="shared" si="8"/>
        <v>1298</v>
      </c>
      <c r="R461" s="95"/>
      <c r="S461" s="95"/>
      <c r="T461" s="95"/>
      <c r="U461" s="95"/>
      <c r="V461" s="95"/>
      <c r="W461" s="95"/>
    </row>
    <row r="462">
      <c r="B462" s="1290" t="s">
        <v>59</v>
      </c>
      <c r="C462" s="1291">
        <v>1.3351219913E10</v>
      </c>
      <c r="D462" s="1222" t="s">
        <v>35</v>
      </c>
      <c r="E462" s="1223">
        <f t="shared" si="1"/>
        <v>12</v>
      </c>
      <c r="F462" s="1224">
        <v>9.0</v>
      </c>
      <c r="G462" s="1225">
        <v>3.0</v>
      </c>
      <c r="H462" s="1226"/>
      <c r="I462" s="1227">
        <v>6490.0</v>
      </c>
      <c r="J462" s="1227">
        <f t="shared" si="2"/>
        <v>77880</v>
      </c>
      <c r="K462" s="1227">
        <v>2285.0</v>
      </c>
      <c r="L462" s="1292">
        <f t="shared" si="7"/>
        <v>2.840262582</v>
      </c>
      <c r="M462" s="1228">
        <f t="shared" si="4"/>
        <v>27420</v>
      </c>
      <c r="N462" s="1095">
        <f t="shared" si="5"/>
        <v>77880</v>
      </c>
      <c r="O462" s="95"/>
      <c r="P462" s="95"/>
      <c r="Q462" s="1095">
        <f t="shared" si="8"/>
        <v>1298</v>
      </c>
      <c r="R462" s="95"/>
      <c r="S462" s="95"/>
      <c r="T462" s="95"/>
      <c r="U462" s="95"/>
      <c r="V462" s="95"/>
      <c r="W462" s="95"/>
    </row>
    <row r="463">
      <c r="B463" s="1290" t="s">
        <v>59</v>
      </c>
      <c r="C463" s="1291">
        <v>1.3351219913E10</v>
      </c>
      <c r="D463" s="1222" t="s">
        <v>34</v>
      </c>
      <c r="E463" s="1223">
        <f t="shared" si="1"/>
        <v>6</v>
      </c>
      <c r="F463" s="1224">
        <v>3.0</v>
      </c>
      <c r="G463" s="1225">
        <v>3.0</v>
      </c>
      <c r="H463" s="1226"/>
      <c r="I463" s="1227">
        <v>6490.0</v>
      </c>
      <c r="J463" s="1227">
        <f t="shared" si="2"/>
        <v>38940</v>
      </c>
      <c r="K463" s="1227">
        <v>2285.0</v>
      </c>
      <c r="L463" s="1292">
        <f t="shared" si="7"/>
        <v>2.840262582</v>
      </c>
      <c r="M463" s="1228">
        <f t="shared" si="4"/>
        <v>13710</v>
      </c>
      <c r="N463" s="1095">
        <f t="shared" si="5"/>
        <v>38940</v>
      </c>
      <c r="O463" s="95"/>
      <c r="P463" s="95"/>
      <c r="Q463" s="1095">
        <f t="shared" si="8"/>
        <v>1298</v>
      </c>
      <c r="R463" s="95"/>
      <c r="S463" s="95"/>
      <c r="T463" s="95"/>
      <c r="U463" s="95"/>
      <c r="V463" s="95"/>
      <c r="W463" s="95"/>
    </row>
    <row r="464">
      <c r="B464" s="1290" t="s">
        <v>59</v>
      </c>
      <c r="C464" s="1291">
        <v>1.3351219913E10</v>
      </c>
      <c r="D464" s="1222" t="s">
        <v>37</v>
      </c>
      <c r="E464" s="1223">
        <f t="shared" si="1"/>
        <v>13</v>
      </c>
      <c r="F464" s="1224">
        <v>9.0</v>
      </c>
      <c r="G464" s="1225">
        <v>4.0</v>
      </c>
      <c r="H464" s="1226"/>
      <c r="I464" s="1227">
        <v>6490.0</v>
      </c>
      <c r="J464" s="1227">
        <f t="shared" si="2"/>
        <v>84370</v>
      </c>
      <c r="K464" s="1227">
        <v>2285.0</v>
      </c>
      <c r="L464" s="1292">
        <f t="shared" si="7"/>
        <v>2.840262582</v>
      </c>
      <c r="M464" s="1228">
        <f t="shared" si="4"/>
        <v>29705</v>
      </c>
      <c r="N464" s="1095">
        <f t="shared" si="5"/>
        <v>84370</v>
      </c>
      <c r="O464" s="95"/>
      <c r="P464" s="95"/>
      <c r="Q464" s="1095">
        <f t="shared" si="8"/>
        <v>1298</v>
      </c>
      <c r="R464" s="95"/>
      <c r="S464" s="95"/>
      <c r="T464" s="95"/>
      <c r="U464" s="95"/>
      <c r="V464" s="95"/>
      <c r="W464" s="95"/>
    </row>
    <row r="465">
      <c r="B465" s="1290" t="s">
        <v>59</v>
      </c>
      <c r="C465" s="1291">
        <v>1.3351219913E10</v>
      </c>
      <c r="D465" s="1222" t="s">
        <v>132</v>
      </c>
      <c r="E465" s="1223">
        <f t="shared" si="1"/>
        <v>3</v>
      </c>
      <c r="F465" s="1229">
        <v>0.0</v>
      </c>
      <c r="G465" s="1225">
        <v>3.0</v>
      </c>
      <c r="H465" s="1226"/>
      <c r="I465" s="1227">
        <v>6490.0</v>
      </c>
      <c r="J465" s="1227">
        <f t="shared" si="2"/>
        <v>19470</v>
      </c>
      <c r="K465" s="1227">
        <v>2285.0</v>
      </c>
      <c r="L465" s="1292">
        <f t="shared" si="7"/>
        <v>2.840262582</v>
      </c>
      <c r="M465" s="1228">
        <f t="shared" si="4"/>
        <v>6855</v>
      </c>
      <c r="N465" s="1095">
        <f t="shared" si="5"/>
        <v>19470</v>
      </c>
      <c r="O465" s="95"/>
      <c r="P465" s="95"/>
      <c r="Q465" s="1095">
        <f t="shared" si="8"/>
        <v>1298</v>
      </c>
      <c r="R465" s="95"/>
      <c r="S465" s="95"/>
      <c r="T465" s="95"/>
      <c r="U465" s="95"/>
      <c r="V465" s="95"/>
      <c r="W465" s="95"/>
    </row>
    <row r="466">
      <c r="B466" s="1298" t="s">
        <v>59</v>
      </c>
      <c r="C466" s="1299">
        <v>1.3351219913E10</v>
      </c>
      <c r="D466" s="1230" t="s">
        <v>133</v>
      </c>
      <c r="E466" s="1300">
        <f t="shared" si="1"/>
        <v>5</v>
      </c>
      <c r="F466" s="1301">
        <v>3.0</v>
      </c>
      <c r="G466" s="1253">
        <v>2.0</v>
      </c>
      <c r="H466" s="1302"/>
      <c r="I466" s="1303">
        <v>6490.0</v>
      </c>
      <c r="J466" s="1303">
        <f t="shared" si="2"/>
        <v>32450</v>
      </c>
      <c r="K466" s="1303">
        <v>2285.0</v>
      </c>
      <c r="L466" s="1304">
        <f t="shared" si="7"/>
        <v>2.840262582</v>
      </c>
      <c r="M466" s="1305">
        <f t="shared" si="4"/>
        <v>11425</v>
      </c>
      <c r="N466" s="1095">
        <f t="shared" si="5"/>
        <v>32450</v>
      </c>
      <c r="O466" s="95"/>
      <c r="P466" s="95"/>
      <c r="Q466" s="1095">
        <f t="shared" si="8"/>
        <v>1298</v>
      </c>
      <c r="R466" s="95"/>
      <c r="S466" s="95"/>
      <c r="T466" s="95"/>
      <c r="U466" s="95"/>
      <c r="V466" s="95"/>
      <c r="W466" s="95"/>
    </row>
    <row r="467">
      <c r="B467" s="1239" t="s">
        <v>207</v>
      </c>
      <c r="C467" s="1000">
        <v>1.3351219913E10</v>
      </c>
      <c r="D467" s="1306" t="s">
        <v>208</v>
      </c>
      <c r="E467" s="1307">
        <f t="shared" si="1"/>
        <v>163</v>
      </c>
      <c r="F467" s="1308">
        <v>158.0</v>
      </c>
      <c r="G467" s="1309">
        <v>5.0</v>
      </c>
      <c r="H467" s="1310"/>
      <c r="I467" s="1268">
        <v>10990.0</v>
      </c>
      <c r="J467" s="1268">
        <f t="shared" si="2"/>
        <v>1791370</v>
      </c>
      <c r="K467" s="1268">
        <v>4085.0</v>
      </c>
      <c r="L467" s="1311">
        <f t="shared" si="7"/>
        <v>2.690330477</v>
      </c>
      <c r="M467" s="1312">
        <f t="shared" si="4"/>
        <v>665855</v>
      </c>
      <c r="N467" s="1095">
        <f t="shared" si="5"/>
        <v>1791370</v>
      </c>
      <c r="O467" s="95"/>
      <c r="P467" s="95"/>
      <c r="Q467" s="1095">
        <f t="shared" si="8"/>
        <v>2198</v>
      </c>
      <c r="R467" s="95"/>
      <c r="S467" s="95"/>
      <c r="T467" s="95"/>
      <c r="U467" s="95"/>
      <c r="V467" s="95"/>
      <c r="W467" s="95"/>
    </row>
    <row r="468">
      <c r="B468" s="1239" t="s">
        <v>215</v>
      </c>
      <c r="C468" s="1000">
        <v>1.3351219913E10</v>
      </c>
      <c r="D468" s="1306" t="s">
        <v>208</v>
      </c>
      <c r="E468" s="1240">
        <f t="shared" si="1"/>
        <v>192</v>
      </c>
      <c r="F468" s="1241">
        <v>192.0</v>
      </c>
      <c r="G468" s="1277">
        <v>0.0</v>
      </c>
      <c r="H468" s="1278"/>
      <c r="I468" s="1242">
        <v>10990.0</v>
      </c>
      <c r="J468" s="1242">
        <f t="shared" si="2"/>
        <v>2110080</v>
      </c>
      <c r="K468" s="1242">
        <v>4085.0</v>
      </c>
      <c r="L468" s="1279">
        <f t="shared" si="7"/>
        <v>2.690330477</v>
      </c>
      <c r="M468" s="1243">
        <f t="shared" si="4"/>
        <v>784320</v>
      </c>
      <c r="N468" s="1095">
        <f t="shared" si="5"/>
        <v>2110080</v>
      </c>
      <c r="O468" s="95"/>
      <c r="P468" s="95"/>
      <c r="Q468" s="1095">
        <f t="shared" si="8"/>
        <v>2198</v>
      </c>
      <c r="R468" s="95"/>
      <c r="S468" s="95"/>
      <c r="T468" s="95"/>
      <c r="U468" s="95"/>
      <c r="V468" s="95"/>
      <c r="W468" s="95"/>
    </row>
    <row r="469">
      <c r="B469" s="1239" t="s">
        <v>209</v>
      </c>
      <c r="C469" s="1000">
        <v>1.3351219913E10</v>
      </c>
      <c r="D469" s="1306" t="s">
        <v>208</v>
      </c>
      <c r="E469" s="1240">
        <f t="shared" si="1"/>
        <v>118</v>
      </c>
      <c r="F469" s="1241">
        <v>108.0</v>
      </c>
      <c r="G469" s="1277">
        <v>10.0</v>
      </c>
      <c r="H469" s="1278"/>
      <c r="I469" s="1242">
        <v>3990.0</v>
      </c>
      <c r="J469" s="1242">
        <f t="shared" si="2"/>
        <v>470820</v>
      </c>
      <c r="K469" s="1242">
        <v>1077.0</v>
      </c>
      <c r="L469" s="1279">
        <f t="shared" si="7"/>
        <v>3.704735376</v>
      </c>
      <c r="M469" s="1243">
        <f t="shared" si="4"/>
        <v>127086</v>
      </c>
      <c r="N469" s="1095">
        <f t="shared" si="5"/>
        <v>470820</v>
      </c>
      <c r="O469" s="95"/>
      <c r="P469" s="95"/>
      <c r="Q469" s="1095">
        <f t="shared" si="8"/>
        <v>798</v>
      </c>
      <c r="R469" s="95"/>
      <c r="S469" s="95"/>
      <c r="T469" s="95"/>
      <c r="U469" s="95"/>
      <c r="V469" s="95"/>
      <c r="W469" s="95"/>
    </row>
    <row r="470">
      <c r="B470" s="1239" t="s">
        <v>210</v>
      </c>
      <c r="C470" s="1000">
        <v>1.3351219913E10</v>
      </c>
      <c r="D470" s="1313" t="s">
        <v>208</v>
      </c>
      <c r="E470" s="1314">
        <f t="shared" si="1"/>
        <v>82</v>
      </c>
      <c r="F470" s="1315">
        <v>74.0</v>
      </c>
      <c r="G470" s="1316">
        <v>8.0</v>
      </c>
      <c r="H470" s="1207"/>
      <c r="I470" s="1242">
        <v>8990.0</v>
      </c>
      <c r="J470" s="1242">
        <f t="shared" si="2"/>
        <v>737180</v>
      </c>
      <c r="K470" s="1317">
        <v>1750.0</v>
      </c>
      <c r="L470" s="1279">
        <f t="shared" si="7"/>
        <v>5.137142857</v>
      </c>
      <c r="M470" s="1243">
        <f t="shared" si="4"/>
        <v>143500</v>
      </c>
      <c r="N470" s="1095">
        <f t="shared" si="5"/>
        <v>737180</v>
      </c>
      <c r="O470" s="95"/>
      <c r="P470" s="95"/>
      <c r="Q470" s="1095">
        <f t="shared" si="8"/>
        <v>1798</v>
      </c>
      <c r="R470" s="95"/>
      <c r="S470" s="95"/>
      <c r="T470" s="95"/>
      <c r="U470" s="95"/>
      <c r="V470" s="95"/>
      <c r="W470" s="95"/>
    </row>
    <row r="471">
      <c r="B471" s="1287" t="s">
        <v>119</v>
      </c>
      <c r="C471" s="1000">
        <v>1.3351219913E10</v>
      </c>
      <c r="D471" s="1215" t="s">
        <v>36</v>
      </c>
      <c r="E471" s="1318">
        <f t="shared" si="1"/>
        <v>0</v>
      </c>
      <c r="F471" s="1319">
        <v>0.0</v>
      </c>
      <c r="G471" s="1218">
        <v>0.0</v>
      </c>
      <c r="H471" s="1219"/>
      <c r="I471" s="1220">
        <v>7590.0</v>
      </c>
      <c r="J471" s="1220">
        <f t="shared" si="2"/>
        <v>0</v>
      </c>
      <c r="K471" s="1220">
        <v>2492.0</v>
      </c>
      <c r="L471" s="1289">
        <f t="shared" si="7"/>
        <v>3.045746388</v>
      </c>
      <c r="M471" s="1221">
        <f t="shared" si="4"/>
        <v>0</v>
      </c>
      <c r="N471" s="1095">
        <f t="shared" si="5"/>
        <v>0</v>
      </c>
      <c r="O471" s="95"/>
      <c r="P471" s="95"/>
      <c r="Q471" s="1095">
        <f t="shared" si="8"/>
        <v>1518</v>
      </c>
      <c r="R471" s="95"/>
      <c r="S471" s="95"/>
      <c r="T471" s="95"/>
      <c r="U471" s="95"/>
      <c r="V471" s="95"/>
      <c r="W471" s="95"/>
    </row>
    <row r="472">
      <c r="B472" s="1290" t="s">
        <v>119</v>
      </c>
      <c r="C472" s="95"/>
      <c r="D472" s="1222" t="s">
        <v>35</v>
      </c>
      <c r="E472" s="1223">
        <f t="shared" si="1"/>
        <v>6</v>
      </c>
      <c r="F472" s="1224">
        <v>3.0</v>
      </c>
      <c r="G472" s="1225">
        <v>3.0</v>
      </c>
      <c r="H472" s="1226"/>
      <c r="I472" s="1227">
        <v>7590.0</v>
      </c>
      <c r="J472" s="1227">
        <f t="shared" si="2"/>
        <v>45540</v>
      </c>
      <c r="K472" s="1227">
        <v>2492.0</v>
      </c>
      <c r="L472" s="1292">
        <f t="shared" si="7"/>
        <v>3.045746388</v>
      </c>
      <c r="M472" s="1228">
        <f t="shared" si="4"/>
        <v>14952</v>
      </c>
      <c r="N472" s="1095">
        <f t="shared" si="5"/>
        <v>45540</v>
      </c>
      <c r="O472" s="95"/>
      <c r="P472" s="95"/>
      <c r="Q472" s="1095">
        <f t="shared" si="8"/>
        <v>1518</v>
      </c>
      <c r="R472" s="95"/>
      <c r="S472" s="95"/>
      <c r="T472" s="95"/>
      <c r="U472" s="95"/>
      <c r="V472" s="95"/>
      <c r="W472" s="95"/>
    </row>
    <row r="473">
      <c r="B473" s="1290" t="s">
        <v>119</v>
      </c>
      <c r="C473" s="95"/>
      <c r="D473" s="1222" t="s">
        <v>34</v>
      </c>
      <c r="E473" s="1223">
        <f t="shared" si="1"/>
        <v>5</v>
      </c>
      <c r="F473" s="1224">
        <v>3.0</v>
      </c>
      <c r="G473" s="1225">
        <v>2.0</v>
      </c>
      <c r="H473" s="1226"/>
      <c r="I473" s="1227">
        <v>7590.0</v>
      </c>
      <c r="J473" s="1227">
        <f t="shared" si="2"/>
        <v>37950</v>
      </c>
      <c r="K473" s="1227">
        <v>2492.0</v>
      </c>
      <c r="L473" s="1292">
        <f t="shared" si="7"/>
        <v>3.045746388</v>
      </c>
      <c r="M473" s="1228">
        <f t="shared" si="4"/>
        <v>12460</v>
      </c>
      <c r="N473" s="1095">
        <f t="shared" si="5"/>
        <v>37950</v>
      </c>
      <c r="O473" s="95"/>
      <c r="P473" s="95"/>
      <c r="Q473" s="1095">
        <f t="shared" si="8"/>
        <v>1518</v>
      </c>
      <c r="R473" s="95"/>
      <c r="S473" s="95"/>
      <c r="T473" s="95"/>
      <c r="U473" s="95"/>
      <c r="V473" s="95"/>
      <c r="W473" s="95"/>
    </row>
    <row r="474">
      <c r="B474" s="1290" t="s">
        <v>119</v>
      </c>
      <c r="C474" s="95"/>
      <c r="D474" s="1222" t="s">
        <v>37</v>
      </c>
      <c r="E474" s="1320">
        <f t="shared" si="1"/>
        <v>0</v>
      </c>
      <c r="F474" s="1229">
        <v>0.0</v>
      </c>
      <c r="G474" s="1225">
        <v>0.0</v>
      </c>
      <c r="H474" s="1226"/>
      <c r="I474" s="1227">
        <v>7590.0</v>
      </c>
      <c r="J474" s="1227">
        <f t="shared" si="2"/>
        <v>0</v>
      </c>
      <c r="K474" s="1227">
        <v>2492.0</v>
      </c>
      <c r="L474" s="1292">
        <f t="shared" si="7"/>
        <v>3.045746388</v>
      </c>
      <c r="M474" s="1228">
        <f t="shared" si="4"/>
        <v>0</v>
      </c>
      <c r="N474" s="1095">
        <f t="shared" si="5"/>
        <v>0</v>
      </c>
      <c r="O474" s="95"/>
      <c r="P474" s="95"/>
      <c r="Q474" s="1095">
        <f t="shared" si="8"/>
        <v>1518</v>
      </c>
      <c r="R474" s="95"/>
      <c r="S474" s="95"/>
      <c r="T474" s="95"/>
      <c r="U474" s="95"/>
      <c r="V474" s="95"/>
      <c r="W474" s="95"/>
    </row>
    <row r="475">
      <c r="B475" s="1290" t="s">
        <v>119</v>
      </c>
      <c r="C475" s="95"/>
      <c r="D475" s="1222" t="s">
        <v>114</v>
      </c>
      <c r="E475" s="1223">
        <f t="shared" si="1"/>
        <v>2</v>
      </c>
      <c r="F475" s="1224">
        <v>1.0</v>
      </c>
      <c r="G475" s="1225">
        <v>1.0</v>
      </c>
      <c r="H475" s="1226"/>
      <c r="I475" s="1227">
        <v>7590.0</v>
      </c>
      <c r="J475" s="1227">
        <f t="shared" si="2"/>
        <v>15180</v>
      </c>
      <c r="K475" s="1227">
        <v>2492.0</v>
      </c>
      <c r="L475" s="1292">
        <f t="shared" si="7"/>
        <v>3.045746388</v>
      </c>
      <c r="M475" s="1228">
        <f t="shared" si="4"/>
        <v>4984</v>
      </c>
      <c r="N475" s="1095">
        <f t="shared" si="5"/>
        <v>15180</v>
      </c>
      <c r="O475" s="95"/>
      <c r="P475" s="95"/>
      <c r="Q475" s="1095">
        <f t="shared" si="8"/>
        <v>1518</v>
      </c>
      <c r="R475" s="95"/>
      <c r="S475" s="95"/>
      <c r="T475" s="95"/>
      <c r="U475" s="95"/>
      <c r="V475" s="95"/>
      <c r="W475" s="95"/>
    </row>
    <row r="476">
      <c r="B476" s="1290" t="s">
        <v>119</v>
      </c>
      <c r="C476" s="95"/>
      <c r="D476" s="1222" t="s">
        <v>132</v>
      </c>
      <c r="E476" s="1320">
        <f t="shared" si="1"/>
        <v>0</v>
      </c>
      <c r="F476" s="1229">
        <v>0.0</v>
      </c>
      <c r="G476" s="1225">
        <v>0.0</v>
      </c>
      <c r="H476" s="1226"/>
      <c r="I476" s="1227">
        <v>7590.0</v>
      </c>
      <c r="J476" s="1227">
        <f t="shared" si="2"/>
        <v>0</v>
      </c>
      <c r="K476" s="1227">
        <v>2492.0</v>
      </c>
      <c r="L476" s="1292">
        <f t="shared" si="7"/>
        <v>3.045746388</v>
      </c>
      <c r="M476" s="1228">
        <f t="shared" si="4"/>
        <v>0</v>
      </c>
      <c r="N476" s="1095">
        <f t="shared" si="5"/>
        <v>0</v>
      </c>
      <c r="O476" s="95"/>
      <c r="P476" s="95"/>
      <c r="Q476" s="1095">
        <f t="shared" si="8"/>
        <v>1518</v>
      </c>
      <c r="R476" s="95"/>
      <c r="S476" s="95"/>
      <c r="T476" s="95"/>
      <c r="U476" s="95"/>
      <c r="V476" s="95"/>
      <c r="W476" s="95"/>
    </row>
    <row r="477">
      <c r="B477" s="1298" t="s">
        <v>119</v>
      </c>
      <c r="C477" s="95"/>
      <c r="D477" s="1230" t="s">
        <v>133</v>
      </c>
      <c r="E477" s="1321">
        <f t="shared" si="1"/>
        <v>0</v>
      </c>
      <c r="F477" s="1322">
        <v>0.0</v>
      </c>
      <c r="G477" s="1253">
        <v>0.0</v>
      </c>
      <c r="H477" s="1302"/>
      <c r="I477" s="1303">
        <v>7590.0</v>
      </c>
      <c r="J477" s="1303">
        <f t="shared" si="2"/>
        <v>0</v>
      </c>
      <c r="K477" s="1303">
        <v>2492.0</v>
      </c>
      <c r="L477" s="1304">
        <f t="shared" si="7"/>
        <v>3.045746388</v>
      </c>
      <c r="M477" s="1305">
        <f t="shared" si="4"/>
        <v>0</v>
      </c>
      <c r="N477" s="1095">
        <f t="shared" si="5"/>
        <v>0</v>
      </c>
      <c r="O477" s="95"/>
      <c r="P477" s="95"/>
      <c r="Q477" s="1095">
        <f t="shared" si="8"/>
        <v>1518</v>
      </c>
      <c r="R477" s="95"/>
      <c r="S477" s="95"/>
      <c r="T477" s="95"/>
      <c r="U477" s="95"/>
      <c r="V477" s="95"/>
      <c r="W477" s="95"/>
    </row>
    <row r="478">
      <c r="B478" s="1287" t="s">
        <v>131</v>
      </c>
      <c r="C478" s="1000">
        <v>1.3351219913E10</v>
      </c>
      <c r="D478" s="1215" t="s">
        <v>36</v>
      </c>
      <c r="E478" s="1216">
        <f t="shared" si="1"/>
        <v>9</v>
      </c>
      <c r="F478" s="1217">
        <v>7.0</v>
      </c>
      <c r="G478" s="1218">
        <v>2.0</v>
      </c>
      <c r="H478" s="1219"/>
      <c r="I478" s="1220">
        <v>8490.0</v>
      </c>
      <c r="J478" s="1220">
        <f t="shared" si="2"/>
        <v>76410</v>
      </c>
      <c r="K478" s="1220">
        <v>3258.0</v>
      </c>
      <c r="L478" s="1289">
        <f t="shared" si="7"/>
        <v>2.605893186</v>
      </c>
      <c r="M478" s="1221">
        <f t="shared" si="4"/>
        <v>29322</v>
      </c>
      <c r="N478" s="1095">
        <f t="shared" si="5"/>
        <v>76410</v>
      </c>
      <c r="O478" s="95"/>
      <c r="P478" s="95"/>
      <c r="Q478" s="1095">
        <f t="shared" si="8"/>
        <v>1698</v>
      </c>
      <c r="R478" s="95"/>
      <c r="S478" s="95"/>
      <c r="T478" s="95"/>
      <c r="U478" s="95"/>
      <c r="V478" s="95"/>
      <c r="W478" s="95"/>
    </row>
    <row r="479">
      <c r="B479" s="1290" t="s">
        <v>131</v>
      </c>
      <c r="C479" s="95"/>
      <c r="D479" s="1222" t="s">
        <v>35</v>
      </c>
      <c r="E479" s="1223">
        <f t="shared" si="1"/>
        <v>8</v>
      </c>
      <c r="F479" s="1224">
        <v>6.0</v>
      </c>
      <c r="G479" s="1225">
        <v>2.0</v>
      </c>
      <c r="H479" s="1226"/>
      <c r="I479" s="1227">
        <v>8490.0</v>
      </c>
      <c r="J479" s="1227">
        <f t="shared" si="2"/>
        <v>67920</v>
      </c>
      <c r="K479" s="1227">
        <v>3258.0</v>
      </c>
      <c r="L479" s="1292">
        <f t="shared" si="7"/>
        <v>2.605893186</v>
      </c>
      <c r="M479" s="1228">
        <f t="shared" si="4"/>
        <v>26064</v>
      </c>
      <c r="N479" s="1095">
        <f t="shared" si="5"/>
        <v>67920</v>
      </c>
      <c r="O479" s="95"/>
      <c r="P479" s="95"/>
      <c r="Q479" s="1095">
        <f t="shared" si="8"/>
        <v>1698</v>
      </c>
      <c r="R479" s="95"/>
      <c r="S479" s="95"/>
      <c r="T479" s="95"/>
      <c r="U479" s="95"/>
      <c r="V479" s="95"/>
      <c r="W479" s="95"/>
    </row>
    <row r="480">
      <c r="B480" s="1290" t="s">
        <v>131</v>
      </c>
      <c r="C480" s="95"/>
      <c r="D480" s="1222" t="s">
        <v>34</v>
      </c>
      <c r="E480" s="1223">
        <f t="shared" si="1"/>
        <v>5</v>
      </c>
      <c r="F480" s="1224">
        <v>2.0</v>
      </c>
      <c r="G480" s="1225">
        <v>3.0</v>
      </c>
      <c r="H480" s="1226"/>
      <c r="I480" s="1227">
        <v>8490.0</v>
      </c>
      <c r="J480" s="1227">
        <f t="shared" si="2"/>
        <v>42450</v>
      </c>
      <c r="K480" s="1227">
        <v>3258.0</v>
      </c>
      <c r="L480" s="1292">
        <f t="shared" si="7"/>
        <v>2.605893186</v>
      </c>
      <c r="M480" s="1228">
        <f t="shared" si="4"/>
        <v>16290</v>
      </c>
      <c r="N480" s="1095">
        <f t="shared" si="5"/>
        <v>42450</v>
      </c>
      <c r="O480" s="95"/>
      <c r="P480" s="95"/>
      <c r="Q480" s="1095">
        <f t="shared" si="8"/>
        <v>1698</v>
      </c>
      <c r="R480" s="95"/>
      <c r="S480" s="95"/>
      <c r="T480" s="95"/>
      <c r="U480" s="95"/>
      <c r="V480" s="95"/>
      <c r="W480" s="95"/>
    </row>
    <row r="481">
      <c r="B481" s="1290" t="s">
        <v>131</v>
      </c>
      <c r="C481" s="95"/>
      <c r="D481" s="1222" t="s">
        <v>37</v>
      </c>
      <c r="E481" s="1223">
        <f t="shared" si="1"/>
        <v>1</v>
      </c>
      <c r="F481" s="1229">
        <v>0.0</v>
      </c>
      <c r="G481" s="1225">
        <v>1.0</v>
      </c>
      <c r="H481" s="1226"/>
      <c r="I481" s="1227">
        <v>8490.0</v>
      </c>
      <c r="J481" s="1227">
        <f t="shared" si="2"/>
        <v>8490</v>
      </c>
      <c r="K481" s="1227">
        <v>3258.0</v>
      </c>
      <c r="L481" s="1292">
        <f t="shared" si="7"/>
        <v>2.605893186</v>
      </c>
      <c r="M481" s="1228">
        <f t="shared" si="4"/>
        <v>3258</v>
      </c>
      <c r="N481" s="1095">
        <f t="shared" si="5"/>
        <v>8490</v>
      </c>
      <c r="O481" s="95"/>
      <c r="P481" s="95"/>
      <c r="Q481" s="1095">
        <f t="shared" si="8"/>
        <v>1698</v>
      </c>
      <c r="R481" s="95"/>
      <c r="S481" s="95"/>
      <c r="T481" s="95"/>
      <c r="U481" s="95"/>
      <c r="V481" s="95"/>
      <c r="W481" s="95"/>
    </row>
    <row r="482">
      <c r="B482" s="1290" t="s">
        <v>131</v>
      </c>
      <c r="C482" s="95"/>
      <c r="D482" s="1222" t="s">
        <v>132</v>
      </c>
      <c r="E482" s="1223">
        <f t="shared" si="1"/>
        <v>1</v>
      </c>
      <c r="F482" s="1224">
        <v>1.0</v>
      </c>
      <c r="G482" s="1225">
        <v>0.0</v>
      </c>
      <c r="H482" s="1226"/>
      <c r="I482" s="1227">
        <v>8490.0</v>
      </c>
      <c r="J482" s="1227">
        <f t="shared" si="2"/>
        <v>8490</v>
      </c>
      <c r="K482" s="1227">
        <v>3258.0</v>
      </c>
      <c r="L482" s="1292">
        <f t="shared" si="7"/>
        <v>2.605893186</v>
      </c>
      <c r="M482" s="1228">
        <f t="shared" si="4"/>
        <v>3258</v>
      </c>
      <c r="N482" s="1095">
        <f t="shared" si="5"/>
        <v>8490</v>
      </c>
      <c r="O482" s="95"/>
      <c r="P482" s="95"/>
      <c r="Q482" s="1095">
        <f t="shared" si="8"/>
        <v>1698</v>
      </c>
      <c r="R482" s="95"/>
      <c r="S482" s="95"/>
      <c r="T482" s="95"/>
      <c r="U482" s="95"/>
      <c r="V482" s="95"/>
      <c r="W482" s="95"/>
    </row>
    <row r="483">
      <c r="B483" s="1298" t="s">
        <v>131</v>
      </c>
      <c r="C483" s="95"/>
      <c r="D483" s="1230" t="s">
        <v>133</v>
      </c>
      <c r="E483" s="1300">
        <f t="shared" si="1"/>
        <v>2</v>
      </c>
      <c r="F483" s="1301">
        <v>1.0</v>
      </c>
      <c r="G483" s="1253">
        <v>1.0</v>
      </c>
      <c r="H483" s="1302"/>
      <c r="I483" s="1303">
        <v>8490.0</v>
      </c>
      <c r="J483" s="1303">
        <f t="shared" si="2"/>
        <v>16980</v>
      </c>
      <c r="K483" s="1303">
        <v>3258.0</v>
      </c>
      <c r="L483" s="1304">
        <f t="shared" si="7"/>
        <v>2.605893186</v>
      </c>
      <c r="M483" s="1305">
        <f t="shared" si="4"/>
        <v>6516</v>
      </c>
      <c r="N483" s="1095">
        <f t="shared" si="5"/>
        <v>16980</v>
      </c>
      <c r="O483" s="95"/>
      <c r="P483" s="95"/>
      <c r="Q483" s="1095">
        <f t="shared" si="8"/>
        <v>1698</v>
      </c>
      <c r="R483" s="95"/>
      <c r="S483" s="95"/>
      <c r="T483" s="95"/>
      <c r="U483" s="95"/>
      <c r="V483" s="95"/>
      <c r="W483" s="95"/>
    </row>
    <row r="484">
      <c r="B484" s="1287" t="s">
        <v>134</v>
      </c>
      <c r="C484" s="1000">
        <v>1.3351219913E10</v>
      </c>
      <c r="D484" s="1215" t="s">
        <v>36</v>
      </c>
      <c r="E484" s="1216">
        <f t="shared" si="1"/>
        <v>4</v>
      </c>
      <c r="F484" s="1217">
        <v>4.0</v>
      </c>
      <c r="G484" s="1218">
        <v>0.0</v>
      </c>
      <c r="H484" s="1219"/>
      <c r="I484" s="1220">
        <v>17990.0</v>
      </c>
      <c r="J484" s="1220">
        <f t="shared" si="2"/>
        <v>71960</v>
      </c>
      <c r="K484" s="1220">
        <v>6925.0</v>
      </c>
      <c r="L484" s="1289">
        <f t="shared" si="7"/>
        <v>2.597833935</v>
      </c>
      <c r="M484" s="1221">
        <f t="shared" si="4"/>
        <v>27700</v>
      </c>
      <c r="N484" s="1095">
        <f t="shared" si="5"/>
        <v>71960</v>
      </c>
      <c r="O484" s="95"/>
      <c r="P484" s="95"/>
      <c r="Q484" s="1095">
        <f t="shared" si="8"/>
        <v>3598</v>
      </c>
      <c r="R484" s="95"/>
      <c r="S484" s="95"/>
      <c r="T484" s="95"/>
      <c r="U484" s="95"/>
      <c r="V484" s="95"/>
      <c r="W484" s="95"/>
    </row>
    <row r="485">
      <c r="B485" s="1287" t="s">
        <v>134</v>
      </c>
      <c r="C485" s="95"/>
      <c r="D485" s="1222" t="s">
        <v>35</v>
      </c>
      <c r="E485" s="1223">
        <f t="shared" si="1"/>
        <v>6</v>
      </c>
      <c r="F485" s="1224">
        <v>6.0</v>
      </c>
      <c r="G485" s="1225">
        <v>0.0</v>
      </c>
      <c r="H485" s="1226"/>
      <c r="I485" s="1227">
        <v>17990.0</v>
      </c>
      <c r="J485" s="1227">
        <f t="shared" si="2"/>
        <v>107940</v>
      </c>
      <c r="K485" s="1227">
        <v>6925.0</v>
      </c>
      <c r="L485" s="1292">
        <f t="shared" si="7"/>
        <v>2.597833935</v>
      </c>
      <c r="M485" s="1228">
        <f t="shared" si="4"/>
        <v>41550</v>
      </c>
      <c r="N485" s="1095">
        <f t="shared" si="5"/>
        <v>107940</v>
      </c>
      <c r="O485" s="95"/>
      <c r="P485" s="95"/>
      <c r="Q485" s="1095">
        <f t="shared" si="8"/>
        <v>3598</v>
      </c>
      <c r="R485" s="95"/>
      <c r="S485" s="95"/>
      <c r="T485" s="95"/>
      <c r="U485" s="95"/>
      <c r="V485" s="95"/>
      <c r="W485" s="95"/>
    </row>
    <row r="486">
      <c r="B486" s="1287" t="s">
        <v>134</v>
      </c>
      <c r="C486" s="95"/>
      <c r="D486" s="1222" t="s">
        <v>34</v>
      </c>
      <c r="E486" s="1223">
        <f t="shared" si="1"/>
        <v>2</v>
      </c>
      <c r="F486" s="1224">
        <v>2.0</v>
      </c>
      <c r="G486" s="1225">
        <v>0.0</v>
      </c>
      <c r="H486" s="1226"/>
      <c r="I486" s="1227">
        <v>17990.0</v>
      </c>
      <c r="J486" s="1227">
        <f t="shared" si="2"/>
        <v>35980</v>
      </c>
      <c r="K486" s="1227">
        <v>6925.0</v>
      </c>
      <c r="L486" s="1292">
        <f t="shared" si="7"/>
        <v>2.597833935</v>
      </c>
      <c r="M486" s="1228">
        <f t="shared" si="4"/>
        <v>13850</v>
      </c>
      <c r="N486" s="1095">
        <f t="shared" si="5"/>
        <v>35980</v>
      </c>
      <c r="O486" s="95"/>
      <c r="P486" s="95"/>
      <c r="Q486" s="1095">
        <f t="shared" si="8"/>
        <v>3598</v>
      </c>
      <c r="R486" s="95"/>
      <c r="S486" s="95"/>
      <c r="T486" s="95"/>
      <c r="U486" s="95"/>
      <c r="V486" s="95"/>
      <c r="W486" s="95"/>
    </row>
    <row r="487">
      <c r="B487" s="1287" t="s">
        <v>134</v>
      </c>
      <c r="C487" s="95"/>
      <c r="D487" s="1222" t="s">
        <v>37</v>
      </c>
      <c r="E487" s="1223">
        <f t="shared" si="1"/>
        <v>8</v>
      </c>
      <c r="F487" s="1224">
        <v>8.0</v>
      </c>
      <c r="G487" s="1225">
        <v>0.0</v>
      </c>
      <c r="H487" s="1226"/>
      <c r="I487" s="1227">
        <v>17990.0</v>
      </c>
      <c r="J487" s="1227">
        <f t="shared" si="2"/>
        <v>143920</v>
      </c>
      <c r="K487" s="1227">
        <v>6925.0</v>
      </c>
      <c r="L487" s="1292">
        <f t="shared" si="7"/>
        <v>2.597833935</v>
      </c>
      <c r="M487" s="1228">
        <f t="shared" si="4"/>
        <v>55400</v>
      </c>
      <c r="N487" s="1095">
        <f t="shared" si="5"/>
        <v>143920</v>
      </c>
      <c r="O487" s="95"/>
      <c r="P487" s="95"/>
      <c r="Q487" s="1095">
        <f t="shared" si="8"/>
        <v>3598</v>
      </c>
      <c r="R487" s="95"/>
      <c r="S487" s="95"/>
      <c r="T487" s="95"/>
      <c r="U487" s="95"/>
      <c r="V487" s="95"/>
      <c r="W487" s="95"/>
    </row>
    <row r="488">
      <c r="B488" s="1287" t="s">
        <v>134</v>
      </c>
      <c r="C488" s="95"/>
      <c r="D488" s="1222" t="s">
        <v>132</v>
      </c>
      <c r="E488" s="1223">
        <f t="shared" si="1"/>
        <v>6</v>
      </c>
      <c r="F488" s="1224">
        <v>6.0</v>
      </c>
      <c r="G488" s="1225">
        <v>0.0</v>
      </c>
      <c r="H488" s="1226"/>
      <c r="I488" s="1227">
        <v>17990.0</v>
      </c>
      <c r="J488" s="1227">
        <f t="shared" si="2"/>
        <v>107940</v>
      </c>
      <c r="K488" s="1227">
        <v>6925.0</v>
      </c>
      <c r="L488" s="1292">
        <f t="shared" si="7"/>
        <v>2.597833935</v>
      </c>
      <c r="M488" s="1228">
        <f t="shared" si="4"/>
        <v>41550</v>
      </c>
      <c r="N488" s="1095">
        <f t="shared" si="5"/>
        <v>107940</v>
      </c>
      <c r="O488" s="95"/>
      <c r="P488" s="95"/>
      <c r="Q488" s="1095">
        <f t="shared" si="8"/>
        <v>3598</v>
      </c>
      <c r="R488" s="95"/>
      <c r="S488" s="95"/>
      <c r="T488" s="95"/>
      <c r="U488" s="95"/>
      <c r="V488" s="95"/>
      <c r="W488" s="95"/>
    </row>
    <row r="489">
      <c r="B489" s="1298" t="s">
        <v>134</v>
      </c>
      <c r="C489" s="95"/>
      <c r="D489" s="1230" t="s">
        <v>133</v>
      </c>
      <c r="E489" s="1300">
        <f t="shared" si="1"/>
        <v>4</v>
      </c>
      <c r="F489" s="1301">
        <v>4.0</v>
      </c>
      <c r="G489" s="1253">
        <v>0.0</v>
      </c>
      <c r="H489" s="1302"/>
      <c r="I489" s="1303">
        <v>17990.0</v>
      </c>
      <c r="J489" s="1303">
        <f t="shared" si="2"/>
        <v>71960</v>
      </c>
      <c r="K489" s="1303">
        <v>6925.0</v>
      </c>
      <c r="L489" s="1304">
        <f t="shared" si="7"/>
        <v>2.597833935</v>
      </c>
      <c r="M489" s="1305">
        <f t="shared" si="4"/>
        <v>27700</v>
      </c>
      <c r="N489" s="1095">
        <f t="shared" si="5"/>
        <v>71960</v>
      </c>
      <c r="O489" s="95"/>
      <c r="P489" s="95"/>
      <c r="Q489" s="1095">
        <f t="shared" si="8"/>
        <v>3598</v>
      </c>
      <c r="R489" s="95"/>
      <c r="S489" s="95"/>
      <c r="T489" s="95"/>
      <c r="U489" s="95"/>
      <c r="V489" s="95"/>
      <c r="W489" s="95"/>
    </row>
    <row r="490">
      <c r="B490" s="1287" t="s">
        <v>157</v>
      </c>
      <c r="C490" s="1000">
        <v>1.3351219913E10</v>
      </c>
      <c r="D490" s="1215" t="s">
        <v>36</v>
      </c>
      <c r="E490" s="1216">
        <f t="shared" si="1"/>
        <v>8</v>
      </c>
      <c r="F490" s="1217">
        <v>8.0</v>
      </c>
      <c r="G490" s="1218">
        <v>0.0</v>
      </c>
      <c r="H490" s="1219"/>
      <c r="I490" s="1220">
        <v>2288.0</v>
      </c>
      <c r="J490" s="1220">
        <f t="shared" si="2"/>
        <v>18304</v>
      </c>
      <c r="K490" s="1220">
        <v>6490.0</v>
      </c>
      <c r="L490" s="1289">
        <f t="shared" si="7"/>
        <v>0.3525423729</v>
      </c>
      <c r="M490" s="1221">
        <f t="shared" si="4"/>
        <v>51920</v>
      </c>
      <c r="N490" s="1095">
        <f t="shared" si="5"/>
        <v>18304</v>
      </c>
      <c r="O490" s="95"/>
      <c r="P490" s="95"/>
      <c r="Q490" s="1095">
        <f t="shared" si="8"/>
        <v>457.6</v>
      </c>
      <c r="R490" s="95"/>
      <c r="S490" s="95"/>
      <c r="T490" s="95"/>
      <c r="U490" s="95"/>
      <c r="V490" s="95"/>
      <c r="W490" s="95"/>
    </row>
    <row r="491">
      <c r="B491" s="1290" t="s">
        <v>157</v>
      </c>
      <c r="C491" s="95"/>
      <c r="D491" s="1222" t="s">
        <v>35</v>
      </c>
      <c r="E491" s="1223">
        <f t="shared" si="1"/>
        <v>17</v>
      </c>
      <c r="F491" s="1224">
        <v>17.0</v>
      </c>
      <c r="G491" s="1225">
        <v>0.0</v>
      </c>
      <c r="H491" s="1226"/>
      <c r="I491" s="1227">
        <v>2288.0</v>
      </c>
      <c r="J491" s="1227">
        <f t="shared" si="2"/>
        <v>38896</v>
      </c>
      <c r="K491" s="1227">
        <v>6490.0</v>
      </c>
      <c r="L491" s="1292">
        <f t="shared" si="7"/>
        <v>0.3525423729</v>
      </c>
      <c r="M491" s="1228">
        <f t="shared" si="4"/>
        <v>110330</v>
      </c>
      <c r="N491" s="1095">
        <f t="shared" si="5"/>
        <v>38896</v>
      </c>
      <c r="O491" s="95"/>
      <c r="P491" s="95"/>
      <c r="Q491" s="1095">
        <f t="shared" si="8"/>
        <v>457.6</v>
      </c>
      <c r="R491" s="95"/>
      <c r="S491" s="95"/>
      <c r="T491" s="95"/>
      <c r="U491" s="95"/>
      <c r="V491" s="95"/>
      <c r="W491" s="95"/>
    </row>
    <row r="492">
      <c r="B492" s="1290" t="s">
        <v>157</v>
      </c>
      <c r="C492" s="95"/>
      <c r="D492" s="1222" t="s">
        <v>34</v>
      </c>
      <c r="E492" s="1223">
        <f t="shared" si="1"/>
        <v>6</v>
      </c>
      <c r="F492" s="1224">
        <v>6.0</v>
      </c>
      <c r="G492" s="1225">
        <v>0.0</v>
      </c>
      <c r="H492" s="1226"/>
      <c r="I492" s="1227">
        <v>2288.0</v>
      </c>
      <c r="J492" s="1227">
        <f t="shared" si="2"/>
        <v>13728</v>
      </c>
      <c r="K492" s="1227">
        <v>6490.0</v>
      </c>
      <c r="L492" s="1292">
        <f t="shared" si="7"/>
        <v>0.3525423729</v>
      </c>
      <c r="M492" s="1228">
        <f t="shared" si="4"/>
        <v>38940</v>
      </c>
      <c r="N492" s="1095">
        <f t="shared" si="5"/>
        <v>13728</v>
      </c>
      <c r="O492" s="95"/>
      <c r="P492" s="95"/>
      <c r="Q492" s="1095">
        <f t="shared" si="8"/>
        <v>457.6</v>
      </c>
      <c r="R492" s="95"/>
      <c r="S492" s="95"/>
      <c r="T492" s="95"/>
      <c r="U492" s="95"/>
      <c r="V492" s="95"/>
      <c r="W492" s="95"/>
    </row>
    <row r="493">
      <c r="B493" s="1290" t="s">
        <v>157</v>
      </c>
      <c r="C493" s="95"/>
      <c r="D493" s="1222" t="s">
        <v>37</v>
      </c>
      <c r="E493" s="1223">
        <f t="shared" si="1"/>
        <v>1</v>
      </c>
      <c r="F493" s="1229">
        <v>0.0</v>
      </c>
      <c r="G493" s="1225">
        <v>1.0</v>
      </c>
      <c r="H493" s="1226"/>
      <c r="I493" s="1227">
        <v>2288.0</v>
      </c>
      <c r="J493" s="1227">
        <f t="shared" si="2"/>
        <v>2288</v>
      </c>
      <c r="K493" s="1227">
        <v>6490.0</v>
      </c>
      <c r="L493" s="1292">
        <f t="shared" si="7"/>
        <v>0.3525423729</v>
      </c>
      <c r="M493" s="1228">
        <f t="shared" si="4"/>
        <v>6490</v>
      </c>
      <c r="N493" s="1095">
        <f t="shared" si="5"/>
        <v>2288</v>
      </c>
      <c r="O493" s="95"/>
      <c r="P493" s="95"/>
      <c r="Q493" s="1095">
        <f t="shared" si="8"/>
        <v>457.6</v>
      </c>
      <c r="R493" s="95"/>
      <c r="S493" s="95"/>
      <c r="T493" s="95"/>
      <c r="U493" s="95"/>
      <c r="V493" s="95"/>
      <c r="W493" s="95"/>
    </row>
    <row r="494">
      <c r="B494" s="1290" t="s">
        <v>157</v>
      </c>
      <c r="C494" s="95"/>
      <c r="D494" s="1222" t="s">
        <v>132</v>
      </c>
      <c r="E494" s="1223">
        <f t="shared" si="1"/>
        <v>5</v>
      </c>
      <c r="F494" s="1224">
        <v>3.0</v>
      </c>
      <c r="G494" s="1225">
        <v>2.0</v>
      </c>
      <c r="H494" s="1226"/>
      <c r="I494" s="1227">
        <v>2288.0</v>
      </c>
      <c r="J494" s="1227">
        <f t="shared" si="2"/>
        <v>11440</v>
      </c>
      <c r="K494" s="1227">
        <v>6490.0</v>
      </c>
      <c r="L494" s="1292">
        <f t="shared" si="7"/>
        <v>0.3525423729</v>
      </c>
      <c r="M494" s="1228">
        <f t="shared" si="4"/>
        <v>32450</v>
      </c>
      <c r="N494" s="1095">
        <f t="shared" si="5"/>
        <v>11440</v>
      </c>
      <c r="O494" s="95"/>
      <c r="P494" s="95"/>
      <c r="Q494" s="1095">
        <f t="shared" si="8"/>
        <v>457.6</v>
      </c>
      <c r="R494" s="95"/>
      <c r="S494" s="95"/>
      <c r="T494" s="95"/>
      <c r="U494" s="95"/>
      <c r="V494" s="95"/>
      <c r="W494" s="95"/>
    </row>
    <row r="495">
      <c r="B495" s="1298" t="s">
        <v>157</v>
      </c>
      <c r="C495" s="95"/>
      <c r="D495" s="1230" t="s">
        <v>133</v>
      </c>
      <c r="E495" s="1300">
        <f t="shared" si="1"/>
        <v>3</v>
      </c>
      <c r="F495" s="1301">
        <v>3.0</v>
      </c>
      <c r="G495" s="1253">
        <v>0.0</v>
      </c>
      <c r="H495" s="1302"/>
      <c r="I495" s="1303">
        <v>2288.0</v>
      </c>
      <c r="J495" s="1303">
        <f t="shared" si="2"/>
        <v>6864</v>
      </c>
      <c r="K495" s="1303">
        <v>6490.0</v>
      </c>
      <c r="L495" s="1304">
        <f t="shared" si="7"/>
        <v>0.3525423729</v>
      </c>
      <c r="M495" s="1305">
        <f t="shared" si="4"/>
        <v>19470</v>
      </c>
      <c r="N495" s="1095">
        <f t="shared" si="5"/>
        <v>6864</v>
      </c>
      <c r="O495" s="95"/>
      <c r="P495" s="95"/>
      <c r="Q495" s="1095">
        <f t="shared" si="8"/>
        <v>457.6</v>
      </c>
      <c r="R495" s="95"/>
      <c r="S495" s="95"/>
      <c r="T495" s="95"/>
      <c r="U495" s="95"/>
      <c r="V495" s="95"/>
      <c r="W495" s="95"/>
    </row>
    <row r="496">
      <c r="B496" s="1287" t="s">
        <v>158</v>
      </c>
      <c r="C496" s="1000">
        <v>1.3351219913E10</v>
      </c>
      <c r="D496" s="1215" t="s">
        <v>36</v>
      </c>
      <c r="E496" s="1216">
        <f t="shared" si="1"/>
        <v>2</v>
      </c>
      <c r="F496" s="1217">
        <v>2.0</v>
      </c>
      <c r="G496" s="1218">
        <v>0.0</v>
      </c>
      <c r="H496" s="1219"/>
      <c r="I496" s="1220">
        <v>2288.0</v>
      </c>
      <c r="J496" s="1220">
        <f t="shared" si="2"/>
        <v>4576</v>
      </c>
      <c r="K496" s="1220">
        <v>6490.0</v>
      </c>
      <c r="L496" s="1289">
        <f t="shared" si="7"/>
        <v>0.3525423729</v>
      </c>
      <c r="M496" s="1221">
        <f t="shared" si="4"/>
        <v>12980</v>
      </c>
      <c r="N496" s="1095">
        <f t="shared" si="5"/>
        <v>4576</v>
      </c>
      <c r="O496" s="95"/>
      <c r="P496" s="95"/>
      <c r="Q496" s="1095">
        <f t="shared" si="8"/>
        <v>457.6</v>
      </c>
      <c r="R496" s="95"/>
      <c r="S496" s="95"/>
      <c r="T496" s="95"/>
      <c r="U496" s="95"/>
      <c r="V496" s="95"/>
      <c r="W496" s="95"/>
    </row>
    <row r="497">
      <c r="B497" s="1290" t="s">
        <v>158</v>
      </c>
      <c r="C497" s="95"/>
      <c r="D497" s="1222" t="s">
        <v>35</v>
      </c>
      <c r="E497" s="1223">
        <f t="shared" si="1"/>
        <v>3</v>
      </c>
      <c r="F497" s="1224">
        <v>3.0</v>
      </c>
      <c r="G497" s="1225">
        <v>0.0</v>
      </c>
      <c r="H497" s="1226"/>
      <c r="I497" s="1227">
        <v>2288.0</v>
      </c>
      <c r="J497" s="1227">
        <f t="shared" si="2"/>
        <v>6864</v>
      </c>
      <c r="K497" s="1227">
        <v>6490.0</v>
      </c>
      <c r="L497" s="1292">
        <f t="shared" si="7"/>
        <v>0.3525423729</v>
      </c>
      <c r="M497" s="1228">
        <f t="shared" si="4"/>
        <v>19470</v>
      </c>
      <c r="N497" s="1095">
        <f t="shared" si="5"/>
        <v>6864</v>
      </c>
      <c r="O497" s="95"/>
      <c r="P497" s="95"/>
      <c r="Q497" s="1095">
        <f t="shared" si="8"/>
        <v>457.6</v>
      </c>
      <c r="R497" s="95"/>
      <c r="S497" s="95"/>
      <c r="T497" s="95"/>
      <c r="U497" s="95"/>
      <c r="V497" s="95"/>
      <c r="W497" s="95"/>
    </row>
    <row r="498">
      <c r="B498" s="1290" t="s">
        <v>158</v>
      </c>
      <c r="C498" s="95"/>
      <c r="D498" s="1222" t="s">
        <v>34</v>
      </c>
      <c r="E498" s="1223">
        <f t="shared" si="1"/>
        <v>2</v>
      </c>
      <c r="F498" s="1224">
        <v>2.0</v>
      </c>
      <c r="G498" s="1225">
        <v>0.0</v>
      </c>
      <c r="H498" s="1226"/>
      <c r="I498" s="1227">
        <v>2288.0</v>
      </c>
      <c r="J498" s="1227">
        <f t="shared" si="2"/>
        <v>4576</v>
      </c>
      <c r="K498" s="1227">
        <v>6490.0</v>
      </c>
      <c r="L498" s="1292">
        <f t="shared" si="7"/>
        <v>0.3525423729</v>
      </c>
      <c r="M498" s="1228">
        <f t="shared" si="4"/>
        <v>12980</v>
      </c>
      <c r="N498" s="1095">
        <f t="shared" si="5"/>
        <v>4576</v>
      </c>
      <c r="O498" s="95"/>
      <c r="P498" s="95"/>
      <c r="Q498" s="1095">
        <f t="shared" si="8"/>
        <v>457.6</v>
      </c>
      <c r="R498" s="95"/>
      <c r="S498" s="95"/>
      <c r="T498" s="95"/>
      <c r="U498" s="95"/>
      <c r="V498" s="95"/>
      <c r="W498" s="95"/>
    </row>
    <row r="499">
      <c r="B499" s="1290" t="s">
        <v>158</v>
      </c>
      <c r="C499" s="95"/>
      <c r="D499" s="1222" t="s">
        <v>37</v>
      </c>
      <c r="E499" s="1320">
        <f t="shared" si="1"/>
        <v>0</v>
      </c>
      <c r="F499" s="1229">
        <v>0.0</v>
      </c>
      <c r="G499" s="1225">
        <v>0.0</v>
      </c>
      <c r="H499" s="1226"/>
      <c r="I499" s="1227">
        <v>2288.0</v>
      </c>
      <c r="J499" s="1227">
        <f t="shared" si="2"/>
        <v>0</v>
      </c>
      <c r="K499" s="1227">
        <v>6490.0</v>
      </c>
      <c r="L499" s="1292">
        <f t="shared" si="7"/>
        <v>0.3525423729</v>
      </c>
      <c r="M499" s="1228">
        <f t="shared" si="4"/>
        <v>0</v>
      </c>
      <c r="N499" s="1095">
        <f t="shared" si="5"/>
        <v>0</v>
      </c>
      <c r="O499" s="95"/>
      <c r="P499" s="95"/>
      <c r="Q499" s="1095">
        <f t="shared" si="8"/>
        <v>457.6</v>
      </c>
      <c r="R499" s="95"/>
      <c r="S499" s="95"/>
      <c r="T499" s="95"/>
      <c r="U499" s="95"/>
      <c r="V499" s="95"/>
      <c r="W499" s="95"/>
    </row>
    <row r="500">
      <c r="B500" s="1290" t="s">
        <v>158</v>
      </c>
      <c r="C500" s="95"/>
      <c r="D500" s="1222" t="s">
        <v>132</v>
      </c>
      <c r="E500" s="1320">
        <f t="shared" si="1"/>
        <v>0</v>
      </c>
      <c r="F500" s="1229">
        <v>0.0</v>
      </c>
      <c r="G500" s="1225">
        <v>0.0</v>
      </c>
      <c r="H500" s="1226"/>
      <c r="I500" s="1227">
        <v>2288.0</v>
      </c>
      <c r="J500" s="1227">
        <f t="shared" si="2"/>
        <v>0</v>
      </c>
      <c r="K500" s="1227">
        <v>6490.0</v>
      </c>
      <c r="L500" s="1292">
        <f t="shared" si="7"/>
        <v>0.3525423729</v>
      </c>
      <c r="M500" s="1228">
        <f t="shared" si="4"/>
        <v>0</v>
      </c>
      <c r="N500" s="1095">
        <f t="shared" si="5"/>
        <v>0</v>
      </c>
      <c r="O500" s="95"/>
      <c r="P500" s="95"/>
      <c r="Q500" s="1095">
        <f t="shared" si="8"/>
        <v>457.6</v>
      </c>
      <c r="R500" s="95"/>
      <c r="S500" s="95"/>
      <c r="T500" s="95"/>
      <c r="U500" s="95"/>
      <c r="V500" s="95"/>
      <c r="W500" s="95"/>
    </row>
    <row r="501">
      <c r="B501" s="1298" t="s">
        <v>158</v>
      </c>
      <c r="C501" s="95"/>
      <c r="D501" s="1230" t="s">
        <v>133</v>
      </c>
      <c r="E501" s="1300">
        <f t="shared" si="1"/>
        <v>4</v>
      </c>
      <c r="F501" s="1301">
        <v>4.0</v>
      </c>
      <c r="G501" s="1253">
        <v>0.0</v>
      </c>
      <c r="H501" s="1302"/>
      <c r="I501" s="1303">
        <v>2288.0</v>
      </c>
      <c r="J501" s="1303">
        <f t="shared" si="2"/>
        <v>9152</v>
      </c>
      <c r="K501" s="1303">
        <v>6490.0</v>
      </c>
      <c r="L501" s="1304">
        <f t="shared" si="7"/>
        <v>0.3525423729</v>
      </c>
      <c r="M501" s="1305">
        <f t="shared" si="4"/>
        <v>25960</v>
      </c>
      <c r="N501" s="1095">
        <f t="shared" si="5"/>
        <v>9152</v>
      </c>
      <c r="O501" s="95"/>
      <c r="P501" s="95"/>
      <c r="Q501" s="1095">
        <f t="shared" si="8"/>
        <v>457.6</v>
      </c>
      <c r="R501" s="95"/>
      <c r="S501" s="95"/>
      <c r="T501" s="95"/>
      <c r="U501" s="95"/>
      <c r="V501" s="95"/>
      <c r="W501" s="95"/>
    </row>
    <row r="502">
      <c r="B502" s="1287" t="s">
        <v>159</v>
      </c>
      <c r="C502" s="1000">
        <v>1.3351219913E10</v>
      </c>
      <c r="D502" s="1215" t="s">
        <v>36</v>
      </c>
      <c r="E502" s="1216">
        <f t="shared" si="1"/>
        <v>1</v>
      </c>
      <c r="F502" s="1319">
        <v>0.0</v>
      </c>
      <c r="G502" s="1218">
        <v>1.0</v>
      </c>
      <c r="H502" s="1219"/>
      <c r="I502" s="1220">
        <v>2868.0</v>
      </c>
      <c r="J502" s="1220">
        <f t="shared" si="2"/>
        <v>2868</v>
      </c>
      <c r="K502" s="1220">
        <v>6490.0</v>
      </c>
      <c r="L502" s="1289">
        <f t="shared" si="7"/>
        <v>0.4419106317</v>
      </c>
      <c r="M502" s="1221">
        <f t="shared" si="4"/>
        <v>6490</v>
      </c>
      <c r="N502" s="1095">
        <f t="shared" si="5"/>
        <v>2868</v>
      </c>
      <c r="O502" s="95"/>
      <c r="P502" s="95"/>
      <c r="Q502" s="1095">
        <f t="shared" si="8"/>
        <v>573.6</v>
      </c>
      <c r="R502" s="95"/>
      <c r="S502" s="95"/>
      <c r="T502" s="95"/>
      <c r="U502" s="95"/>
      <c r="V502" s="95"/>
      <c r="W502" s="95"/>
    </row>
    <row r="503">
      <c r="B503" s="1290" t="s">
        <v>159</v>
      </c>
      <c r="C503" s="95"/>
      <c r="D503" s="1222" t="s">
        <v>35</v>
      </c>
      <c r="E503" s="1223">
        <f t="shared" si="1"/>
        <v>11</v>
      </c>
      <c r="F503" s="1224">
        <v>11.0</v>
      </c>
      <c r="G503" s="1225">
        <v>0.0</v>
      </c>
      <c r="H503" s="1226"/>
      <c r="I503" s="1227">
        <v>2868.0</v>
      </c>
      <c r="J503" s="1227">
        <f t="shared" si="2"/>
        <v>31548</v>
      </c>
      <c r="K503" s="1227">
        <v>6490.0</v>
      </c>
      <c r="L503" s="1292">
        <f t="shared" si="7"/>
        <v>0.4419106317</v>
      </c>
      <c r="M503" s="1228">
        <f t="shared" si="4"/>
        <v>71390</v>
      </c>
      <c r="N503" s="1095">
        <f t="shared" si="5"/>
        <v>31548</v>
      </c>
      <c r="O503" s="95"/>
      <c r="P503" s="95"/>
      <c r="Q503" s="1095">
        <f t="shared" si="8"/>
        <v>573.6</v>
      </c>
      <c r="R503" s="95"/>
      <c r="S503" s="95"/>
      <c r="T503" s="95"/>
      <c r="U503" s="95"/>
      <c r="V503" s="95"/>
      <c r="W503" s="95"/>
    </row>
    <row r="504">
      <c r="B504" s="1290" t="s">
        <v>159</v>
      </c>
      <c r="C504" s="95"/>
      <c r="D504" s="1222" t="s">
        <v>34</v>
      </c>
      <c r="E504" s="1320">
        <f t="shared" si="1"/>
        <v>0</v>
      </c>
      <c r="F504" s="1229">
        <v>0.0</v>
      </c>
      <c r="G504" s="1225">
        <v>0.0</v>
      </c>
      <c r="H504" s="1226"/>
      <c r="I504" s="1227">
        <v>2868.0</v>
      </c>
      <c r="J504" s="1227">
        <f t="shared" si="2"/>
        <v>0</v>
      </c>
      <c r="K504" s="1227">
        <v>6490.0</v>
      </c>
      <c r="L504" s="1292">
        <f t="shared" si="7"/>
        <v>0.4419106317</v>
      </c>
      <c r="M504" s="1228">
        <f t="shared" si="4"/>
        <v>0</v>
      </c>
      <c r="N504" s="1095">
        <f t="shared" si="5"/>
        <v>0</v>
      </c>
      <c r="O504" s="95"/>
      <c r="P504" s="95"/>
      <c r="Q504" s="1095">
        <f t="shared" si="8"/>
        <v>573.6</v>
      </c>
      <c r="R504" s="95"/>
      <c r="S504" s="95"/>
      <c r="T504" s="95"/>
      <c r="U504" s="95"/>
      <c r="V504" s="95"/>
      <c r="W504" s="95"/>
    </row>
    <row r="505">
      <c r="B505" s="1290" t="s">
        <v>159</v>
      </c>
      <c r="C505" s="95"/>
      <c r="D505" s="1222" t="s">
        <v>37</v>
      </c>
      <c r="E505" s="1320">
        <f t="shared" si="1"/>
        <v>0</v>
      </c>
      <c r="F505" s="1229">
        <v>0.0</v>
      </c>
      <c r="G505" s="1225">
        <v>0.0</v>
      </c>
      <c r="H505" s="1226"/>
      <c r="I505" s="1227">
        <v>2868.0</v>
      </c>
      <c r="J505" s="1227">
        <f t="shared" si="2"/>
        <v>0</v>
      </c>
      <c r="K505" s="1227">
        <v>6490.0</v>
      </c>
      <c r="L505" s="1292">
        <f t="shared" si="7"/>
        <v>0.4419106317</v>
      </c>
      <c r="M505" s="1228">
        <f t="shared" si="4"/>
        <v>0</v>
      </c>
      <c r="N505" s="1095">
        <f t="shared" si="5"/>
        <v>0</v>
      </c>
      <c r="O505" s="95"/>
      <c r="P505" s="95"/>
      <c r="Q505" s="1095">
        <f t="shared" si="8"/>
        <v>573.6</v>
      </c>
      <c r="R505" s="95"/>
      <c r="S505" s="95"/>
      <c r="T505" s="95"/>
      <c r="U505" s="95"/>
      <c r="V505" s="95"/>
      <c r="W505" s="95"/>
    </row>
    <row r="506">
      <c r="B506" s="1290" t="s">
        <v>159</v>
      </c>
      <c r="C506" s="95"/>
      <c r="D506" s="1222" t="s">
        <v>132</v>
      </c>
      <c r="E506" s="1223">
        <f t="shared" si="1"/>
        <v>4</v>
      </c>
      <c r="F506" s="1224">
        <v>1.0</v>
      </c>
      <c r="G506" s="1225">
        <v>3.0</v>
      </c>
      <c r="H506" s="1226"/>
      <c r="I506" s="1227">
        <v>2868.0</v>
      </c>
      <c r="J506" s="1227">
        <f t="shared" si="2"/>
        <v>11472</v>
      </c>
      <c r="K506" s="1227">
        <v>6490.0</v>
      </c>
      <c r="L506" s="1292">
        <f t="shared" si="7"/>
        <v>0.4419106317</v>
      </c>
      <c r="M506" s="1228">
        <f t="shared" si="4"/>
        <v>25960</v>
      </c>
      <c r="N506" s="1095">
        <f t="shared" si="5"/>
        <v>11472</v>
      </c>
      <c r="O506" s="95"/>
      <c r="P506" s="95"/>
      <c r="Q506" s="1095">
        <f t="shared" si="8"/>
        <v>573.6</v>
      </c>
      <c r="R506" s="95"/>
      <c r="S506" s="95"/>
      <c r="T506" s="95"/>
      <c r="U506" s="95"/>
      <c r="V506" s="95"/>
      <c r="W506" s="95"/>
    </row>
    <row r="507">
      <c r="B507" s="1293" t="s">
        <v>159</v>
      </c>
      <c r="C507" s="95"/>
      <c r="D507" s="1295" t="s">
        <v>133</v>
      </c>
      <c r="E507" s="1235">
        <f t="shared" si="1"/>
        <v>2</v>
      </c>
      <c r="F507" s="1296">
        <v>2.0</v>
      </c>
      <c r="G507" s="1231">
        <v>0.0</v>
      </c>
      <c r="H507" s="1232"/>
      <c r="I507" s="1237">
        <v>2868.0</v>
      </c>
      <c r="J507" s="1237">
        <f t="shared" si="2"/>
        <v>5736</v>
      </c>
      <c r="K507" s="1237">
        <v>6490.0</v>
      </c>
      <c r="L507" s="1297">
        <f t="shared" si="7"/>
        <v>0.4419106317</v>
      </c>
      <c r="M507" s="1238">
        <f t="shared" si="4"/>
        <v>12980</v>
      </c>
      <c r="N507" s="1095">
        <f t="shared" si="5"/>
        <v>5736</v>
      </c>
      <c r="O507" s="95"/>
      <c r="P507" s="95"/>
      <c r="Q507" s="1095">
        <f t="shared" si="8"/>
        <v>573.6</v>
      </c>
      <c r="R507" s="95"/>
      <c r="S507" s="95"/>
      <c r="T507" s="95"/>
      <c r="U507" s="95"/>
      <c r="V507" s="95"/>
      <c r="W507" s="95"/>
    </row>
    <row r="508">
      <c r="B508" s="1323" t="s">
        <v>297</v>
      </c>
      <c r="C508" s="1324"/>
      <c r="D508" s="1325" t="s">
        <v>36</v>
      </c>
      <c r="E508" s="1326">
        <f t="shared" si="1"/>
        <v>12</v>
      </c>
      <c r="F508" s="1327">
        <v>9.0</v>
      </c>
      <c r="G508" s="1328">
        <v>3.0</v>
      </c>
      <c r="H508" s="1329"/>
      <c r="I508" s="1330">
        <v>4150.0</v>
      </c>
      <c r="J508" s="1330">
        <f t="shared" si="2"/>
        <v>49800</v>
      </c>
      <c r="K508" s="1330">
        <v>8990.0</v>
      </c>
      <c r="L508" s="1289">
        <f t="shared" si="7"/>
        <v>0.4616240267</v>
      </c>
      <c r="M508" s="1331">
        <f t="shared" si="4"/>
        <v>107880</v>
      </c>
      <c r="N508" s="1095">
        <f t="shared" si="5"/>
        <v>49800</v>
      </c>
      <c r="O508" s="95"/>
      <c r="P508" s="95"/>
      <c r="Q508" s="1095">
        <f t="shared" si="8"/>
        <v>830</v>
      </c>
      <c r="R508" s="95"/>
      <c r="S508" s="95"/>
      <c r="T508" s="95"/>
      <c r="U508" s="95"/>
      <c r="V508" s="95"/>
      <c r="W508" s="95"/>
    </row>
    <row r="509">
      <c r="B509" s="1332" t="s">
        <v>297</v>
      </c>
      <c r="C509" s="1333"/>
      <c r="D509" s="1334" t="s">
        <v>35</v>
      </c>
      <c r="E509" s="1335">
        <f t="shared" si="1"/>
        <v>12</v>
      </c>
      <c r="F509" s="1336">
        <v>9.0</v>
      </c>
      <c r="G509" s="1337">
        <v>3.0</v>
      </c>
      <c r="H509" s="1338"/>
      <c r="I509" s="1339">
        <v>4150.0</v>
      </c>
      <c r="J509" s="1339">
        <f t="shared" si="2"/>
        <v>49800</v>
      </c>
      <c r="K509" s="1339">
        <v>8990.0</v>
      </c>
      <c r="L509" s="1292">
        <f t="shared" si="7"/>
        <v>0.4616240267</v>
      </c>
      <c r="M509" s="1340">
        <f t="shared" si="4"/>
        <v>107880</v>
      </c>
      <c r="N509" s="1095">
        <f t="shared" si="5"/>
        <v>49800</v>
      </c>
      <c r="O509" s="95"/>
      <c r="P509" s="95"/>
      <c r="Q509" s="1095">
        <f t="shared" si="8"/>
        <v>830</v>
      </c>
      <c r="R509" s="95"/>
      <c r="S509" s="95"/>
      <c r="T509" s="95"/>
      <c r="U509" s="95"/>
      <c r="V509" s="95"/>
      <c r="W509" s="95"/>
    </row>
    <row r="510">
      <c r="B510" s="1332" t="s">
        <v>297</v>
      </c>
      <c r="C510" s="1333"/>
      <c r="D510" s="1334" t="s">
        <v>34</v>
      </c>
      <c r="E510" s="1335">
        <f t="shared" si="1"/>
        <v>4</v>
      </c>
      <c r="F510" s="1336">
        <v>1.0</v>
      </c>
      <c r="G510" s="1337">
        <v>3.0</v>
      </c>
      <c r="H510" s="1338"/>
      <c r="I510" s="1339">
        <v>4150.0</v>
      </c>
      <c r="J510" s="1339">
        <f t="shared" si="2"/>
        <v>16600</v>
      </c>
      <c r="K510" s="1339">
        <v>8990.0</v>
      </c>
      <c r="L510" s="1292">
        <f t="shared" si="7"/>
        <v>0.4616240267</v>
      </c>
      <c r="M510" s="1340">
        <f t="shared" si="4"/>
        <v>35960</v>
      </c>
      <c r="N510" s="1095">
        <f t="shared" si="5"/>
        <v>16600</v>
      </c>
      <c r="O510" s="95"/>
      <c r="P510" s="95"/>
      <c r="Q510" s="1095">
        <f t="shared" si="8"/>
        <v>830</v>
      </c>
      <c r="R510" s="95"/>
      <c r="S510" s="95"/>
      <c r="T510" s="95"/>
      <c r="U510" s="95"/>
      <c r="V510" s="95"/>
      <c r="W510" s="95"/>
    </row>
    <row r="511">
      <c r="B511" s="1332" t="s">
        <v>297</v>
      </c>
      <c r="C511" s="1333"/>
      <c r="D511" s="1334" t="s">
        <v>37</v>
      </c>
      <c r="E511" s="1335">
        <f t="shared" si="1"/>
        <v>11</v>
      </c>
      <c r="F511" s="1336">
        <v>8.0</v>
      </c>
      <c r="G511" s="1337">
        <v>3.0</v>
      </c>
      <c r="H511" s="1338"/>
      <c r="I511" s="1339">
        <v>4150.0</v>
      </c>
      <c r="J511" s="1339">
        <f t="shared" si="2"/>
        <v>45650</v>
      </c>
      <c r="K511" s="1339">
        <v>8990.0</v>
      </c>
      <c r="L511" s="1292">
        <f t="shared" si="7"/>
        <v>0.4616240267</v>
      </c>
      <c r="M511" s="1340">
        <f t="shared" si="4"/>
        <v>98890</v>
      </c>
      <c r="N511" s="1095">
        <f t="shared" si="5"/>
        <v>45650</v>
      </c>
      <c r="O511" s="95"/>
      <c r="P511" s="95"/>
      <c r="Q511" s="1095">
        <f t="shared" si="8"/>
        <v>830</v>
      </c>
      <c r="R511" s="95"/>
      <c r="S511" s="95"/>
      <c r="T511" s="95"/>
      <c r="U511" s="95"/>
      <c r="V511" s="95"/>
      <c r="W511" s="95"/>
    </row>
    <row r="512">
      <c r="B512" s="1332" t="s">
        <v>297</v>
      </c>
      <c r="C512" s="1333"/>
      <c r="D512" s="1334" t="s">
        <v>132</v>
      </c>
      <c r="E512" s="1335">
        <f t="shared" si="1"/>
        <v>3</v>
      </c>
      <c r="F512" s="1341">
        <v>0.0</v>
      </c>
      <c r="G512" s="1337">
        <v>3.0</v>
      </c>
      <c r="H512" s="1338"/>
      <c r="I512" s="1339">
        <v>4150.0</v>
      </c>
      <c r="J512" s="1339">
        <f t="shared" si="2"/>
        <v>12450</v>
      </c>
      <c r="K512" s="1339">
        <v>8990.0</v>
      </c>
      <c r="L512" s="1292">
        <f t="shared" si="7"/>
        <v>0.4616240267</v>
      </c>
      <c r="M512" s="1340">
        <f t="shared" si="4"/>
        <v>26970</v>
      </c>
      <c r="N512" s="1095">
        <f t="shared" si="5"/>
        <v>12450</v>
      </c>
      <c r="O512" s="95"/>
      <c r="P512" s="95"/>
      <c r="Q512" s="1095">
        <f t="shared" si="8"/>
        <v>830</v>
      </c>
      <c r="R512" s="95"/>
      <c r="S512" s="95"/>
      <c r="T512" s="95"/>
      <c r="U512" s="95"/>
      <c r="V512" s="95"/>
      <c r="W512" s="95"/>
    </row>
    <row r="513">
      <c r="B513" s="1342" t="s">
        <v>297</v>
      </c>
      <c r="C513" s="1343"/>
      <c r="D513" s="1344" t="s">
        <v>133</v>
      </c>
      <c r="E513" s="1345">
        <f t="shared" si="1"/>
        <v>5</v>
      </c>
      <c r="F513" s="1346">
        <v>2.0</v>
      </c>
      <c r="G513" s="1347">
        <v>3.0</v>
      </c>
      <c r="H513" s="1348"/>
      <c r="I513" s="1349">
        <v>4150.0</v>
      </c>
      <c r="J513" s="1349">
        <f t="shared" si="2"/>
        <v>20750</v>
      </c>
      <c r="K513" s="1349">
        <v>8990.0</v>
      </c>
      <c r="L513" s="1297">
        <f t="shared" si="7"/>
        <v>0.4616240267</v>
      </c>
      <c r="M513" s="1350">
        <f t="shared" si="4"/>
        <v>44950</v>
      </c>
      <c r="N513" s="1095">
        <f t="shared" si="5"/>
        <v>20750</v>
      </c>
      <c r="O513" s="95"/>
      <c r="P513" s="95"/>
      <c r="Q513" s="1095">
        <f t="shared" si="8"/>
        <v>830</v>
      </c>
      <c r="R513" s="95"/>
      <c r="S513" s="95"/>
      <c r="T513" s="95"/>
      <c r="U513" s="95"/>
      <c r="V513" s="95"/>
      <c r="W513" s="95"/>
    </row>
    <row r="514">
      <c r="B514" s="1323" t="s">
        <v>298</v>
      </c>
      <c r="C514" s="1324"/>
      <c r="D514" s="1325" t="s">
        <v>36</v>
      </c>
      <c r="E514" s="1326">
        <f t="shared" si="1"/>
        <v>7</v>
      </c>
      <c r="F514" s="1327">
        <v>4.0</v>
      </c>
      <c r="G514" s="1328">
        <v>3.0</v>
      </c>
      <c r="H514" s="1329"/>
      <c r="I514" s="1330">
        <v>4150.0</v>
      </c>
      <c r="J514" s="1330">
        <f t="shared" si="2"/>
        <v>29050</v>
      </c>
      <c r="K514" s="1330">
        <v>8990.0</v>
      </c>
      <c r="L514" s="1289">
        <f t="shared" si="7"/>
        <v>0.4616240267</v>
      </c>
      <c r="M514" s="1331">
        <f t="shared" si="4"/>
        <v>62930</v>
      </c>
      <c r="N514" s="1095">
        <f t="shared" si="5"/>
        <v>29050</v>
      </c>
      <c r="O514" s="95"/>
      <c r="P514" s="95"/>
      <c r="Q514" s="1095">
        <f t="shared" si="8"/>
        <v>830</v>
      </c>
      <c r="R514" s="95"/>
      <c r="S514" s="95"/>
      <c r="T514" s="95"/>
      <c r="U514" s="95"/>
      <c r="V514" s="95"/>
      <c r="W514" s="95"/>
    </row>
    <row r="515">
      <c r="B515" s="1332" t="s">
        <v>298</v>
      </c>
      <c r="C515" s="1333"/>
      <c r="D515" s="1334" t="s">
        <v>35</v>
      </c>
      <c r="E515" s="1335">
        <f t="shared" si="1"/>
        <v>7</v>
      </c>
      <c r="F515" s="1336">
        <v>4.0</v>
      </c>
      <c r="G515" s="1337">
        <v>3.0</v>
      </c>
      <c r="H515" s="1338"/>
      <c r="I515" s="1339">
        <v>4150.0</v>
      </c>
      <c r="J515" s="1339">
        <f t="shared" si="2"/>
        <v>29050</v>
      </c>
      <c r="K515" s="1339">
        <v>8990.0</v>
      </c>
      <c r="L515" s="1292">
        <f t="shared" si="7"/>
        <v>0.4616240267</v>
      </c>
      <c r="M515" s="1340">
        <f t="shared" si="4"/>
        <v>62930</v>
      </c>
      <c r="N515" s="1095">
        <f t="shared" si="5"/>
        <v>29050</v>
      </c>
      <c r="O515" s="95"/>
      <c r="P515" s="95"/>
      <c r="Q515" s="1095">
        <f t="shared" si="8"/>
        <v>830</v>
      </c>
      <c r="R515" s="95"/>
      <c r="S515" s="95"/>
      <c r="T515" s="95"/>
      <c r="U515" s="95"/>
      <c r="V515" s="95"/>
      <c r="W515" s="95"/>
    </row>
    <row r="516">
      <c r="B516" s="1332" t="s">
        <v>298</v>
      </c>
      <c r="C516" s="1333"/>
      <c r="D516" s="1334" t="s">
        <v>34</v>
      </c>
      <c r="E516" s="1335">
        <f t="shared" si="1"/>
        <v>1</v>
      </c>
      <c r="F516" s="1341">
        <v>0.0</v>
      </c>
      <c r="G516" s="1337">
        <v>1.0</v>
      </c>
      <c r="H516" s="1338"/>
      <c r="I516" s="1339">
        <v>4150.0</v>
      </c>
      <c r="J516" s="1339">
        <f t="shared" si="2"/>
        <v>4150</v>
      </c>
      <c r="K516" s="1339">
        <v>8990.0</v>
      </c>
      <c r="L516" s="1292">
        <f t="shared" si="7"/>
        <v>0.4616240267</v>
      </c>
      <c r="M516" s="1340">
        <f t="shared" si="4"/>
        <v>8990</v>
      </c>
      <c r="N516" s="1095">
        <f t="shared" si="5"/>
        <v>4150</v>
      </c>
      <c r="O516" s="95"/>
      <c r="P516" s="95"/>
      <c r="Q516" s="1095">
        <f t="shared" si="8"/>
        <v>830</v>
      </c>
      <c r="R516" s="95"/>
      <c r="S516" s="95"/>
      <c r="T516" s="95"/>
      <c r="U516" s="95"/>
      <c r="V516" s="95"/>
      <c r="W516" s="95"/>
    </row>
    <row r="517">
      <c r="B517" s="1332" t="s">
        <v>298</v>
      </c>
      <c r="C517" s="1333"/>
      <c r="D517" s="1334" t="s">
        <v>37</v>
      </c>
      <c r="E517" s="1335">
        <f t="shared" si="1"/>
        <v>8</v>
      </c>
      <c r="F517" s="1336">
        <v>4.0</v>
      </c>
      <c r="G517" s="1337">
        <v>4.0</v>
      </c>
      <c r="H517" s="1338"/>
      <c r="I517" s="1339">
        <v>4150.0</v>
      </c>
      <c r="J517" s="1339">
        <f t="shared" si="2"/>
        <v>33200</v>
      </c>
      <c r="K517" s="1339">
        <v>8990.0</v>
      </c>
      <c r="L517" s="1292">
        <f t="shared" si="7"/>
        <v>0.4616240267</v>
      </c>
      <c r="M517" s="1340">
        <f t="shared" si="4"/>
        <v>71920</v>
      </c>
      <c r="N517" s="1095">
        <f t="shared" si="5"/>
        <v>33200</v>
      </c>
      <c r="O517" s="95"/>
      <c r="P517" s="95"/>
      <c r="Q517" s="1095">
        <f t="shared" si="8"/>
        <v>830</v>
      </c>
      <c r="R517" s="95"/>
      <c r="S517" s="95"/>
      <c r="T517" s="95"/>
      <c r="U517" s="95"/>
      <c r="V517" s="95"/>
      <c r="W517" s="95"/>
    </row>
    <row r="518">
      <c r="B518" s="1332" t="s">
        <v>298</v>
      </c>
      <c r="C518" s="1333"/>
      <c r="D518" s="1334" t="s">
        <v>132</v>
      </c>
      <c r="E518" s="1335">
        <f t="shared" si="1"/>
        <v>4</v>
      </c>
      <c r="F518" s="1336">
        <v>1.0</v>
      </c>
      <c r="G518" s="1337">
        <v>3.0</v>
      </c>
      <c r="H518" s="1338"/>
      <c r="I518" s="1339">
        <v>4150.0</v>
      </c>
      <c r="J518" s="1339">
        <f t="shared" si="2"/>
        <v>16600</v>
      </c>
      <c r="K518" s="1339">
        <v>8990.0</v>
      </c>
      <c r="L518" s="1292">
        <f t="shared" si="7"/>
        <v>0.4616240267</v>
      </c>
      <c r="M518" s="1340">
        <f t="shared" si="4"/>
        <v>35960</v>
      </c>
      <c r="N518" s="1095">
        <f t="shared" si="5"/>
        <v>16600</v>
      </c>
      <c r="O518" s="95"/>
      <c r="P518" s="95"/>
      <c r="Q518" s="1095">
        <f t="shared" si="8"/>
        <v>830</v>
      </c>
      <c r="R518" s="95"/>
      <c r="S518" s="95"/>
      <c r="T518" s="95"/>
      <c r="U518" s="95"/>
      <c r="V518" s="95"/>
      <c r="W518" s="95"/>
    </row>
    <row r="519">
      <c r="B519" s="1342" t="s">
        <v>298</v>
      </c>
      <c r="C519" s="1343"/>
      <c r="D519" s="1344" t="s">
        <v>133</v>
      </c>
      <c r="E519" s="1345">
        <f t="shared" si="1"/>
        <v>3</v>
      </c>
      <c r="F519" s="1351">
        <v>0.0</v>
      </c>
      <c r="G519" s="1347">
        <v>3.0</v>
      </c>
      <c r="H519" s="1348"/>
      <c r="I519" s="1349">
        <v>4150.0</v>
      </c>
      <c r="J519" s="1349">
        <f t="shared" si="2"/>
        <v>12450</v>
      </c>
      <c r="K519" s="1349">
        <v>8990.0</v>
      </c>
      <c r="L519" s="1297">
        <f t="shared" si="7"/>
        <v>0.4616240267</v>
      </c>
      <c r="M519" s="1350">
        <f t="shared" si="4"/>
        <v>26970</v>
      </c>
      <c r="N519" s="1095">
        <f t="shared" si="5"/>
        <v>12450</v>
      </c>
      <c r="O519" s="95"/>
      <c r="P519" s="95"/>
      <c r="Q519" s="1095">
        <f t="shared" si="8"/>
        <v>830</v>
      </c>
      <c r="R519" s="95"/>
      <c r="S519" s="95"/>
      <c r="T519" s="95"/>
      <c r="U519" s="95"/>
      <c r="V519" s="95"/>
      <c r="W519" s="95"/>
    </row>
    <row r="520">
      <c r="B520" s="1323" t="s">
        <v>125</v>
      </c>
      <c r="C520" s="1352"/>
      <c r="D520" s="1325" t="s">
        <v>36</v>
      </c>
      <c r="E520" s="1326">
        <f t="shared" si="1"/>
        <v>15</v>
      </c>
      <c r="F520" s="1327">
        <v>13.0</v>
      </c>
      <c r="G520" s="1328">
        <v>2.0</v>
      </c>
      <c r="H520" s="1329"/>
      <c r="I520" s="1330">
        <v>7990.0</v>
      </c>
      <c r="J520" s="1330">
        <f t="shared" si="2"/>
        <v>119850</v>
      </c>
      <c r="K520" s="1330">
        <v>3920.0</v>
      </c>
      <c r="L520" s="1289">
        <f t="shared" si="7"/>
        <v>2.038265306</v>
      </c>
      <c r="M520" s="1331">
        <f t="shared" si="4"/>
        <v>58800</v>
      </c>
      <c r="N520" s="1095">
        <f t="shared" si="5"/>
        <v>119850</v>
      </c>
      <c r="O520" s="95"/>
      <c r="P520" s="95"/>
      <c r="Q520" s="1095">
        <f t="shared" si="8"/>
        <v>1598</v>
      </c>
      <c r="R520" s="95"/>
      <c r="S520" s="95"/>
      <c r="T520" s="95"/>
      <c r="U520" s="95"/>
      <c r="V520" s="95"/>
      <c r="W520" s="95"/>
    </row>
    <row r="521">
      <c r="B521" s="1332" t="s">
        <v>125</v>
      </c>
      <c r="C521" s="1353"/>
      <c r="D521" s="1334" t="s">
        <v>35</v>
      </c>
      <c r="E521" s="1335">
        <f t="shared" si="1"/>
        <v>17</v>
      </c>
      <c r="F521" s="1336">
        <v>14.0</v>
      </c>
      <c r="G521" s="1337">
        <v>3.0</v>
      </c>
      <c r="H521" s="1338"/>
      <c r="I521" s="1339">
        <v>7990.0</v>
      </c>
      <c r="J521" s="1339">
        <f t="shared" si="2"/>
        <v>135830</v>
      </c>
      <c r="K521" s="1339">
        <v>3920.0</v>
      </c>
      <c r="L521" s="1292">
        <f t="shared" si="7"/>
        <v>2.038265306</v>
      </c>
      <c r="M521" s="1340">
        <f t="shared" si="4"/>
        <v>66640</v>
      </c>
      <c r="N521" s="1095">
        <f t="shared" si="5"/>
        <v>135830</v>
      </c>
      <c r="O521" s="95"/>
      <c r="P521" s="95"/>
      <c r="Q521" s="1095">
        <f t="shared" si="8"/>
        <v>1598</v>
      </c>
      <c r="R521" s="95"/>
      <c r="S521" s="95"/>
      <c r="T521" s="95"/>
      <c r="U521" s="95"/>
      <c r="V521" s="95"/>
      <c r="W521" s="95"/>
    </row>
    <row r="522">
      <c r="B522" s="1332" t="s">
        <v>125</v>
      </c>
      <c r="C522" s="1353"/>
      <c r="D522" s="1334" t="s">
        <v>34</v>
      </c>
      <c r="E522" s="1335">
        <f t="shared" si="1"/>
        <v>4</v>
      </c>
      <c r="F522" s="1336">
        <v>1.0</v>
      </c>
      <c r="G522" s="1337">
        <v>3.0</v>
      </c>
      <c r="H522" s="1338"/>
      <c r="I522" s="1339">
        <v>7990.0</v>
      </c>
      <c r="J522" s="1339">
        <f t="shared" si="2"/>
        <v>31960</v>
      </c>
      <c r="K522" s="1339">
        <v>3920.0</v>
      </c>
      <c r="L522" s="1292">
        <f t="shared" si="7"/>
        <v>2.038265306</v>
      </c>
      <c r="M522" s="1340">
        <f t="shared" si="4"/>
        <v>15680</v>
      </c>
      <c r="N522" s="1095">
        <f t="shared" si="5"/>
        <v>31960</v>
      </c>
      <c r="O522" s="95"/>
      <c r="P522" s="95"/>
      <c r="Q522" s="1095">
        <f t="shared" si="8"/>
        <v>1598</v>
      </c>
      <c r="R522" s="95"/>
      <c r="S522" s="95"/>
      <c r="T522" s="95"/>
      <c r="U522" s="95"/>
      <c r="V522" s="95"/>
      <c r="W522" s="95"/>
    </row>
    <row r="523">
      <c r="B523" s="1332" t="s">
        <v>125</v>
      </c>
      <c r="C523" s="1353"/>
      <c r="D523" s="1334" t="s">
        <v>37</v>
      </c>
      <c r="E523" s="1335">
        <f t="shared" si="1"/>
        <v>11</v>
      </c>
      <c r="F523" s="1336">
        <v>8.0</v>
      </c>
      <c r="G523" s="1337">
        <v>3.0</v>
      </c>
      <c r="H523" s="1338"/>
      <c r="I523" s="1339">
        <v>7990.0</v>
      </c>
      <c r="J523" s="1339">
        <f t="shared" si="2"/>
        <v>87890</v>
      </c>
      <c r="K523" s="1339">
        <v>3920.0</v>
      </c>
      <c r="L523" s="1292">
        <f t="shared" si="7"/>
        <v>2.038265306</v>
      </c>
      <c r="M523" s="1340">
        <f t="shared" si="4"/>
        <v>43120</v>
      </c>
      <c r="N523" s="1095">
        <f t="shared" si="5"/>
        <v>87890</v>
      </c>
      <c r="O523" s="95"/>
      <c r="P523" s="95"/>
      <c r="Q523" s="1095">
        <f t="shared" si="8"/>
        <v>1598</v>
      </c>
      <c r="R523" s="95"/>
      <c r="S523" s="95"/>
      <c r="T523" s="95"/>
      <c r="U523" s="95"/>
      <c r="V523" s="95"/>
      <c r="W523" s="95"/>
    </row>
    <row r="524">
      <c r="B524" s="1332" t="s">
        <v>125</v>
      </c>
      <c r="C524" s="1353"/>
      <c r="D524" s="1334" t="s">
        <v>132</v>
      </c>
      <c r="E524" s="1335">
        <f t="shared" si="1"/>
        <v>8</v>
      </c>
      <c r="F524" s="1336">
        <v>5.0</v>
      </c>
      <c r="G524" s="1337">
        <v>3.0</v>
      </c>
      <c r="H524" s="1338"/>
      <c r="I524" s="1339">
        <v>7990.0</v>
      </c>
      <c r="J524" s="1339">
        <f t="shared" si="2"/>
        <v>63920</v>
      </c>
      <c r="K524" s="1339">
        <v>3920.0</v>
      </c>
      <c r="L524" s="1292">
        <f t="shared" si="7"/>
        <v>2.038265306</v>
      </c>
      <c r="M524" s="1340">
        <f t="shared" si="4"/>
        <v>31360</v>
      </c>
      <c r="N524" s="1095">
        <f t="shared" si="5"/>
        <v>63920</v>
      </c>
      <c r="O524" s="95"/>
      <c r="P524" s="95"/>
      <c r="Q524" s="1095">
        <f t="shared" si="8"/>
        <v>1598</v>
      </c>
      <c r="R524" s="95"/>
      <c r="S524" s="95"/>
      <c r="T524" s="95"/>
      <c r="U524" s="95"/>
      <c r="V524" s="95"/>
      <c r="W524" s="95"/>
    </row>
    <row r="525">
      <c r="B525" s="1354" t="s">
        <v>125</v>
      </c>
      <c r="C525" s="1355"/>
      <c r="D525" s="1356" t="s">
        <v>133</v>
      </c>
      <c r="E525" s="1357">
        <f t="shared" si="1"/>
        <v>5</v>
      </c>
      <c r="F525" s="1358">
        <v>2.0</v>
      </c>
      <c r="G525" s="1359">
        <v>3.0</v>
      </c>
      <c r="H525" s="1360"/>
      <c r="I525" s="1361">
        <v>7990.0</v>
      </c>
      <c r="J525" s="1361">
        <f t="shared" si="2"/>
        <v>39950</v>
      </c>
      <c r="K525" s="1361">
        <v>3920.0</v>
      </c>
      <c r="L525" s="1297">
        <f t="shared" si="7"/>
        <v>2.038265306</v>
      </c>
      <c r="M525" s="1362">
        <f t="shared" si="4"/>
        <v>19600</v>
      </c>
      <c r="N525" s="1095">
        <f t="shared" si="5"/>
        <v>39950</v>
      </c>
      <c r="O525" s="95"/>
      <c r="P525" s="95"/>
      <c r="Q525" s="1095">
        <f t="shared" si="8"/>
        <v>1598</v>
      </c>
      <c r="R525" s="95"/>
      <c r="S525" s="95"/>
      <c r="T525" s="95"/>
      <c r="U525" s="95"/>
      <c r="V525" s="95"/>
      <c r="W525" s="95"/>
    </row>
    <row r="526">
      <c r="B526" s="1323" t="s">
        <v>255</v>
      </c>
      <c r="C526" s="1352"/>
      <c r="D526" s="1325" t="s">
        <v>176</v>
      </c>
      <c r="E526" s="1326">
        <f t="shared" si="1"/>
        <v>46</v>
      </c>
      <c r="F526" s="1327">
        <v>36.0</v>
      </c>
      <c r="G526" s="1328">
        <v>10.0</v>
      </c>
      <c r="H526" s="1329"/>
      <c r="I526" s="1330">
        <v>3590.0</v>
      </c>
      <c r="J526" s="1330">
        <f t="shared" ref="J526:J530" si="9">I526*E526</f>
        <v>165140</v>
      </c>
      <c r="K526" s="1330">
        <v>831.0</v>
      </c>
      <c r="L526" s="1289">
        <f t="shared" si="7"/>
        <v>4.32009627</v>
      </c>
      <c r="M526" s="1331">
        <f t="shared" ref="M526:M530" si="10">K526*E526</f>
        <v>38226</v>
      </c>
      <c r="N526" s="1095">
        <f t="shared" si="5"/>
        <v>165140</v>
      </c>
      <c r="O526" s="95"/>
      <c r="P526" s="95"/>
      <c r="Q526" s="1095">
        <f t="shared" si="8"/>
        <v>718</v>
      </c>
      <c r="R526" s="95"/>
      <c r="S526" s="95"/>
      <c r="T526" s="95"/>
      <c r="U526" s="95"/>
      <c r="V526" s="95"/>
      <c r="W526" s="95"/>
    </row>
    <row r="527">
      <c r="B527" s="1332" t="s">
        <v>256</v>
      </c>
      <c r="C527" s="1353"/>
      <c r="D527" s="1334" t="s">
        <v>176</v>
      </c>
      <c r="E527" s="1335">
        <f t="shared" si="1"/>
        <v>91</v>
      </c>
      <c r="F527" s="1336">
        <v>81.0</v>
      </c>
      <c r="G527" s="1337">
        <v>10.0</v>
      </c>
      <c r="H527" s="1338"/>
      <c r="I527" s="1339">
        <v>3590.0</v>
      </c>
      <c r="J527" s="1339">
        <f t="shared" si="9"/>
        <v>326690</v>
      </c>
      <c r="K527" s="1339">
        <v>831.0</v>
      </c>
      <c r="L527" s="1292">
        <f t="shared" si="7"/>
        <v>4.32009627</v>
      </c>
      <c r="M527" s="1340">
        <f t="shared" si="10"/>
        <v>75621</v>
      </c>
      <c r="N527" s="1095">
        <f t="shared" si="5"/>
        <v>326690</v>
      </c>
      <c r="O527" s="95"/>
      <c r="P527" s="95"/>
      <c r="Q527" s="1095">
        <f t="shared" si="8"/>
        <v>718</v>
      </c>
      <c r="R527" s="95"/>
      <c r="S527" s="95"/>
      <c r="T527" s="95"/>
      <c r="U527" s="95"/>
      <c r="V527" s="95"/>
      <c r="W527" s="95"/>
    </row>
    <row r="528">
      <c r="B528" s="1354" t="s">
        <v>257</v>
      </c>
      <c r="C528" s="1355"/>
      <c r="D528" s="1356" t="s">
        <v>176</v>
      </c>
      <c r="E528" s="1357">
        <f t="shared" si="1"/>
        <v>45</v>
      </c>
      <c r="F528" s="1358">
        <v>35.0</v>
      </c>
      <c r="G528" s="1359">
        <v>10.0</v>
      </c>
      <c r="H528" s="1360"/>
      <c r="I528" s="1361">
        <v>3590.0</v>
      </c>
      <c r="J528" s="1361">
        <f t="shared" si="9"/>
        <v>161550</v>
      </c>
      <c r="K528" s="1361">
        <v>831.0</v>
      </c>
      <c r="L528" s="1304">
        <f t="shared" si="7"/>
        <v>4.32009627</v>
      </c>
      <c r="M528" s="1362">
        <f t="shared" si="10"/>
        <v>37395</v>
      </c>
      <c r="N528" s="1095">
        <f t="shared" si="5"/>
        <v>161550</v>
      </c>
      <c r="O528" s="95"/>
      <c r="P528" s="95"/>
      <c r="Q528" s="1095">
        <f t="shared" si="8"/>
        <v>718</v>
      </c>
      <c r="R528" s="95"/>
      <c r="S528" s="95"/>
      <c r="T528" s="95"/>
      <c r="U528" s="95"/>
      <c r="V528" s="95"/>
      <c r="W528" s="95"/>
    </row>
    <row r="529">
      <c r="B529" s="1354" t="s">
        <v>258</v>
      </c>
      <c r="C529" s="1355"/>
      <c r="D529" s="1356" t="s">
        <v>176</v>
      </c>
      <c r="E529" s="1357">
        <f t="shared" si="1"/>
        <v>11</v>
      </c>
      <c r="F529" s="1358">
        <v>1.0</v>
      </c>
      <c r="G529" s="1359">
        <v>10.0</v>
      </c>
      <c r="H529" s="1360"/>
      <c r="I529" s="1361">
        <v>3590.0</v>
      </c>
      <c r="J529" s="1361">
        <f t="shared" si="9"/>
        <v>39490</v>
      </c>
      <c r="K529" s="1361">
        <v>450.0</v>
      </c>
      <c r="L529" s="1304">
        <f t="shared" si="7"/>
        <v>7.977777778</v>
      </c>
      <c r="M529" s="1362">
        <f t="shared" si="10"/>
        <v>4950</v>
      </c>
      <c r="N529" s="1095">
        <f t="shared" si="5"/>
        <v>39490</v>
      </c>
      <c r="O529" s="95"/>
      <c r="P529" s="95"/>
      <c r="Q529" s="1095">
        <f t="shared" si="8"/>
        <v>718</v>
      </c>
      <c r="R529" s="95"/>
      <c r="S529" s="95"/>
      <c r="T529" s="95"/>
      <c r="U529" s="95"/>
      <c r="V529" s="95"/>
      <c r="W529" s="95"/>
    </row>
    <row r="530">
      <c r="B530" s="1354" t="s">
        <v>259</v>
      </c>
      <c r="C530" s="1355"/>
      <c r="D530" s="1356" t="s">
        <v>176</v>
      </c>
      <c r="E530" s="1357">
        <f t="shared" si="1"/>
        <v>10</v>
      </c>
      <c r="F530" s="1358">
        <v>1.0</v>
      </c>
      <c r="G530" s="1359">
        <v>9.0</v>
      </c>
      <c r="H530" s="1360"/>
      <c r="I530" s="1361">
        <v>3590.0</v>
      </c>
      <c r="J530" s="1361">
        <f t="shared" si="9"/>
        <v>35900</v>
      </c>
      <c r="K530" s="1361">
        <v>450.0</v>
      </c>
      <c r="L530" s="1304">
        <f t="shared" si="7"/>
        <v>7.977777778</v>
      </c>
      <c r="M530" s="1362">
        <f t="shared" si="10"/>
        <v>4500</v>
      </c>
      <c r="N530" s="1095">
        <f t="shared" si="5"/>
        <v>35900</v>
      </c>
      <c r="O530" s="95"/>
      <c r="P530" s="95"/>
      <c r="Q530" s="1095">
        <f t="shared" si="8"/>
        <v>718</v>
      </c>
      <c r="R530" s="95"/>
      <c r="S530" s="95"/>
      <c r="T530" s="95"/>
      <c r="U530" s="95"/>
      <c r="V530" s="95"/>
      <c r="W530" s="95"/>
    </row>
    <row r="531">
      <c r="B531" s="1323" t="s">
        <v>167</v>
      </c>
      <c r="C531" s="1352"/>
      <c r="D531" s="1363" t="s">
        <v>38</v>
      </c>
      <c r="E531" s="1326">
        <f t="shared" si="1"/>
        <v>3</v>
      </c>
      <c r="F531" s="1364">
        <v>0.0</v>
      </c>
      <c r="G531" s="1328">
        <v>3.0</v>
      </c>
      <c r="H531" s="1329"/>
      <c r="I531" s="1330">
        <v>7990.0</v>
      </c>
      <c r="J531" s="1330">
        <f t="shared" ref="J531:J566" si="11">E531*I531</f>
        <v>23970</v>
      </c>
      <c r="K531" s="1330">
        <v>2700.0</v>
      </c>
      <c r="L531" s="1289">
        <f t="shared" si="7"/>
        <v>2.959259259</v>
      </c>
      <c r="M531" s="1331">
        <f t="shared" ref="M531:M566" si="12">E531*K531</f>
        <v>8100</v>
      </c>
      <c r="N531" s="1095">
        <f t="shared" si="5"/>
        <v>23970</v>
      </c>
      <c r="O531" s="95"/>
      <c r="P531" s="95"/>
      <c r="Q531" s="1095">
        <f t="shared" si="8"/>
        <v>1598</v>
      </c>
      <c r="R531" s="95"/>
      <c r="S531" s="95"/>
      <c r="T531" s="95"/>
      <c r="U531" s="95"/>
      <c r="V531" s="95"/>
      <c r="W531" s="95"/>
    </row>
    <row r="532">
      <c r="B532" s="1332" t="s">
        <v>167</v>
      </c>
      <c r="C532" s="1353"/>
      <c r="D532" s="1363" t="s">
        <v>39</v>
      </c>
      <c r="E532" s="1335">
        <f t="shared" si="1"/>
        <v>5</v>
      </c>
      <c r="F532" s="1336">
        <v>1.0</v>
      </c>
      <c r="G532" s="1337">
        <v>4.0</v>
      </c>
      <c r="H532" s="1338"/>
      <c r="I532" s="1339">
        <v>7990.0</v>
      </c>
      <c r="J532" s="1339">
        <f t="shared" si="11"/>
        <v>39950</v>
      </c>
      <c r="K532" s="1339">
        <v>2700.0</v>
      </c>
      <c r="L532" s="1292">
        <f t="shared" si="7"/>
        <v>2.959259259</v>
      </c>
      <c r="M532" s="1340">
        <f t="shared" si="12"/>
        <v>13500</v>
      </c>
      <c r="N532" s="1095">
        <f t="shared" si="5"/>
        <v>39950</v>
      </c>
      <c r="O532" s="95"/>
      <c r="P532" s="95"/>
      <c r="Q532" s="1095">
        <f t="shared" si="8"/>
        <v>1598</v>
      </c>
      <c r="R532" s="95"/>
      <c r="S532" s="95"/>
      <c r="T532" s="95"/>
      <c r="U532" s="95"/>
      <c r="V532" s="95"/>
      <c r="W532" s="95"/>
    </row>
    <row r="533">
      <c r="B533" s="1332" t="s">
        <v>167</v>
      </c>
      <c r="C533" s="1353"/>
      <c r="D533" s="1363" t="s">
        <v>36</v>
      </c>
      <c r="E533" s="1335">
        <f t="shared" si="1"/>
        <v>13</v>
      </c>
      <c r="F533" s="1336">
        <v>7.0</v>
      </c>
      <c r="G533" s="1337">
        <v>6.0</v>
      </c>
      <c r="H533" s="1338"/>
      <c r="I533" s="1339">
        <v>7990.0</v>
      </c>
      <c r="J533" s="1339">
        <f t="shared" si="11"/>
        <v>103870</v>
      </c>
      <c r="K533" s="1339">
        <v>2700.0</v>
      </c>
      <c r="L533" s="1292">
        <f t="shared" si="7"/>
        <v>2.959259259</v>
      </c>
      <c r="M533" s="1340">
        <f t="shared" si="12"/>
        <v>35100</v>
      </c>
      <c r="N533" s="1095">
        <f t="shared" si="5"/>
        <v>103870</v>
      </c>
      <c r="O533" s="95"/>
      <c r="P533" s="95"/>
      <c r="Q533" s="1095">
        <f t="shared" si="8"/>
        <v>1598</v>
      </c>
      <c r="R533" s="95"/>
      <c r="S533" s="95"/>
      <c r="T533" s="95"/>
      <c r="U533" s="95"/>
      <c r="V533" s="95"/>
      <c r="W533" s="95"/>
    </row>
    <row r="534">
      <c r="B534" s="1332" t="s">
        <v>167</v>
      </c>
      <c r="C534" s="1353"/>
      <c r="D534" s="1363" t="s">
        <v>35</v>
      </c>
      <c r="E534" s="1335">
        <f t="shared" si="1"/>
        <v>11</v>
      </c>
      <c r="F534" s="1336">
        <v>9.0</v>
      </c>
      <c r="G534" s="1337">
        <v>2.0</v>
      </c>
      <c r="H534" s="1338"/>
      <c r="I534" s="1339">
        <v>7990.0</v>
      </c>
      <c r="J534" s="1339">
        <f t="shared" si="11"/>
        <v>87890</v>
      </c>
      <c r="K534" s="1339">
        <v>2700.0</v>
      </c>
      <c r="L534" s="1292">
        <f t="shared" si="7"/>
        <v>2.959259259</v>
      </c>
      <c r="M534" s="1340">
        <f t="shared" si="12"/>
        <v>29700</v>
      </c>
      <c r="N534" s="1095">
        <f t="shared" si="5"/>
        <v>87890</v>
      </c>
      <c r="O534" s="95"/>
      <c r="P534" s="95"/>
      <c r="Q534" s="1095">
        <f t="shared" si="8"/>
        <v>1598</v>
      </c>
      <c r="R534" s="95"/>
      <c r="S534" s="95"/>
      <c r="T534" s="95"/>
      <c r="U534" s="95"/>
      <c r="V534" s="95"/>
      <c r="W534" s="95"/>
    </row>
    <row r="535">
      <c r="B535" s="1332" t="s">
        <v>167</v>
      </c>
      <c r="C535" s="1353"/>
      <c r="D535" s="1363" t="s">
        <v>34</v>
      </c>
      <c r="E535" s="1335">
        <f t="shared" si="1"/>
        <v>3</v>
      </c>
      <c r="F535" s="1336">
        <v>1.0</v>
      </c>
      <c r="G535" s="1337">
        <v>2.0</v>
      </c>
      <c r="H535" s="1338"/>
      <c r="I535" s="1339">
        <v>7990.0</v>
      </c>
      <c r="J535" s="1339">
        <f t="shared" si="11"/>
        <v>23970</v>
      </c>
      <c r="K535" s="1339">
        <v>2700.0</v>
      </c>
      <c r="L535" s="1292">
        <f t="shared" si="7"/>
        <v>2.959259259</v>
      </c>
      <c r="M535" s="1340">
        <f t="shared" si="12"/>
        <v>8100</v>
      </c>
      <c r="N535" s="1095">
        <f t="shared" si="5"/>
        <v>23970</v>
      </c>
      <c r="O535" s="95"/>
      <c r="P535" s="95"/>
      <c r="Q535" s="1095">
        <f t="shared" si="8"/>
        <v>1598</v>
      </c>
      <c r="R535" s="95"/>
      <c r="S535" s="95"/>
      <c r="T535" s="95"/>
      <c r="U535" s="95"/>
      <c r="V535" s="95"/>
      <c r="W535" s="95"/>
    </row>
    <row r="536">
      <c r="B536" s="1354" t="s">
        <v>167</v>
      </c>
      <c r="C536" s="1355"/>
      <c r="D536" s="1363" t="s">
        <v>37</v>
      </c>
      <c r="E536" s="1357">
        <f t="shared" si="1"/>
        <v>6</v>
      </c>
      <c r="F536" s="1358">
        <v>2.0</v>
      </c>
      <c r="G536" s="1359">
        <v>4.0</v>
      </c>
      <c r="H536" s="1360"/>
      <c r="I536" s="1361">
        <v>7990.0</v>
      </c>
      <c r="J536" s="1361">
        <f t="shared" si="11"/>
        <v>47940</v>
      </c>
      <c r="K536" s="1361">
        <v>2700.0</v>
      </c>
      <c r="L536" s="1304">
        <f t="shared" si="7"/>
        <v>2.959259259</v>
      </c>
      <c r="M536" s="1362">
        <f t="shared" si="12"/>
        <v>16200</v>
      </c>
      <c r="N536" s="1095">
        <f t="shared" si="5"/>
        <v>47940</v>
      </c>
      <c r="O536" s="95"/>
      <c r="P536" s="95"/>
      <c r="Q536" s="1095">
        <f t="shared" si="8"/>
        <v>1598</v>
      </c>
      <c r="R536" s="95"/>
      <c r="S536" s="95"/>
      <c r="T536" s="95"/>
      <c r="U536" s="95"/>
      <c r="V536" s="95"/>
      <c r="W536" s="95"/>
    </row>
    <row r="537">
      <c r="B537" s="1323" t="s">
        <v>252</v>
      </c>
      <c r="C537" s="1352"/>
      <c r="D537" s="1363" t="s">
        <v>38</v>
      </c>
      <c r="E537" s="1326">
        <f t="shared" si="1"/>
        <v>6</v>
      </c>
      <c r="F537" s="1327">
        <v>1.0</v>
      </c>
      <c r="G537" s="1328">
        <v>5.0</v>
      </c>
      <c r="H537" s="1329"/>
      <c r="I537" s="1330">
        <v>8990.0</v>
      </c>
      <c r="J537" s="1330">
        <f t="shared" si="11"/>
        <v>53940</v>
      </c>
      <c r="K537" s="1330">
        <v>2800.0</v>
      </c>
      <c r="L537" s="1289">
        <f t="shared" si="7"/>
        <v>3.210714286</v>
      </c>
      <c r="M537" s="1331">
        <f t="shared" si="12"/>
        <v>16800</v>
      </c>
      <c r="N537" s="1095">
        <f t="shared" si="5"/>
        <v>53940</v>
      </c>
      <c r="O537" s="95"/>
      <c r="P537" s="95"/>
      <c r="Q537" s="1095">
        <f t="shared" si="8"/>
        <v>1798</v>
      </c>
      <c r="R537" s="95"/>
      <c r="S537" s="95"/>
      <c r="T537" s="95"/>
      <c r="U537" s="95"/>
      <c r="V537" s="95"/>
      <c r="W537" s="95"/>
    </row>
    <row r="538">
      <c r="B538" s="1332" t="s">
        <v>252</v>
      </c>
      <c r="C538" s="1353"/>
      <c r="D538" s="1363" t="s">
        <v>39</v>
      </c>
      <c r="E538" s="1335">
        <f t="shared" si="1"/>
        <v>5</v>
      </c>
      <c r="F538" s="1336">
        <v>1.0</v>
      </c>
      <c r="G538" s="1337">
        <v>4.0</v>
      </c>
      <c r="H538" s="1338"/>
      <c r="I538" s="1339">
        <v>8990.0</v>
      </c>
      <c r="J538" s="1339">
        <f t="shared" si="11"/>
        <v>44950</v>
      </c>
      <c r="K538" s="1339">
        <v>2800.0</v>
      </c>
      <c r="L538" s="1292">
        <f t="shared" si="7"/>
        <v>3.210714286</v>
      </c>
      <c r="M538" s="1340">
        <f t="shared" si="12"/>
        <v>14000</v>
      </c>
      <c r="N538" s="1095">
        <f t="shared" si="5"/>
        <v>44950</v>
      </c>
      <c r="O538" s="95"/>
      <c r="P538" s="95"/>
      <c r="Q538" s="1095">
        <f t="shared" si="8"/>
        <v>1798</v>
      </c>
      <c r="R538" s="95"/>
      <c r="S538" s="95"/>
      <c r="T538" s="95"/>
      <c r="U538" s="95"/>
      <c r="V538" s="95"/>
      <c r="W538" s="95"/>
    </row>
    <row r="539">
      <c r="B539" s="1332" t="s">
        <v>252</v>
      </c>
      <c r="C539" s="1353"/>
      <c r="D539" s="1363" t="s">
        <v>36</v>
      </c>
      <c r="E539" s="1335">
        <f t="shared" si="1"/>
        <v>16</v>
      </c>
      <c r="F539" s="1336">
        <v>12.0</v>
      </c>
      <c r="G539" s="1337">
        <v>4.0</v>
      </c>
      <c r="H539" s="1338"/>
      <c r="I539" s="1339">
        <v>8990.0</v>
      </c>
      <c r="J539" s="1339">
        <f t="shared" si="11"/>
        <v>143840</v>
      </c>
      <c r="K539" s="1339">
        <v>2800.0</v>
      </c>
      <c r="L539" s="1292">
        <f t="shared" si="7"/>
        <v>3.210714286</v>
      </c>
      <c r="M539" s="1340">
        <f t="shared" si="12"/>
        <v>44800</v>
      </c>
      <c r="N539" s="1095">
        <f t="shared" si="5"/>
        <v>143840</v>
      </c>
      <c r="O539" s="95"/>
      <c r="P539" s="95"/>
      <c r="Q539" s="1095">
        <f t="shared" si="8"/>
        <v>1798</v>
      </c>
      <c r="R539" s="95"/>
      <c r="S539" s="95"/>
      <c r="T539" s="95"/>
      <c r="U539" s="95"/>
      <c r="V539" s="95"/>
      <c r="W539" s="95"/>
    </row>
    <row r="540">
      <c r="B540" s="1332" t="s">
        <v>252</v>
      </c>
      <c r="C540" s="1353"/>
      <c r="D540" s="1363" t="s">
        <v>35</v>
      </c>
      <c r="E540" s="1335">
        <f t="shared" si="1"/>
        <v>16</v>
      </c>
      <c r="F540" s="1336">
        <v>14.0</v>
      </c>
      <c r="G540" s="1337">
        <v>2.0</v>
      </c>
      <c r="H540" s="1338"/>
      <c r="I540" s="1339">
        <v>8990.0</v>
      </c>
      <c r="J540" s="1339">
        <f t="shared" si="11"/>
        <v>143840</v>
      </c>
      <c r="K540" s="1339">
        <v>2800.0</v>
      </c>
      <c r="L540" s="1292">
        <f t="shared" si="7"/>
        <v>3.210714286</v>
      </c>
      <c r="M540" s="1340">
        <f t="shared" si="12"/>
        <v>44800</v>
      </c>
      <c r="N540" s="1095">
        <f t="shared" si="5"/>
        <v>143840</v>
      </c>
      <c r="O540" s="95"/>
      <c r="P540" s="95"/>
      <c r="Q540" s="1095">
        <f t="shared" si="8"/>
        <v>1798</v>
      </c>
      <c r="R540" s="95"/>
      <c r="S540" s="95"/>
      <c r="T540" s="95"/>
      <c r="U540" s="95"/>
      <c r="V540" s="95"/>
      <c r="W540" s="95"/>
    </row>
    <row r="541">
      <c r="B541" s="1332" t="s">
        <v>252</v>
      </c>
      <c r="C541" s="1353"/>
      <c r="D541" s="1363" t="s">
        <v>34</v>
      </c>
      <c r="E541" s="1335">
        <f t="shared" si="1"/>
        <v>9</v>
      </c>
      <c r="F541" s="1336">
        <v>6.0</v>
      </c>
      <c r="G541" s="1337">
        <v>3.0</v>
      </c>
      <c r="H541" s="1338"/>
      <c r="I541" s="1339">
        <v>8990.0</v>
      </c>
      <c r="J541" s="1339">
        <f t="shared" si="11"/>
        <v>80910</v>
      </c>
      <c r="K541" s="1339">
        <v>2800.0</v>
      </c>
      <c r="L541" s="1292">
        <f t="shared" si="7"/>
        <v>3.210714286</v>
      </c>
      <c r="M541" s="1340">
        <f t="shared" si="12"/>
        <v>25200</v>
      </c>
      <c r="N541" s="1095">
        <f t="shared" si="5"/>
        <v>80910</v>
      </c>
      <c r="O541" s="95"/>
      <c r="P541" s="95"/>
      <c r="Q541" s="1095">
        <f t="shared" si="8"/>
        <v>1798</v>
      </c>
      <c r="R541" s="95"/>
      <c r="S541" s="95"/>
      <c r="T541" s="95"/>
      <c r="U541" s="95"/>
      <c r="V541" s="95"/>
      <c r="W541" s="95"/>
    </row>
    <row r="542">
      <c r="B542" s="1354" t="s">
        <v>252</v>
      </c>
      <c r="C542" s="1355"/>
      <c r="D542" s="1363" t="s">
        <v>37</v>
      </c>
      <c r="E542" s="1357">
        <f t="shared" si="1"/>
        <v>16</v>
      </c>
      <c r="F542" s="1358">
        <v>11.0</v>
      </c>
      <c r="G542" s="1359">
        <v>5.0</v>
      </c>
      <c r="H542" s="1360"/>
      <c r="I542" s="1361">
        <v>8990.0</v>
      </c>
      <c r="J542" s="1361">
        <f t="shared" si="11"/>
        <v>143840</v>
      </c>
      <c r="K542" s="1361">
        <v>2800.0</v>
      </c>
      <c r="L542" s="1304">
        <f t="shared" si="7"/>
        <v>3.210714286</v>
      </c>
      <c r="M542" s="1362">
        <f t="shared" si="12"/>
        <v>44800</v>
      </c>
      <c r="N542" s="1095">
        <f t="shared" si="5"/>
        <v>143840</v>
      </c>
      <c r="O542" s="95"/>
      <c r="P542" s="95"/>
      <c r="Q542" s="1095">
        <f t="shared" si="8"/>
        <v>1798</v>
      </c>
      <c r="R542" s="95"/>
      <c r="S542" s="95"/>
      <c r="T542" s="95"/>
      <c r="U542" s="95"/>
      <c r="V542" s="95"/>
      <c r="W542" s="95"/>
    </row>
    <row r="543">
      <c r="B543" s="1323" t="s">
        <v>253</v>
      </c>
      <c r="C543" s="1352"/>
      <c r="D543" s="1363" t="s">
        <v>38</v>
      </c>
      <c r="E543" s="1326">
        <f t="shared" si="1"/>
        <v>3</v>
      </c>
      <c r="F543" s="1364">
        <v>0.0</v>
      </c>
      <c r="G543" s="1365">
        <v>3.0</v>
      </c>
      <c r="H543" s="1329"/>
      <c r="I543" s="1330">
        <v>8590.0</v>
      </c>
      <c r="J543" s="1330">
        <f t="shared" si="11"/>
        <v>25770</v>
      </c>
      <c r="K543" s="1330">
        <v>2500.0</v>
      </c>
      <c r="L543" s="1289">
        <f t="shared" si="7"/>
        <v>3.436</v>
      </c>
      <c r="M543" s="1331">
        <f t="shared" si="12"/>
        <v>7500</v>
      </c>
      <c r="N543" s="1095">
        <f t="shared" si="5"/>
        <v>25770</v>
      </c>
      <c r="O543" s="95"/>
      <c r="P543" s="95"/>
      <c r="Q543" s="1095">
        <f t="shared" si="8"/>
        <v>1718</v>
      </c>
      <c r="R543" s="95"/>
      <c r="S543" s="95"/>
      <c r="T543" s="95"/>
      <c r="U543" s="95"/>
      <c r="V543" s="95"/>
      <c r="W543" s="95"/>
    </row>
    <row r="544">
      <c r="B544" s="1332" t="s">
        <v>253</v>
      </c>
      <c r="C544" s="1353"/>
      <c r="D544" s="1363" t="s">
        <v>39</v>
      </c>
      <c r="E544" s="1335">
        <f t="shared" si="1"/>
        <v>5</v>
      </c>
      <c r="F544" s="1336">
        <v>1.0</v>
      </c>
      <c r="G544" s="1365">
        <v>4.0</v>
      </c>
      <c r="H544" s="1338"/>
      <c r="I544" s="1339">
        <v>8590.0</v>
      </c>
      <c r="J544" s="1339">
        <f t="shared" si="11"/>
        <v>42950</v>
      </c>
      <c r="K544" s="1339">
        <v>2500.0</v>
      </c>
      <c r="L544" s="1292">
        <f t="shared" si="7"/>
        <v>3.436</v>
      </c>
      <c r="M544" s="1340">
        <f t="shared" si="12"/>
        <v>12500</v>
      </c>
      <c r="N544" s="1095">
        <f t="shared" si="5"/>
        <v>42950</v>
      </c>
      <c r="O544" s="95"/>
      <c r="P544" s="95"/>
      <c r="Q544" s="1095">
        <f t="shared" si="8"/>
        <v>1718</v>
      </c>
      <c r="R544" s="95"/>
      <c r="S544" s="95"/>
      <c r="T544" s="95"/>
      <c r="U544" s="95"/>
      <c r="V544" s="95"/>
      <c r="W544" s="95"/>
    </row>
    <row r="545">
      <c r="B545" s="1332" t="s">
        <v>253</v>
      </c>
      <c r="C545" s="1353"/>
      <c r="D545" s="1363" t="s">
        <v>36</v>
      </c>
      <c r="E545" s="1335">
        <f t="shared" si="1"/>
        <v>12</v>
      </c>
      <c r="F545" s="1336">
        <v>8.0</v>
      </c>
      <c r="G545" s="1365">
        <v>4.0</v>
      </c>
      <c r="H545" s="1338"/>
      <c r="I545" s="1339">
        <v>8590.0</v>
      </c>
      <c r="J545" s="1339">
        <f t="shared" si="11"/>
        <v>103080</v>
      </c>
      <c r="K545" s="1339">
        <v>2500.0</v>
      </c>
      <c r="L545" s="1292">
        <f t="shared" si="7"/>
        <v>3.436</v>
      </c>
      <c r="M545" s="1340">
        <f t="shared" si="12"/>
        <v>30000</v>
      </c>
      <c r="N545" s="1095">
        <f t="shared" si="5"/>
        <v>103080</v>
      </c>
      <c r="O545" s="95"/>
      <c r="P545" s="95"/>
      <c r="Q545" s="1095">
        <f t="shared" si="8"/>
        <v>1718</v>
      </c>
      <c r="R545" s="95"/>
      <c r="S545" s="95"/>
      <c r="T545" s="95"/>
      <c r="U545" s="95"/>
      <c r="V545" s="95"/>
      <c r="W545" s="95"/>
    </row>
    <row r="546">
      <c r="B546" s="1332" t="s">
        <v>253</v>
      </c>
      <c r="C546" s="1353"/>
      <c r="D546" s="1363" t="s">
        <v>35</v>
      </c>
      <c r="E546" s="1335">
        <f t="shared" si="1"/>
        <v>12</v>
      </c>
      <c r="F546" s="1336">
        <v>10.0</v>
      </c>
      <c r="G546" s="1365">
        <v>2.0</v>
      </c>
      <c r="H546" s="1338"/>
      <c r="I546" s="1339">
        <v>8590.0</v>
      </c>
      <c r="J546" s="1339">
        <f t="shared" si="11"/>
        <v>103080</v>
      </c>
      <c r="K546" s="1339">
        <v>2500.0</v>
      </c>
      <c r="L546" s="1292">
        <f t="shared" si="7"/>
        <v>3.436</v>
      </c>
      <c r="M546" s="1340">
        <f t="shared" si="12"/>
        <v>30000</v>
      </c>
      <c r="N546" s="1095">
        <f t="shared" si="5"/>
        <v>103080</v>
      </c>
      <c r="O546" s="95"/>
      <c r="P546" s="95"/>
      <c r="Q546" s="1095">
        <f t="shared" si="8"/>
        <v>1718</v>
      </c>
      <c r="R546" s="95"/>
      <c r="S546" s="95"/>
      <c r="T546" s="95"/>
      <c r="U546" s="95"/>
      <c r="V546" s="95"/>
      <c r="W546" s="95"/>
    </row>
    <row r="547">
      <c r="B547" s="1332" t="s">
        <v>253</v>
      </c>
      <c r="C547" s="1353"/>
      <c r="D547" s="1363" t="s">
        <v>34</v>
      </c>
      <c r="E547" s="1335">
        <f t="shared" si="1"/>
        <v>5</v>
      </c>
      <c r="F547" s="1336">
        <v>1.0</v>
      </c>
      <c r="G547" s="1365">
        <v>4.0</v>
      </c>
      <c r="H547" s="1338"/>
      <c r="I547" s="1339">
        <v>8590.0</v>
      </c>
      <c r="J547" s="1339">
        <f t="shared" si="11"/>
        <v>42950</v>
      </c>
      <c r="K547" s="1339">
        <v>2500.0</v>
      </c>
      <c r="L547" s="1292">
        <f t="shared" si="7"/>
        <v>3.436</v>
      </c>
      <c r="M547" s="1340">
        <f t="shared" si="12"/>
        <v>12500</v>
      </c>
      <c r="N547" s="1095">
        <f t="shared" si="5"/>
        <v>42950</v>
      </c>
      <c r="O547" s="95"/>
      <c r="P547" s="95"/>
      <c r="Q547" s="1095">
        <f t="shared" si="8"/>
        <v>1718</v>
      </c>
      <c r="R547" s="95"/>
      <c r="S547" s="95"/>
      <c r="T547" s="95"/>
      <c r="U547" s="95"/>
      <c r="V547" s="95"/>
      <c r="W547" s="95"/>
    </row>
    <row r="548">
      <c r="B548" s="1354" t="s">
        <v>253</v>
      </c>
      <c r="C548" s="1355"/>
      <c r="D548" s="1363" t="s">
        <v>37</v>
      </c>
      <c r="E548" s="1357">
        <f t="shared" si="1"/>
        <v>9</v>
      </c>
      <c r="F548" s="1358">
        <v>3.0</v>
      </c>
      <c r="G548" s="1365">
        <v>6.0</v>
      </c>
      <c r="H548" s="1360"/>
      <c r="I548" s="1361">
        <v>8590.0</v>
      </c>
      <c r="J548" s="1361">
        <f t="shared" si="11"/>
        <v>77310</v>
      </c>
      <c r="K548" s="1361">
        <v>2500.0</v>
      </c>
      <c r="L548" s="1304">
        <f t="shared" si="7"/>
        <v>3.436</v>
      </c>
      <c r="M548" s="1362">
        <f t="shared" si="12"/>
        <v>22500</v>
      </c>
      <c r="N548" s="1095">
        <f t="shared" si="5"/>
        <v>77310</v>
      </c>
      <c r="O548" s="95"/>
      <c r="P548" s="95"/>
      <c r="Q548" s="1095">
        <f t="shared" si="8"/>
        <v>1718</v>
      </c>
      <c r="R548" s="95"/>
      <c r="S548" s="95"/>
      <c r="T548" s="95"/>
      <c r="U548" s="95"/>
      <c r="V548" s="95"/>
      <c r="W548" s="95"/>
    </row>
    <row r="549">
      <c r="B549" s="1323" t="s">
        <v>249</v>
      </c>
      <c r="C549" s="1352"/>
      <c r="D549" s="1363" t="s">
        <v>38</v>
      </c>
      <c r="E549" s="1326">
        <f t="shared" si="1"/>
        <v>5</v>
      </c>
      <c r="F549" s="1364">
        <v>0.0</v>
      </c>
      <c r="G549" s="1328">
        <v>5.0</v>
      </c>
      <c r="H549" s="1329"/>
      <c r="I549" s="1330">
        <v>4990.0</v>
      </c>
      <c r="J549" s="1330">
        <f t="shared" si="11"/>
        <v>24950</v>
      </c>
      <c r="K549" s="1330">
        <v>1500.0</v>
      </c>
      <c r="L549" s="1289">
        <f t="shared" si="7"/>
        <v>3.326666667</v>
      </c>
      <c r="M549" s="1331">
        <f t="shared" si="12"/>
        <v>7500</v>
      </c>
      <c r="N549" s="1095">
        <f t="shared" si="5"/>
        <v>24950</v>
      </c>
      <c r="O549" s="95"/>
      <c r="P549" s="95"/>
      <c r="Q549" s="1095">
        <f t="shared" si="8"/>
        <v>998</v>
      </c>
      <c r="R549" s="95"/>
      <c r="S549" s="95"/>
      <c r="T549" s="95"/>
      <c r="U549" s="95"/>
      <c r="V549" s="95"/>
      <c r="W549" s="95"/>
    </row>
    <row r="550">
      <c r="B550" s="1332" t="s">
        <v>249</v>
      </c>
      <c r="C550" s="1353"/>
      <c r="D550" s="1363" t="s">
        <v>39</v>
      </c>
      <c r="E550" s="1335">
        <f t="shared" si="1"/>
        <v>5</v>
      </c>
      <c r="F550" s="1341">
        <v>0.0</v>
      </c>
      <c r="G550" s="1337">
        <v>5.0</v>
      </c>
      <c r="H550" s="1338"/>
      <c r="I550" s="1339">
        <v>4990.0</v>
      </c>
      <c r="J550" s="1339">
        <f t="shared" si="11"/>
        <v>24950</v>
      </c>
      <c r="K550" s="1339">
        <v>1500.0</v>
      </c>
      <c r="L550" s="1292">
        <f t="shared" si="7"/>
        <v>3.326666667</v>
      </c>
      <c r="M550" s="1340">
        <f t="shared" si="12"/>
        <v>7500</v>
      </c>
      <c r="N550" s="1095">
        <f t="shared" si="5"/>
        <v>24950</v>
      </c>
      <c r="O550" s="95"/>
      <c r="P550" s="95"/>
      <c r="Q550" s="1095">
        <f t="shared" si="8"/>
        <v>998</v>
      </c>
      <c r="R550" s="95"/>
      <c r="S550" s="95"/>
      <c r="T550" s="95"/>
      <c r="U550" s="95"/>
      <c r="V550" s="95"/>
      <c r="W550" s="95"/>
    </row>
    <row r="551">
      <c r="B551" s="1332" t="s">
        <v>249</v>
      </c>
      <c r="C551" s="1353"/>
      <c r="D551" s="1363" t="s">
        <v>36</v>
      </c>
      <c r="E551" s="1335">
        <f t="shared" si="1"/>
        <v>15</v>
      </c>
      <c r="F551" s="1336">
        <v>5.0</v>
      </c>
      <c r="G551" s="1337">
        <v>10.0</v>
      </c>
      <c r="H551" s="1338"/>
      <c r="I551" s="1339">
        <v>4990.0</v>
      </c>
      <c r="J551" s="1339">
        <f t="shared" si="11"/>
        <v>74850</v>
      </c>
      <c r="K551" s="1339">
        <v>1500.0</v>
      </c>
      <c r="L551" s="1292">
        <f t="shared" si="7"/>
        <v>3.326666667</v>
      </c>
      <c r="M551" s="1340">
        <f t="shared" si="12"/>
        <v>22500</v>
      </c>
      <c r="N551" s="1095">
        <f t="shared" si="5"/>
        <v>74850</v>
      </c>
      <c r="O551" s="95"/>
      <c r="P551" s="95"/>
      <c r="Q551" s="1095">
        <f t="shared" si="8"/>
        <v>998</v>
      </c>
      <c r="R551" s="95"/>
      <c r="S551" s="95"/>
      <c r="T551" s="95"/>
      <c r="U551" s="95"/>
      <c r="V551" s="95"/>
      <c r="W551" s="95"/>
    </row>
    <row r="552">
      <c r="B552" s="1332" t="s">
        <v>249</v>
      </c>
      <c r="C552" s="1353"/>
      <c r="D552" s="1363" t="s">
        <v>35</v>
      </c>
      <c r="E552" s="1335">
        <f t="shared" si="1"/>
        <v>15</v>
      </c>
      <c r="F552" s="1336">
        <v>8.0</v>
      </c>
      <c r="G552" s="1337">
        <v>7.0</v>
      </c>
      <c r="H552" s="1338"/>
      <c r="I552" s="1339">
        <v>4990.0</v>
      </c>
      <c r="J552" s="1339">
        <f t="shared" si="11"/>
        <v>74850</v>
      </c>
      <c r="K552" s="1339">
        <v>1500.0</v>
      </c>
      <c r="L552" s="1292">
        <f t="shared" si="7"/>
        <v>3.326666667</v>
      </c>
      <c r="M552" s="1340">
        <f t="shared" si="12"/>
        <v>22500</v>
      </c>
      <c r="N552" s="1095">
        <f t="shared" si="5"/>
        <v>74850</v>
      </c>
      <c r="O552" s="95"/>
      <c r="P552" s="95"/>
      <c r="Q552" s="1095">
        <f t="shared" si="8"/>
        <v>998</v>
      </c>
      <c r="R552" s="95"/>
      <c r="S552" s="95"/>
      <c r="T552" s="95"/>
      <c r="U552" s="95"/>
      <c r="V552" s="95"/>
      <c r="W552" s="95"/>
    </row>
    <row r="553">
      <c r="B553" s="1332" t="s">
        <v>249</v>
      </c>
      <c r="C553" s="1353"/>
      <c r="D553" s="1363" t="s">
        <v>34</v>
      </c>
      <c r="E553" s="1335">
        <f t="shared" si="1"/>
        <v>3</v>
      </c>
      <c r="F553" s="1341">
        <v>0.0</v>
      </c>
      <c r="G553" s="1337">
        <v>3.0</v>
      </c>
      <c r="H553" s="1338"/>
      <c r="I553" s="1339">
        <v>4990.0</v>
      </c>
      <c r="J553" s="1339">
        <f t="shared" si="11"/>
        <v>14970</v>
      </c>
      <c r="K553" s="1339">
        <v>1500.0</v>
      </c>
      <c r="L553" s="1292">
        <f t="shared" si="7"/>
        <v>3.326666667</v>
      </c>
      <c r="M553" s="1340">
        <f t="shared" si="12"/>
        <v>4500</v>
      </c>
      <c r="N553" s="1095">
        <f t="shared" si="5"/>
        <v>14970</v>
      </c>
      <c r="O553" s="95"/>
      <c r="P553" s="95"/>
      <c r="Q553" s="1095">
        <f t="shared" si="8"/>
        <v>998</v>
      </c>
      <c r="R553" s="95"/>
      <c r="S553" s="95"/>
      <c r="T553" s="95"/>
      <c r="U553" s="95"/>
      <c r="V553" s="95"/>
      <c r="W553" s="95"/>
    </row>
    <row r="554">
      <c r="B554" s="1354" t="s">
        <v>249</v>
      </c>
      <c r="C554" s="1355"/>
      <c r="D554" s="1363" t="s">
        <v>37</v>
      </c>
      <c r="E554" s="1357">
        <f t="shared" si="1"/>
        <v>7</v>
      </c>
      <c r="F554" s="1366">
        <v>0.0</v>
      </c>
      <c r="G554" s="1359">
        <v>7.0</v>
      </c>
      <c r="H554" s="1360"/>
      <c r="I554" s="1361">
        <v>4990.0</v>
      </c>
      <c r="J554" s="1361">
        <f t="shared" si="11"/>
        <v>34930</v>
      </c>
      <c r="K554" s="1361">
        <v>1500.0</v>
      </c>
      <c r="L554" s="1304">
        <f t="shared" si="7"/>
        <v>3.326666667</v>
      </c>
      <c r="M554" s="1362">
        <f t="shared" si="12"/>
        <v>10500</v>
      </c>
      <c r="N554" s="1095">
        <f t="shared" si="5"/>
        <v>34930</v>
      </c>
      <c r="O554" s="95"/>
      <c r="P554" s="95"/>
      <c r="Q554" s="1095">
        <f t="shared" si="8"/>
        <v>998</v>
      </c>
      <c r="R554" s="95"/>
      <c r="S554" s="95"/>
      <c r="T554" s="95"/>
      <c r="U554" s="95"/>
      <c r="V554" s="95"/>
      <c r="W554" s="95"/>
    </row>
    <row r="555">
      <c r="B555" s="1323" t="s">
        <v>250</v>
      </c>
      <c r="C555" s="1352"/>
      <c r="D555" s="1363" t="s">
        <v>38</v>
      </c>
      <c r="E555" s="1326">
        <f t="shared" si="1"/>
        <v>4</v>
      </c>
      <c r="F555" s="1364">
        <v>0.0</v>
      </c>
      <c r="G555" s="1328">
        <v>4.0</v>
      </c>
      <c r="H555" s="1329"/>
      <c r="I555" s="1330">
        <v>4990.0</v>
      </c>
      <c r="J555" s="1330">
        <f t="shared" si="11"/>
        <v>19960</v>
      </c>
      <c r="K555" s="1330">
        <v>1500.0</v>
      </c>
      <c r="L555" s="1289">
        <f t="shared" si="7"/>
        <v>3.326666667</v>
      </c>
      <c r="M555" s="1331">
        <f t="shared" si="12"/>
        <v>6000</v>
      </c>
      <c r="N555" s="1095">
        <f t="shared" si="5"/>
        <v>19960</v>
      </c>
      <c r="O555" s="95"/>
      <c r="P555" s="95"/>
      <c r="Q555" s="1095">
        <f t="shared" si="8"/>
        <v>998</v>
      </c>
      <c r="R555" s="95"/>
      <c r="S555" s="95"/>
      <c r="T555" s="95"/>
      <c r="U555" s="95"/>
      <c r="V555" s="95"/>
      <c r="W555" s="95"/>
    </row>
    <row r="556">
      <c r="B556" s="1332" t="s">
        <v>250</v>
      </c>
      <c r="C556" s="1353"/>
      <c r="D556" s="1363" t="s">
        <v>39</v>
      </c>
      <c r="E556" s="1335">
        <f t="shared" si="1"/>
        <v>5</v>
      </c>
      <c r="F556" s="1341">
        <v>0.0</v>
      </c>
      <c r="G556" s="1337">
        <v>5.0</v>
      </c>
      <c r="H556" s="1338"/>
      <c r="I556" s="1339">
        <v>4990.0</v>
      </c>
      <c r="J556" s="1339">
        <f t="shared" si="11"/>
        <v>24950</v>
      </c>
      <c r="K556" s="1339">
        <v>1500.0</v>
      </c>
      <c r="L556" s="1292">
        <f t="shared" si="7"/>
        <v>3.326666667</v>
      </c>
      <c r="M556" s="1340">
        <f t="shared" si="12"/>
        <v>7500</v>
      </c>
      <c r="N556" s="1095">
        <f t="shared" si="5"/>
        <v>24950</v>
      </c>
      <c r="O556" s="95"/>
      <c r="P556" s="95"/>
      <c r="Q556" s="1095">
        <f t="shared" si="8"/>
        <v>998</v>
      </c>
      <c r="R556" s="95"/>
      <c r="S556" s="95"/>
      <c r="T556" s="95"/>
      <c r="U556" s="95"/>
      <c r="V556" s="95"/>
      <c r="W556" s="95"/>
    </row>
    <row r="557">
      <c r="B557" s="1332" t="s">
        <v>250</v>
      </c>
      <c r="C557" s="1353"/>
      <c r="D557" s="1363" t="s">
        <v>36</v>
      </c>
      <c r="E557" s="1335">
        <f t="shared" si="1"/>
        <v>15</v>
      </c>
      <c r="F557" s="1336">
        <v>5.0</v>
      </c>
      <c r="G557" s="1337">
        <v>10.0</v>
      </c>
      <c r="H557" s="1338"/>
      <c r="I557" s="1339">
        <v>4990.0</v>
      </c>
      <c r="J557" s="1339">
        <f t="shared" si="11"/>
        <v>74850</v>
      </c>
      <c r="K557" s="1339">
        <v>1500.0</v>
      </c>
      <c r="L557" s="1292">
        <f t="shared" si="7"/>
        <v>3.326666667</v>
      </c>
      <c r="M557" s="1340">
        <f t="shared" si="12"/>
        <v>22500</v>
      </c>
      <c r="N557" s="1095">
        <f t="shared" si="5"/>
        <v>74850</v>
      </c>
      <c r="O557" s="95"/>
      <c r="P557" s="95"/>
      <c r="Q557" s="1095">
        <f t="shared" si="8"/>
        <v>998</v>
      </c>
      <c r="R557" s="95"/>
      <c r="S557" s="95"/>
      <c r="T557" s="95"/>
      <c r="U557" s="95"/>
      <c r="V557" s="95"/>
      <c r="W557" s="95"/>
    </row>
    <row r="558">
      <c r="B558" s="1332" t="s">
        <v>250</v>
      </c>
      <c r="C558" s="1353"/>
      <c r="D558" s="1363" t="s">
        <v>35</v>
      </c>
      <c r="E558" s="1335">
        <f t="shared" si="1"/>
        <v>13</v>
      </c>
      <c r="F558" s="1336">
        <v>8.0</v>
      </c>
      <c r="G558" s="1337">
        <v>5.0</v>
      </c>
      <c r="H558" s="1338"/>
      <c r="I558" s="1339">
        <v>4990.0</v>
      </c>
      <c r="J558" s="1339">
        <f t="shared" si="11"/>
        <v>64870</v>
      </c>
      <c r="K558" s="1339">
        <v>1500.0</v>
      </c>
      <c r="L558" s="1292">
        <f t="shared" si="7"/>
        <v>3.326666667</v>
      </c>
      <c r="M558" s="1340">
        <f t="shared" si="12"/>
        <v>19500</v>
      </c>
      <c r="N558" s="1095">
        <f t="shared" si="5"/>
        <v>64870</v>
      </c>
      <c r="O558" s="95"/>
      <c r="P558" s="95"/>
      <c r="Q558" s="1095">
        <f t="shared" si="8"/>
        <v>998</v>
      </c>
      <c r="R558" s="95"/>
      <c r="S558" s="95"/>
      <c r="T558" s="95"/>
      <c r="U558" s="95"/>
      <c r="V558" s="95"/>
      <c r="W558" s="95"/>
    </row>
    <row r="559">
      <c r="B559" s="1332" t="s">
        <v>250</v>
      </c>
      <c r="C559" s="1353"/>
      <c r="D559" s="1363" t="s">
        <v>34</v>
      </c>
      <c r="E559" s="1335">
        <f t="shared" si="1"/>
        <v>5</v>
      </c>
      <c r="F559" s="1341">
        <v>0.0</v>
      </c>
      <c r="G559" s="1337">
        <v>5.0</v>
      </c>
      <c r="H559" s="1338"/>
      <c r="I559" s="1339">
        <v>4990.0</v>
      </c>
      <c r="J559" s="1339">
        <f t="shared" si="11"/>
        <v>24950</v>
      </c>
      <c r="K559" s="1339">
        <v>1500.0</v>
      </c>
      <c r="L559" s="1292">
        <f t="shared" si="7"/>
        <v>3.326666667</v>
      </c>
      <c r="M559" s="1340">
        <f t="shared" si="12"/>
        <v>7500</v>
      </c>
      <c r="N559" s="1095">
        <f t="shared" si="5"/>
        <v>24950</v>
      </c>
      <c r="O559" s="95"/>
      <c r="P559" s="95"/>
      <c r="Q559" s="1095">
        <f t="shared" si="8"/>
        <v>998</v>
      </c>
      <c r="R559" s="95"/>
      <c r="S559" s="95"/>
      <c r="T559" s="95"/>
      <c r="U559" s="95"/>
      <c r="V559" s="95"/>
      <c r="W559" s="95"/>
    </row>
    <row r="560">
      <c r="B560" s="1354" t="s">
        <v>250</v>
      </c>
      <c r="C560" s="1355"/>
      <c r="D560" s="1363" t="s">
        <v>37</v>
      </c>
      <c r="E560" s="1357">
        <f t="shared" si="1"/>
        <v>9</v>
      </c>
      <c r="F560" s="1366">
        <v>0.0</v>
      </c>
      <c r="G560" s="1359">
        <v>9.0</v>
      </c>
      <c r="H560" s="1360"/>
      <c r="I560" s="1361">
        <v>4990.0</v>
      </c>
      <c r="J560" s="1361">
        <f t="shared" si="11"/>
        <v>44910</v>
      </c>
      <c r="K560" s="1361">
        <v>1500.0</v>
      </c>
      <c r="L560" s="1304">
        <f t="shared" si="7"/>
        <v>3.326666667</v>
      </c>
      <c r="M560" s="1362">
        <f t="shared" si="12"/>
        <v>13500</v>
      </c>
      <c r="N560" s="1095">
        <f t="shared" si="5"/>
        <v>44910</v>
      </c>
      <c r="O560" s="95"/>
      <c r="P560" s="95"/>
      <c r="Q560" s="1095">
        <f t="shared" si="8"/>
        <v>998</v>
      </c>
      <c r="R560" s="95"/>
      <c r="S560" s="95"/>
      <c r="T560" s="95"/>
      <c r="U560" s="95"/>
      <c r="V560" s="95"/>
      <c r="W560" s="95"/>
    </row>
    <row r="561">
      <c r="B561" s="1323" t="s">
        <v>251</v>
      </c>
      <c r="C561" s="1352"/>
      <c r="D561" s="1363" t="s">
        <v>38</v>
      </c>
      <c r="E561" s="1326">
        <f t="shared" si="1"/>
        <v>4</v>
      </c>
      <c r="F561" s="1364">
        <v>0.0</v>
      </c>
      <c r="G561" s="1328">
        <v>4.0</v>
      </c>
      <c r="H561" s="1329"/>
      <c r="I561" s="1330">
        <v>4990.0</v>
      </c>
      <c r="J561" s="1330">
        <f t="shared" si="11"/>
        <v>19960</v>
      </c>
      <c r="K561" s="1330">
        <v>1500.0</v>
      </c>
      <c r="L561" s="1289">
        <f t="shared" si="7"/>
        <v>3.326666667</v>
      </c>
      <c r="M561" s="1331">
        <f t="shared" si="12"/>
        <v>6000</v>
      </c>
      <c r="N561" s="1095">
        <f t="shared" si="5"/>
        <v>19960</v>
      </c>
      <c r="O561" s="95"/>
      <c r="P561" s="95"/>
      <c r="Q561" s="1095">
        <f t="shared" si="8"/>
        <v>998</v>
      </c>
      <c r="R561" s="95"/>
      <c r="S561" s="95"/>
      <c r="T561" s="95"/>
      <c r="U561" s="95"/>
      <c r="V561" s="95"/>
      <c r="W561" s="95"/>
    </row>
    <row r="562">
      <c r="B562" s="1332" t="s">
        <v>251</v>
      </c>
      <c r="C562" s="1353"/>
      <c r="D562" s="1363" t="s">
        <v>39</v>
      </c>
      <c r="E562" s="1335">
        <f t="shared" si="1"/>
        <v>5</v>
      </c>
      <c r="F562" s="1341">
        <v>0.0</v>
      </c>
      <c r="G562" s="1337">
        <v>5.0</v>
      </c>
      <c r="H562" s="1338"/>
      <c r="I562" s="1339">
        <v>4990.0</v>
      </c>
      <c r="J562" s="1339">
        <f t="shared" si="11"/>
        <v>24950</v>
      </c>
      <c r="K562" s="1339">
        <v>1500.0</v>
      </c>
      <c r="L562" s="1292">
        <f t="shared" si="7"/>
        <v>3.326666667</v>
      </c>
      <c r="M562" s="1340">
        <f t="shared" si="12"/>
        <v>7500</v>
      </c>
      <c r="N562" s="1095">
        <f t="shared" si="5"/>
        <v>24950</v>
      </c>
      <c r="O562" s="95"/>
      <c r="P562" s="95"/>
      <c r="Q562" s="1095">
        <f t="shared" si="8"/>
        <v>998</v>
      </c>
      <c r="R562" s="95"/>
      <c r="S562" s="95"/>
      <c r="T562" s="95"/>
      <c r="U562" s="95"/>
      <c r="V562" s="95"/>
      <c r="W562" s="95"/>
    </row>
    <row r="563">
      <c r="B563" s="1332" t="s">
        <v>251</v>
      </c>
      <c r="C563" s="1353"/>
      <c r="D563" s="1363" t="s">
        <v>36</v>
      </c>
      <c r="E563" s="1335">
        <f t="shared" si="1"/>
        <v>13</v>
      </c>
      <c r="F563" s="1336">
        <v>5.0</v>
      </c>
      <c r="G563" s="1337">
        <v>8.0</v>
      </c>
      <c r="H563" s="1338"/>
      <c r="I563" s="1339">
        <v>4990.0</v>
      </c>
      <c r="J563" s="1339">
        <f t="shared" si="11"/>
        <v>64870</v>
      </c>
      <c r="K563" s="1339">
        <v>1500.0</v>
      </c>
      <c r="L563" s="1292">
        <f t="shared" si="7"/>
        <v>3.326666667</v>
      </c>
      <c r="M563" s="1340">
        <f t="shared" si="12"/>
        <v>19500</v>
      </c>
      <c r="N563" s="1095">
        <f t="shared" si="5"/>
        <v>64870</v>
      </c>
      <c r="O563" s="95"/>
      <c r="P563" s="95"/>
      <c r="Q563" s="1095">
        <f t="shared" si="8"/>
        <v>998</v>
      </c>
      <c r="R563" s="95"/>
      <c r="S563" s="95"/>
      <c r="T563" s="95"/>
      <c r="U563" s="95"/>
      <c r="V563" s="95"/>
      <c r="W563" s="95"/>
    </row>
    <row r="564">
      <c r="B564" s="1332" t="s">
        <v>251</v>
      </c>
      <c r="C564" s="1353"/>
      <c r="D564" s="1363" t="s">
        <v>35</v>
      </c>
      <c r="E564" s="1335">
        <f t="shared" si="1"/>
        <v>14</v>
      </c>
      <c r="F564" s="1336">
        <v>8.0</v>
      </c>
      <c r="G564" s="1337">
        <v>6.0</v>
      </c>
      <c r="H564" s="1338"/>
      <c r="I564" s="1339">
        <v>4990.0</v>
      </c>
      <c r="J564" s="1339">
        <f t="shared" si="11"/>
        <v>69860</v>
      </c>
      <c r="K564" s="1339">
        <v>1500.0</v>
      </c>
      <c r="L564" s="1292">
        <f t="shared" si="7"/>
        <v>3.326666667</v>
      </c>
      <c r="M564" s="1340">
        <f t="shared" si="12"/>
        <v>21000</v>
      </c>
      <c r="N564" s="1095">
        <f t="shared" si="5"/>
        <v>69860</v>
      </c>
      <c r="O564" s="95"/>
      <c r="P564" s="95"/>
      <c r="Q564" s="1095">
        <f t="shared" si="8"/>
        <v>998</v>
      </c>
      <c r="R564" s="95"/>
      <c r="S564" s="95"/>
      <c r="T564" s="95"/>
      <c r="U564" s="95"/>
      <c r="V564" s="95"/>
      <c r="W564" s="95"/>
    </row>
    <row r="565">
      <c r="B565" s="1332" t="s">
        <v>251</v>
      </c>
      <c r="C565" s="1353"/>
      <c r="D565" s="1363" t="s">
        <v>34</v>
      </c>
      <c r="E565" s="1335">
        <f t="shared" si="1"/>
        <v>4</v>
      </c>
      <c r="F565" s="1341">
        <v>0.0</v>
      </c>
      <c r="G565" s="1337">
        <v>4.0</v>
      </c>
      <c r="H565" s="1338"/>
      <c r="I565" s="1339">
        <v>4990.0</v>
      </c>
      <c r="J565" s="1339">
        <f t="shared" si="11"/>
        <v>19960</v>
      </c>
      <c r="K565" s="1339">
        <v>1500.0</v>
      </c>
      <c r="L565" s="1292">
        <f t="shared" si="7"/>
        <v>3.326666667</v>
      </c>
      <c r="M565" s="1340">
        <f t="shared" si="12"/>
        <v>6000</v>
      </c>
      <c r="N565" s="1095">
        <f t="shared" si="5"/>
        <v>19960</v>
      </c>
      <c r="O565" s="95"/>
      <c r="P565" s="95"/>
      <c r="Q565" s="1095">
        <f t="shared" si="8"/>
        <v>998</v>
      </c>
      <c r="R565" s="95"/>
      <c r="S565" s="95"/>
      <c r="T565" s="95"/>
      <c r="U565" s="95"/>
      <c r="V565" s="95"/>
      <c r="W565" s="95"/>
    </row>
    <row r="566">
      <c r="B566" s="1354" t="s">
        <v>251</v>
      </c>
      <c r="C566" s="1355"/>
      <c r="D566" s="1363" t="s">
        <v>37</v>
      </c>
      <c r="E566" s="1357">
        <f t="shared" si="1"/>
        <v>7</v>
      </c>
      <c r="F566" s="1366">
        <v>0.0</v>
      </c>
      <c r="G566" s="1359">
        <v>7.0</v>
      </c>
      <c r="H566" s="1360"/>
      <c r="I566" s="1361">
        <v>4990.0</v>
      </c>
      <c r="J566" s="1361">
        <f t="shared" si="11"/>
        <v>34930</v>
      </c>
      <c r="K566" s="1361">
        <v>1500.0</v>
      </c>
      <c r="L566" s="1304">
        <f t="shared" si="7"/>
        <v>3.326666667</v>
      </c>
      <c r="M566" s="1362">
        <f t="shared" si="12"/>
        <v>10500</v>
      </c>
      <c r="N566" s="1095">
        <f t="shared" si="5"/>
        <v>34930</v>
      </c>
      <c r="O566" s="95"/>
      <c r="P566" s="95"/>
      <c r="Q566" s="1095">
        <f t="shared" si="8"/>
        <v>998</v>
      </c>
      <c r="R566" s="95"/>
      <c r="S566" s="95"/>
      <c r="T566" s="95"/>
      <c r="U566" s="95"/>
      <c r="V566" s="95"/>
      <c r="W566" s="95"/>
    </row>
    <row r="567">
      <c r="B567" s="1323" t="s">
        <v>160</v>
      </c>
      <c r="C567" s="1352"/>
      <c r="D567" s="1363" t="s">
        <v>38</v>
      </c>
      <c r="E567" s="1326">
        <f t="shared" si="1"/>
        <v>3</v>
      </c>
      <c r="F567" s="1327">
        <v>3.0</v>
      </c>
      <c r="G567" s="1367"/>
      <c r="H567" s="1329"/>
      <c r="I567" s="1368"/>
      <c r="J567" s="1368"/>
      <c r="K567" s="1368"/>
      <c r="L567" s="1369"/>
      <c r="M567" s="1370"/>
      <c r="N567" s="95"/>
      <c r="O567" s="95"/>
      <c r="P567" s="95"/>
      <c r="Q567" s="95"/>
      <c r="R567" s="95"/>
      <c r="S567" s="95"/>
      <c r="T567" s="95"/>
      <c r="U567" s="95"/>
      <c r="V567" s="95"/>
      <c r="W567" s="95"/>
    </row>
    <row r="568">
      <c r="B568" s="1323" t="s">
        <v>160</v>
      </c>
      <c r="C568" s="1353"/>
      <c r="D568" s="1363" t="s">
        <v>39</v>
      </c>
      <c r="E568" s="1371">
        <f t="shared" si="1"/>
        <v>0</v>
      </c>
      <c r="F568" s="1341">
        <v>0.0</v>
      </c>
      <c r="G568" s="1372"/>
      <c r="H568" s="1338"/>
      <c r="I568" s="1373"/>
      <c r="J568" s="1373"/>
      <c r="K568" s="1373"/>
      <c r="L568" s="1374"/>
      <c r="M568" s="1375"/>
      <c r="N568" s="95"/>
      <c r="O568" s="95"/>
      <c r="P568" s="95"/>
      <c r="Q568" s="95"/>
      <c r="R568" s="95"/>
      <c r="S568" s="95"/>
      <c r="T568" s="95"/>
      <c r="U568" s="95"/>
      <c r="V568" s="95"/>
      <c r="W568" s="95"/>
    </row>
    <row r="569">
      <c r="B569" s="1323" t="s">
        <v>160</v>
      </c>
      <c r="C569" s="1353"/>
      <c r="D569" s="1363" t="s">
        <v>36</v>
      </c>
      <c r="E569" s="1371">
        <f t="shared" si="1"/>
        <v>0</v>
      </c>
      <c r="F569" s="1341">
        <v>0.0</v>
      </c>
      <c r="G569" s="1372"/>
      <c r="H569" s="1338"/>
      <c r="I569" s="1373"/>
      <c r="J569" s="1373"/>
      <c r="K569" s="1373"/>
      <c r="L569" s="1374"/>
      <c r="M569" s="1375"/>
      <c r="N569" s="95"/>
      <c r="O569" s="95"/>
      <c r="P569" s="95"/>
      <c r="Q569" s="95"/>
      <c r="R569" s="95"/>
      <c r="S569" s="95"/>
      <c r="T569" s="95"/>
      <c r="U569" s="95"/>
      <c r="V569" s="95"/>
      <c r="W569" s="95"/>
    </row>
    <row r="570">
      <c r="B570" s="1323" t="s">
        <v>160</v>
      </c>
      <c r="C570" s="1353"/>
      <c r="D570" s="1363" t="s">
        <v>35</v>
      </c>
      <c r="E570" s="1335">
        <f t="shared" si="1"/>
        <v>6</v>
      </c>
      <c r="F570" s="1336">
        <v>6.0</v>
      </c>
      <c r="G570" s="1372"/>
      <c r="H570" s="1338"/>
      <c r="I570" s="1373"/>
      <c r="J570" s="1373"/>
      <c r="K570" s="1373"/>
      <c r="L570" s="1374"/>
      <c r="M570" s="1375"/>
      <c r="N570" s="95"/>
      <c r="O570" s="95"/>
      <c r="P570" s="95"/>
      <c r="Q570" s="95"/>
      <c r="R570" s="95"/>
      <c r="S570" s="95"/>
      <c r="T570" s="95"/>
      <c r="U570" s="95"/>
      <c r="V570" s="95"/>
      <c r="W570" s="95"/>
    </row>
    <row r="571">
      <c r="B571" s="1323" t="s">
        <v>160</v>
      </c>
      <c r="C571" s="1353"/>
      <c r="D571" s="1363" t="s">
        <v>34</v>
      </c>
      <c r="E571" s="1371">
        <f t="shared" si="1"/>
        <v>0</v>
      </c>
      <c r="F571" s="1341">
        <v>0.0</v>
      </c>
      <c r="G571" s="1372"/>
      <c r="H571" s="1338"/>
      <c r="I571" s="1373"/>
      <c r="J571" s="1373"/>
      <c r="K571" s="1373"/>
      <c r="L571" s="1374"/>
      <c r="M571" s="1375"/>
      <c r="N571" s="95"/>
      <c r="O571" s="95"/>
      <c r="P571" s="95"/>
      <c r="Q571" s="95"/>
      <c r="R571" s="95"/>
      <c r="S571" s="95"/>
      <c r="T571" s="95"/>
      <c r="U571" s="95"/>
      <c r="V571" s="95"/>
      <c r="W571" s="95"/>
    </row>
    <row r="572">
      <c r="B572" s="1323" t="s">
        <v>160</v>
      </c>
      <c r="C572" s="1355"/>
      <c r="D572" s="1363" t="s">
        <v>37</v>
      </c>
      <c r="E572" s="1357">
        <f t="shared" si="1"/>
        <v>3</v>
      </c>
      <c r="F572" s="1358">
        <v>3.0</v>
      </c>
      <c r="G572" s="1376"/>
      <c r="H572" s="1360"/>
      <c r="I572" s="1377"/>
      <c r="J572" s="1377"/>
      <c r="K572" s="1377"/>
      <c r="L572" s="1378"/>
      <c r="M572" s="1379"/>
      <c r="N572" s="95"/>
      <c r="O572" s="95"/>
      <c r="P572" s="95"/>
      <c r="Q572" s="95"/>
      <c r="R572" s="95"/>
      <c r="S572" s="95"/>
      <c r="T572" s="95"/>
      <c r="U572" s="95"/>
      <c r="V572" s="95"/>
      <c r="W572" s="95"/>
    </row>
    <row r="573">
      <c r="B573" s="1323" t="s">
        <v>161</v>
      </c>
      <c r="C573" s="1352"/>
      <c r="D573" s="1363" t="s">
        <v>38</v>
      </c>
      <c r="E573" s="1380">
        <f t="shared" si="1"/>
        <v>0</v>
      </c>
      <c r="F573" s="1364">
        <v>0.0</v>
      </c>
      <c r="G573" s="1367"/>
      <c r="H573" s="1329"/>
      <c r="I573" s="1368"/>
      <c r="J573" s="1368"/>
      <c r="K573" s="1368"/>
      <c r="L573" s="1369"/>
      <c r="M573" s="1370"/>
      <c r="N573" s="95"/>
      <c r="O573" s="95"/>
      <c r="P573" s="95"/>
      <c r="Q573" s="95"/>
      <c r="R573" s="95"/>
      <c r="S573" s="95"/>
      <c r="T573" s="95"/>
      <c r="U573" s="95"/>
      <c r="V573" s="95"/>
      <c r="W573" s="95"/>
    </row>
    <row r="574">
      <c r="B574" s="1323" t="s">
        <v>161</v>
      </c>
      <c r="C574" s="1353"/>
      <c r="D574" s="1363" t="s">
        <v>39</v>
      </c>
      <c r="E574" s="1371">
        <f t="shared" si="1"/>
        <v>0</v>
      </c>
      <c r="F574" s="1364">
        <v>0.0</v>
      </c>
      <c r="G574" s="1372"/>
      <c r="H574" s="1338"/>
      <c r="I574" s="1373"/>
      <c r="J574" s="1373"/>
      <c r="K574" s="1373"/>
      <c r="L574" s="1374"/>
      <c r="M574" s="1375"/>
      <c r="N574" s="95"/>
      <c r="O574" s="95"/>
      <c r="P574" s="95"/>
      <c r="Q574" s="95"/>
      <c r="R574" s="95"/>
      <c r="S574" s="95"/>
      <c r="T574" s="95"/>
      <c r="U574" s="95"/>
      <c r="V574" s="95"/>
      <c r="W574" s="95"/>
    </row>
    <row r="575">
      <c r="B575" s="1323" t="s">
        <v>161</v>
      </c>
      <c r="C575" s="1353"/>
      <c r="D575" s="1363" t="s">
        <v>36</v>
      </c>
      <c r="E575" s="1371">
        <f t="shared" si="1"/>
        <v>0</v>
      </c>
      <c r="F575" s="1364">
        <v>0.0</v>
      </c>
      <c r="G575" s="1372"/>
      <c r="H575" s="1338"/>
      <c r="I575" s="1373"/>
      <c r="J575" s="1373"/>
      <c r="K575" s="1373"/>
      <c r="L575" s="1374"/>
      <c r="M575" s="1375"/>
      <c r="N575" s="95"/>
      <c r="O575" s="95"/>
      <c r="P575" s="95"/>
      <c r="Q575" s="95"/>
      <c r="R575" s="95"/>
      <c r="S575" s="95"/>
      <c r="T575" s="95"/>
      <c r="U575" s="95"/>
      <c r="V575" s="95"/>
      <c r="W575" s="95"/>
    </row>
    <row r="576">
      <c r="B576" s="1323" t="s">
        <v>161</v>
      </c>
      <c r="C576" s="1353"/>
      <c r="D576" s="1363" t="s">
        <v>35</v>
      </c>
      <c r="E576" s="1371">
        <f t="shared" si="1"/>
        <v>0</v>
      </c>
      <c r="F576" s="1364">
        <v>0.0</v>
      </c>
      <c r="G576" s="1372"/>
      <c r="H576" s="1338"/>
      <c r="I576" s="1373"/>
      <c r="J576" s="1373"/>
      <c r="K576" s="1373"/>
      <c r="L576" s="1374"/>
      <c r="M576" s="1375"/>
      <c r="N576" s="95"/>
      <c r="O576" s="95"/>
      <c r="P576" s="95"/>
      <c r="Q576" s="95"/>
      <c r="R576" s="95"/>
      <c r="S576" s="95"/>
      <c r="T576" s="95"/>
      <c r="U576" s="95"/>
      <c r="V576" s="95"/>
      <c r="W576" s="95"/>
    </row>
    <row r="577">
      <c r="B577" s="1323" t="s">
        <v>161</v>
      </c>
      <c r="C577" s="1353"/>
      <c r="D577" s="1363" t="s">
        <v>34</v>
      </c>
      <c r="E577" s="1371">
        <f t="shared" si="1"/>
        <v>0</v>
      </c>
      <c r="F577" s="1364">
        <v>0.0</v>
      </c>
      <c r="G577" s="1372"/>
      <c r="H577" s="1338"/>
      <c r="I577" s="1373"/>
      <c r="J577" s="1373"/>
      <c r="K577" s="1373"/>
      <c r="L577" s="1374"/>
      <c r="M577" s="1375"/>
      <c r="N577" s="95"/>
      <c r="O577" s="95"/>
      <c r="P577" s="95"/>
      <c r="Q577" s="95"/>
      <c r="R577" s="95"/>
      <c r="S577" s="95"/>
      <c r="T577" s="95"/>
      <c r="U577" s="95"/>
      <c r="V577" s="95"/>
      <c r="W577" s="95"/>
    </row>
    <row r="578">
      <c r="B578" s="1323" t="s">
        <v>161</v>
      </c>
      <c r="C578" s="1355"/>
      <c r="D578" s="1363" t="s">
        <v>37</v>
      </c>
      <c r="E578" s="1357">
        <f t="shared" si="1"/>
        <v>3</v>
      </c>
      <c r="F578" s="1358">
        <v>3.0</v>
      </c>
      <c r="G578" s="1376"/>
      <c r="H578" s="1360"/>
      <c r="I578" s="1377"/>
      <c r="J578" s="1377"/>
      <c r="K578" s="1377"/>
      <c r="L578" s="1378"/>
      <c r="M578" s="1379"/>
      <c r="N578" s="95"/>
      <c r="O578" s="95"/>
      <c r="P578" s="95"/>
      <c r="Q578" s="95"/>
      <c r="R578" s="95"/>
      <c r="S578" s="95"/>
      <c r="T578" s="95"/>
      <c r="U578" s="95"/>
      <c r="V578" s="95"/>
      <c r="W578" s="95"/>
    </row>
    <row r="579">
      <c r="B579" s="1323" t="s">
        <v>162</v>
      </c>
      <c r="C579" s="1352"/>
      <c r="D579" s="1363" t="s">
        <v>38</v>
      </c>
      <c r="E579" s="1326">
        <f t="shared" si="1"/>
        <v>1</v>
      </c>
      <c r="F579" s="1327">
        <v>1.0</v>
      </c>
      <c r="G579" s="1367"/>
      <c r="H579" s="1329"/>
      <c r="I579" s="1368"/>
      <c r="J579" s="1368"/>
      <c r="K579" s="1368"/>
      <c r="L579" s="1369"/>
      <c r="M579" s="1370"/>
      <c r="N579" s="95"/>
      <c r="O579" s="95"/>
      <c r="P579" s="95"/>
      <c r="Q579" s="95"/>
      <c r="R579" s="95"/>
      <c r="S579" s="95"/>
      <c r="T579" s="95"/>
      <c r="U579" s="95"/>
      <c r="V579" s="95"/>
      <c r="W579" s="95"/>
    </row>
    <row r="580">
      <c r="B580" s="1323" t="s">
        <v>162</v>
      </c>
      <c r="C580" s="1353"/>
      <c r="D580" s="1363" t="s">
        <v>39</v>
      </c>
      <c r="E580" s="1371">
        <f t="shared" si="1"/>
        <v>0</v>
      </c>
      <c r="F580" s="1341">
        <v>0.0</v>
      </c>
      <c r="G580" s="1372"/>
      <c r="H580" s="1338"/>
      <c r="I580" s="1373"/>
      <c r="J580" s="1373"/>
      <c r="K580" s="1373"/>
      <c r="L580" s="1374"/>
      <c r="M580" s="1375"/>
      <c r="N580" s="95"/>
      <c r="O580" s="95"/>
      <c r="P580" s="95"/>
      <c r="Q580" s="95"/>
      <c r="R580" s="95"/>
      <c r="S580" s="95"/>
      <c r="T580" s="95"/>
      <c r="U580" s="95"/>
      <c r="V580" s="95"/>
      <c r="W580" s="95"/>
    </row>
    <row r="581">
      <c r="B581" s="1323" t="s">
        <v>162</v>
      </c>
      <c r="C581" s="1353"/>
      <c r="D581" s="1363" t="s">
        <v>36</v>
      </c>
      <c r="E581" s="1335">
        <f t="shared" si="1"/>
        <v>3</v>
      </c>
      <c r="F581" s="1336">
        <v>3.0</v>
      </c>
      <c r="G581" s="1372"/>
      <c r="H581" s="1338"/>
      <c r="I581" s="1373"/>
      <c r="J581" s="1373"/>
      <c r="K581" s="1373"/>
      <c r="L581" s="1374"/>
      <c r="M581" s="1375"/>
      <c r="N581" s="95"/>
      <c r="O581" s="95"/>
      <c r="P581" s="95"/>
      <c r="Q581" s="95"/>
      <c r="R581" s="95"/>
      <c r="S581" s="95"/>
      <c r="T581" s="95"/>
      <c r="U581" s="95"/>
      <c r="V581" s="95"/>
      <c r="W581" s="95"/>
    </row>
    <row r="582">
      <c r="B582" s="1323" t="s">
        <v>162</v>
      </c>
      <c r="C582" s="1353"/>
      <c r="D582" s="1363" t="s">
        <v>35</v>
      </c>
      <c r="E582" s="1371">
        <f t="shared" si="1"/>
        <v>0</v>
      </c>
      <c r="F582" s="1341">
        <v>0.0</v>
      </c>
      <c r="G582" s="1372"/>
      <c r="H582" s="1338"/>
      <c r="I582" s="1373"/>
      <c r="J582" s="1373"/>
      <c r="K582" s="1373"/>
      <c r="L582" s="1374"/>
      <c r="M582" s="1375"/>
      <c r="N582" s="95"/>
      <c r="O582" s="95"/>
      <c r="P582" s="95"/>
      <c r="Q582" s="95"/>
      <c r="R582" s="95"/>
      <c r="S582" s="95"/>
      <c r="T582" s="95"/>
      <c r="U582" s="95"/>
      <c r="V582" s="95"/>
      <c r="W582" s="95"/>
    </row>
    <row r="583">
      <c r="B583" s="1323" t="s">
        <v>162</v>
      </c>
      <c r="C583" s="1353"/>
      <c r="D583" s="1363" t="s">
        <v>34</v>
      </c>
      <c r="E583" s="1371">
        <f t="shared" si="1"/>
        <v>0</v>
      </c>
      <c r="F583" s="1341">
        <v>0.0</v>
      </c>
      <c r="G583" s="1372"/>
      <c r="H583" s="1338"/>
      <c r="I583" s="1373"/>
      <c r="J583" s="1373"/>
      <c r="K583" s="1373"/>
      <c r="L583" s="1374"/>
      <c r="M583" s="1375"/>
      <c r="N583" s="95"/>
      <c r="O583" s="95"/>
      <c r="P583" s="95"/>
      <c r="Q583" s="95"/>
      <c r="R583" s="95"/>
      <c r="S583" s="95"/>
      <c r="T583" s="95"/>
      <c r="U583" s="95"/>
      <c r="V583" s="95"/>
      <c r="W583" s="95"/>
    </row>
    <row r="584">
      <c r="B584" s="1323" t="s">
        <v>162</v>
      </c>
      <c r="C584" s="1355"/>
      <c r="D584" s="1363" t="s">
        <v>37</v>
      </c>
      <c r="E584" s="1381">
        <f t="shared" si="1"/>
        <v>0</v>
      </c>
      <c r="F584" s="1366">
        <v>0.0</v>
      </c>
      <c r="G584" s="1376"/>
      <c r="H584" s="1360"/>
      <c r="I584" s="1377"/>
      <c r="J584" s="1377"/>
      <c r="K584" s="1377"/>
      <c r="L584" s="1378"/>
      <c r="M584" s="1379"/>
      <c r="N584" s="95"/>
      <c r="O584" s="95"/>
      <c r="P584" s="95"/>
      <c r="Q584" s="95"/>
      <c r="R584" s="95"/>
      <c r="S584" s="95"/>
      <c r="T584" s="95"/>
      <c r="U584" s="95"/>
      <c r="V584" s="95"/>
      <c r="W584" s="95"/>
    </row>
    <row r="585">
      <c r="B585" s="1323" t="s">
        <v>163</v>
      </c>
      <c r="C585" s="1352"/>
      <c r="D585" s="1363" t="s">
        <v>38</v>
      </c>
      <c r="E585" s="1380">
        <f t="shared" si="1"/>
        <v>0</v>
      </c>
      <c r="F585" s="1364">
        <v>0.0</v>
      </c>
      <c r="G585" s="1367"/>
      <c r="H585" s="1329"/>
      <c r="I585" s="1368"/>
      <c r="J585" s="1368"/>
      <c r="K585" s="1368"/>
      <c r="L585" s="1369"/>
      <c r="M585" s="1370"/>
      <c r="N585" s="95"/>
      <c r="O585" s="95"/>
      <c r="P585" s="95"/>
      <c r="Q585" s="95"/>
      <c r="R585" s="95"/>
      <c r="S585" s="95"/>
      <c r="T585" s="95"/>
      <c r="U585" s="95"/>
      <c r="V585" s="95"/>
      <c r="W585" s="95"/>
    </row>
    <row r="586">
      <c r="B586" s="1323" t="s">
        <v>163</v>
      </c>
      <c r="C586" s="1353"/>
      <c r="D586" s="1363" t="s">
        <v>39</v>
      </c>
      <c r="E586" s="1371">
        <f t="shared" si="1"/>
        <v>0</v>
      </c>
      <c r="F586" s="1364">
        <v>0.0</v>
      </c>
      <c r="G586" s="1372"/>
      <c r="H586" s="1338"/>
      <c r="I586" s="1373"/>
      <c r="J586" s="1373"/>
      <c r="K586" s="1373"/>
      <c r="L586" s="1374"/>
      <c r="M586" s="1375"/>
      <c r="N586" s="95"/>
      <c r="O586" s="95"/>
      <c r="P586" s="95"/>
      <c r="Q586" s="95"/>
      <c r="R586" s="95"/>
      <c r="S586" s="95"/>
      <c r="T586" s="95"/>
      <c r="U586" s="95"/>
      <c r="V586" s="95"/>
      <c r="W586" s="95"/>
    </row>
    <row r="587">
      <c r="B587" s="1323" t="s">
        <v>163</v>
      </c>
      <c r="C587" s="1353"/>
      <c r="D587" s="1363" t="s">
        <v>36</v>
      </c>
      <c r="E587" s="1371">
        <f t="shared" si="1"/>
        <v>0</v>
      </c>
      <c r="F587" s="1364">
        <v>0.0</v>
      </c>
      <c r="G587" s="1372"/>
      <c r="H587" s="1338"/>
      <c r="I587" s="1373"/>
      <c r="J587" s="1373"/>
      <c r="K587" s="1373"/>
      <c r="L587" s="1374"/>
      <c r="M587" s="1375"/>
      <c r="N587" s="95"/>
      <c r="O587" s="95"/>
      <c r="P587" s="95"/>
      <c r="Q587" s="95"/>
      <c r="R587" s="95"/>
      <c r="S587" s="95"/>
      <c r="T587" s="95"/>
      <c r="U587" s="95"/>
      <c r="V587" s="95"/>
      <c r="W587" s="95"/>
    </row>
    <row r="588">
      <c r="B588" s="1323" t="s">
        <v>163</v>
      </c>
      <c r="C588" s="1353"/>
      <c r="D588" s="1363" t="s">
        <v>35</v>
      </c>
      <c r="E588" s="1371">
        <f t="shared" si="1"/>
        <v>0</v>
      </c>
      <c r="F588" s="1364">
        <v>0.0</v>
      </c>
      <c r="G588" s="1372"/>
      <c r="H588" s="1338"/>
      <c r="I588" s="1373"/>
      <c r="J588" s="1373"/>
      <c r="K588" s="1373"/>
      <c r="L588" s="1374"/>
      <c r="M588" s="1375"/>
      <c r="N588" s="95"/>
      <c r="O588" s="95"/>
      <c r="P588" s="95"/>
      <c r="Q588" s="95"/>
      <c r="R588" s="95"/>
      <c r="S588" s="95"/>
      <c r="T588" s="95"/>
      <c r="U588" s="95"/>
      <c r="V588" s="95"/>
      <c r="W588" s="95"/>
    </row>
    <row r="589">
      <c r="B589" s="1323" t="s">
        <v>163</v>
      </c>
      <c r="C589" s="1353"/>
      <c r="D589" s="1363" t="s">
        <v>34</v>
      </c>
      <c r="E589" s="1371">
        <f t="shared" si="1"/>
        <v>0</v>
      </c>
      <c r="F589" s="1364">
        <v>0.0</v>
      </c>
      <c r="G589" s="1372"/>
      <c r="H589" s="1338"/>
      <c r="I589" s="1373"/>
      <c r="J589" s="1373"/>
      <c r="K589" s="1373"/>
      <c r="L589" s="1374"/>
      <c r="M589" s="1375"/>
      <c r="N589" s="95"/>
      <c r="O589" s="95"/>
      <c r="P589" s="95"/>
      <c r="Q589" s="95"/>
      <c r="R589" s="95"/>
      <c r="S589" s="95"/>
      <c r="T589" s="95"/>
      <c r="U589" s="95"/>
      <c r="V589" s="95"/>
      <c r="W589" s="95"/>
    </row>
    <row r="590">
      <c r="B590" s="1323" t="s">
        <v>163</v>
      </c>
      <c r="C590" s="1355"/>
      <c r="D590" s="1363" t="s">
        <v>37</v>
      </c>
      <c r="E590" s="1381">
        <f t="shared" si="1"/>
        <v>0</v>
      </c>
      <c r="F590" s="1364">
        <v>0.0</v>
      </c>
      <c r="G590" s="1376"/>
      <c r="H590" s="1360"/>
      <c r="I590" s="1377"/>
      <c r="J590" s="1377"/>
      <c r="K590" s="1377"/>
      <c r="L590" s="1378"/>
      <c r="M590" s="1379"/>
      <c r="N590" s="95"/>
      <c r="O590" s="95"/>
      <c r="P590" s="95"/>
      <c r="Q590" s="95"/>
      <c r="R590" s="95"/>
      <c r="S590" s="95"/>
      <c r="T590" s="95"/>
      <c r="U590" s="95"/>
      <c r="V590" s="95"/>
      <c r="W590" s="95"/>
    </row>
    <row r="591">
      <c r="B591" s="95"/>
      <c r="C591" s="95"/>
      <c r="D591" s="95"/>
      <c r="E591" s="95"/>
      <c r="F591" s="1382"/>
      <c r="G591" s="573"/>
      <c r="H591" s="1383"/>
      <c r="I591" s="573"/>
      <c r="J591" s="95"/>
      <c r="K591" s="95"/>
      <c r="L591" s="95"/>
      <c r="M591" s="95"/>
      <c r="N591" s="95"/>
      <c r="O591" s="95"/>
      <c r="P591" s="95"/>
      <c r="Q591" s="95"/>
      <c r="R591" s="95"/>
      <c r="S591" s="95"/>
      <c r="T591" s="95"/>
      <c r="U591" s="95"/>
      <c r="V591" s="95"/>
      <c r="W591" s="95"/>
    </row>
    <row r="592">
      <c r="B592" s="95"/>
      <c r="C592" s="95"/>
      <c r="D592" s="95"/>
      <c r="E592" s="95"/>
      <c r="F592" s="1382"/>
      <c r="G592" s="573"/>
      <c r="H592" s="1383"/>
      <c r="I592" s="573"/>
      <c r="J592" s="95"/>
      <c r="K592" s="95"/>
      <c r="L592" s="95"/>
      <c r="M592" s="95"/>
      <c r="N592" s="95"/>
      <c r="O592" s="95"/>
      <c r="P592" s="95"/>
      <c r="Q592" s="95"/>
      <c r="R592" s="95"/>
      <c r="S592" s="95"/>
      <c r="T592" s="95"/>
      <c r="U592" s="95"/>
      <c r="V592" s="95"/>
      <c r="W592" s="95"/>
    </row>
    <row r="593">
      <c r="B593" s="95"/>
      <c r="C593" s="95"/>
      <c r="D593" s="95"/>
      <c r="E593" s="95"/>
      <c r="F593" s="1382"/>
      <c r="G593" s="573"/>
      <c r="H593" s="1383"/>
      <c r="I593" s="573"/>
      <c r="J593" s="95"/>
      <c r="K593" s="95"/>
      <c r="L593" s="95"/>
      <c r="M593" s="95"/>
      <c r="N593" s="95"/>
      <c r="O593" s="95"/>
      <c r="P593" s="95"/>
      <c r="Q593" s="95"/>
      <c r="R593" s="95"/>
      <c r="S593" s="95"/>
      <c r="T593" s="95"/>
      <c r="U593" s="95"/>
      <c r="V593" s="95"/>
      <c r="W593" s="95"/>
    </row>
    <row r="594">
      <c r="B594" s="95"/>
      <c r="C594" s="95"/>
      <c r="D594" s="95"/>
      <c r="E594" s="95"/>
      <c r="F594" s="1382"/>
      <c r="G594" s="573"/>
      <c r="H594" s="1383"/>
      <c r="I594" s="573"/>
      <c r="J594" s="95"/>
      <c r="K594" s="95"/>
      <c r="L594" s="95"/>
      <c r="M594" s="95"/>
      <c r="N594" s="95"/>
      <c r="O594" s="95"/>
      <c r="P594" s="95"/>
      <c r="Q594" s="95"/>
      <c r="R594" s="95"/>
      <c r="S594" s="95"/>
      <c r="T594" s="95"/>
      <c r="U594" s="95"/>
      <c r="V594" s="95"/>
      <c r="W594" s="95"/>
    </row>
    <row r="595">
      <c r="B595" s="95"/>
      <c r="C595" s="95"/>
      <c r="D595" s="95"/>
      <c r="E595" s="95"/>
      <c r="F595" s="1382"/>
      <c r="G595" s="573"/>
      <c r="H595" s="1383"/>
      <c r="I595" s="573"/>
      <c r="J595" s="95"/>
      <c r="K595" s="95"/>
      <c r="L595" s="95"/>
      <c r="M595" s="95"/>
      <c r="N595" s="95"/>
      <c r="O595" s="95"/>
      <c r="P595" s="95"/>
      <c r="Q595" s="95"/>
      <c r="R595" s="95"/>
      <c r="S595" s="95"/>
      <c r="T595" s="95"/>
      <c r="U595" s="95"/>
      <c r="V595" s="95"/>
      <c r="W595" s="95"/>
    </row>
    <row r="596">
      <c r="B596" s="95"/>
      <c r="C596" s="95"/>
      <c r="D596" s="95"/>
      <c r="E596" s="95"/>
      <c r="F596" s="1382"/>
      <c r="G596" s="573"/>
      <c r="H596" s="1383"/>
      <c r="I596" s="573"/>
      <c r="J596" s="95"/>
      <c r="K596" s="95"/>
      <c r="L596" s="95"/>
      <c r="M596" s="95"/>
      <c r="N596" s="95"/>
      <c r="O596" s="95"/>
      <c r="P596" s="95"/>
      <c r="Q596" s="95"/>
      <c r="R596" s="95"/>
      <c r="S596" s="95"/>
      <c r="T596" s="95"/>
      <c r="U596" s="95"/>
      <c r="V596" s="95"/>
      <c r="W596" s="95"/>
    </row>
    <row r="597">
      <c r="B597" s="95"/>
      <c r="C597" s="95"/>
      <c r="D597" s="95"/>
      <c r="E597" s="95"/>
      <c r="F597" s="1382"/>
      <c r="G597" s="573"/>
      <c r="H597" s="1383"/>
      <c r="I597" s="573"/>
      <c r="J597" s="95"/>
      <c r="K597" s="95"/>
      <c r="L597" s="95"/>
      <c r="M597" s="95"/>
      <c r="N597" s="95"/>
      <c r="O597" s="95"/>
      <c r="P597" s="95"/>
      <c r="Q597" s="95"/>
      <c r="R597" s="95"/>
      <c r="S597" s="95"/>
      <c r="T597" s="95"/>
      <c r="U597" s="95"/>
      <c r="V597" s="95"/>
      <c r="W597" s="95"/>
    </row>
    <row r="598">
      <c r="B598" s="95"/>
      <c r="C598" s="95"/>
      <c r="D598" s="95"/>
      <c r="E598" s="95"/>
      <c r="F598" s="1382"/>
      <c r="G598" s="573"/>
      <c r="H598" s="1383"/>
      <c r="I598" s="573"/>
      <c r="J598" s="95"/>
      <c r="K598" s="95"/>
      <c r="L598" s="95"/>
      <c r="M598" s="95"/>
      <c r="N598" s="95"/>
      <c r="O598" s="95"/>
      <c r="P598" s="95"/>
      <c r="Q598" s="95"/>
      <c r="R598" s="95"/>
      <c r="S598" s="95"/>
      <c r="T598" s="95"/>
      <c r="U598" s="95"/>
      <c r="V598" s="95"/>
      <c r="W598" s="95"/>
    </row>
    <row r="599">
      <c r="B599" s="95"/>
      <c r="C599" s="95"/>
      <c r="D599" s="95"/>
      <c r="E599" s="95"/>
      <c r="F599" s="1382"/>
      <c r="G599" s="573"/>
      <c r="H599" s="1383"/>
      <c r="I599" s="573"/>
      <c r="J599" s="95"/>
      <c r="K599" s="95"/>
      <c r="L599" s="95"/>
      <c r="M599" s="95"/>
      <c r="N599" s="95"/>
      <c r="O599" s="95"/>
      <c r="P599" s="95"/>
      <c r="Q599" s="95"/>
      <c r="R599" s="95"/>
      <c r="S599" s="95"/>
      <c r="T599" s="95"/>
      <c r="U599" s="95"/>
      <c r="V599" s="95"/>
      <c r="W599" s="95"/>
    </row>
    <row r="600">
      <c r="B600" s="95"/>
      <c r="C600" s="95"/>
      <c r="D600" s="95"/>
      <c r="E600" s="95"/>
      <c r="F600" s="1382"/>
      <c r="G600" s="573"/>
      <c r="H600" s="1383"/>
      <c r="I600" s="573"/>
      <c r="J600" s="95"/>
      <c r="K600" s="95"/>
      <c r="L600" s="95"/>
      <c r="M600" s="95"/>
      <c r="N600" s="95"/>
      <c r="O600" s="95"/>
      <c r="P600" s="95"/>
      <c r="Q600" s="95"/>
      <c r="R600" s="95"/>
      <c r="S600" s="95"/>
      <c r="T600" s="95"/>
      <c r="U600" s="95"/>
      <c r="V600" s="95"/>
      <c r="W600" s="95"/>
    </row>
    <row r="601">
      <c r="B601" s="95"/>
      <c r="C601" s="95"/>
      <c r="D601" s="95"/>
      <c r="E601" s="95"/>
      <c r="F601" s="1382"/>
      <c r="G601" s="573"/>
      <c r="H601" s="1383"/>
      <c r="I601" s="573"/>
      <c r="J601" s="95"/>
      <c r="K601" s="95"/>
      <c r="L601" s="95"/>
      <c r="M601" s="95"/>
      <c r="N601" s="95"/>
      <c r="O601" s="95"/>
      <c r="P601" s="95"/>
      <c r="Q601" s="95"/>
      <c r="R601" s="95"/>
      <c r="S601" s="95"/>
      <c r="T601" s="95"/>
      <c r="U601" s="95"/>
      <c r="V601" s="95"/>
      <c r="W601" s="95"/>
    </row>
    <row r="602">
      <c r="B602" s="95"/>
      <c r="C602" s="95"/>
      <c r="D602" s="95"/>
      <c r="E602" s="95"/>
      <c r="F602" s="1382"/>
      <c r="G602" s="573"/>
      <c r="H602" s="1383"/>
      <c r="I602" s="573"/>
      <c r="J602" s="95"/>
      <c r="K602" s="95"/>
      <c r="L602" s="95"/>
      <c r="M602" s="95"/>
      <c r="N602" s="95"/>
      <c r="O602" s="95"/>
      <c r="P602" s="95"/>
      <c r="Q602" s="95"/>
      <c r="R602" s="95"/>
      <c r="S602" s="95"/>
      <c r="T602" s="95"/>
      <c r="U602" s="95"/>
      <c r="V602" s="95"/>
      <c r="W602" s="95"/>
    </row>
    <row r="603">
      <c r="B603" s="95"/>
      <c r="C603" s="95"/>
      <c r="D603" s="95"/>
      <c r="E603" s="95"/>
      <c r="F603" s="1382"/>
      <c r="G603" s="573"/>
      <c r="H603" s="1383"/>
      <c r="I603" s="573"/>
      <c r="J603" s="95"/>
      <c r="K603" s="95"/>
      <c r="L603" s="95"/>
      <c r="M603" s="95"/>
      <c r="N603" s="95"/>
      <c r="O603" s="95"/>
      <c r="P603" s="95"/>
      <c r="Q603" s="95"/>
      <c r="R603" s="95"/>
      <c r="S603" s="95"/>
      <c r="T603" s="95"/>
      <c r="U603" s="95"/>
      <c r="V603" s="95"/>
      <c r="W603" s="95"/>
    </row>
    <row r="604">
      <c r="B604" s="95"/>
      <c r="C604" s="95"/>
      <c r="D604" s="95"/>
      <c r="E604" s="95"/>
      <c r="F604" s="1382"/>
      <c r="G604" s="573"/>
      <c r="H604" s="1383"/>
      <c r="I604" s="573"/>
      <c r="J604" s="95"/>
      <c r="K604" s="95"/>
      <c r="L604" s="95"/>
      <c r="M604" s="95"/>
      <c r="N604" s="95"/>
      <c r="O604" s="95"/>
      <c r="P604" s="95"/>
      <c r="Q604" s="95"/>
      <c r="R604" s="95"/>
      <c r="S604" s="95"/>
      <c r="T604" s="95"/>
      <c r="U604" s="95"/>
      <c r="V604" s="95"/>
      <c r="W604" s="95"/>
    </row>
    <row r="605">
      <c r="B605" s="95"/>
      <c r="C605" s="95"/>
      <c r="D605" s="95"/>
      <c r="E605" s="95"/>
      <c r="F605" s="1382"/>
      <c r="G605" s="1384"/>
      <c r="H605" s="1385"/>
      <c r="I605" s="95"/>
      <c r="J605" s="95"/>
      <c r="K605" s="95"/>
      <c r="L605" s="95"/>
      <c r="M605" s="95"/>
      <c r="N605" s="95"/>
      <c r="O605" s="95"/>
      <c r="P605" s="95"/>
      <c r="Q605" s="95"/>
      <c r="R605" s="95"/>
      <c r="S605" s="95"/>
      <c r="T605" s="95"/>
      <c r="U605" s="95"/>
      <c r="V605" s="95"/>
      <c r="W605" s="95"/>
    </row>
    <row r="606">
      <c r="B606" s="95"/>
      <c r="C606" s="95"/>
      <c r="D606" s="95"/>
      <c r="E606" s="95"/>
      <c r="F606" s="1382"/>
      <c r="G606" s="573"/>
      <c r="H606" s="1383"/>
      <c r="I606" s="573"/>
      <c r="J606" s="95"/>
      <c r="K606" s="95"/>
      <c r="L606" s="95"/>
      <c r="M606" s="95"/>
      <c r="N606" s="95"/>
      <c r="O606" s="95"/>
      <c r="P606" s="95"/>
      <c r="Q606" s="95"/>
      <c r="R606" s="95"/>
      <c r="S606" s="95"/>
      <c r="T606" s="95"/>
      <c r="U606" s="95"/>
      <c r="V606" s="95"/>
      <c r="W606" s="95"/>
    </row>
    <row r="607">
      <c r="B607" s="95"/>
      <c r="C607" s="95"/>
      <c r="D607" s="95"/>
      <c r="E607" s="95"/>
      <c r="F607" s="1382"/>
      <c r="G607" s="573"/>
      <c r="H607" s="1383"/>
      <c r="I607" s="573"/>
      <c r="J607" s="95"/>
      <c r="K607" s="95"/>
      <c r="L607" s="95"/>
      <c r="M607" s="95"/>
      <c r="N607" s="95"/>
      <c r="O607" s="95"/>
      <c r="P607" s="95"/>
      <c r="Q607" s="95"/>
      <c r="R607" s="95"/>
      <c r="S607" s="95"/>
      <c r="T607" s="95"/>
      <c r="U607" s="95"/>
      <c r="V607" s="95"/>
      <c r="W607" s="95"/>
    </row>
    <row r="608">
      <c r="B608" s="95"/>
      <c r="C608" s="95"/>
      <c r="D608" s="95"/>
      <c r="E608" s="95"/>
      <c r="F608" s="1382"/>
      <c r="G608" s="573"/>
      <c r="H608" s="1383"/>
      <c r="I608" s="573"/>
      <c r="J608" s="95"/>
      <c r="K608" s="95"/>
      <c r="L608" s="95"/>
      <c r="M608" s="95"/>
      <c r="N608" s="95"/>
      <c r="O608" s="95"/>
      <c r="P608" s="95"/>
      <c r="Q608" s="95"/>
      <c r="R608" s="95"/>
      <c r="S608" s="95"/>
      <c r="T608" s="95"/>
      <c r="U608" s="95"/>
      <c r="V608" s="95"/>
      <c r="W608" s="95"/>
    </row>
    <row r="609">
      <c r="B609" s="95"/>
      <c r="C609" s="95"/>
      <c r="D609" s="95"/>
      <c r="E609" s="95"/>
      <c r="F609" s="1382"/>
      <c r="G609" s="573"/>
      <c r="H609" s="1383"/>
      <c r="I609" s="573"/>
      <c r="J609" s="95"/>
      <c r="K609" s="95"/>
      <c r="L609" s="95"/>
      <c r="M609" s="95"/>
      <c r="N609" s="95"/>
      <c r="O609" s="95"/>
      <c r="P609" s="95"/>
      <c r="Q609" s="95"/>
      <c r="R609" s="95"/>
      <c r="S609" s="95"/>
      <c r="T609" s="95"/>
      <c r="U609" s="95"/>
      <c r="V609" s="95"/>
      <c r="W609" s="95"/>
    </row>
    <row r="610">
      <c r="B610" s="95"/>
      <c r="C610" s="95"/>
      <c r="D610" s="95"/>
      <c r="E610" s="95"/>
      <c r="F610" s="1382"/>
      <c r="G610" s="573"/>
      <c r="H610" s="1383"/>
      <c r="I610" s="573"/>
      <c r="J610" s="95"/>
      <c r="K610" s="95"/>
      <c r="L610" s="95"/>
      <c r="M610" s="95"/>
      <c r="N610" s="95"/>
      <c r="O610" s="95"/>
      <c r="P610" s="95"/>
      <c r="Q610" s="95"/>
      <c r="R610" s="95"/>
      <c r="S610" s="95"/>
      <c r="T610" s="95"/>
      <c r="U610" s="95"/>
      <c r="V610" s="95"/>
      <c r="W610" s="95"/>
    </row>
    <row r="611">
      <c r="B611" s="95"/>
      <c r="C611" s="95"/>
      <c r="D611" s="95"/>
      <c r="E611" s="95"/>
      <c r="F611" s="1382"/>
      <c r="G611" s="573"/>
      <c r="H611" s="1383"/>
      <c r="I611" s="573"/>
      <c r="J611" s="95"/>
      <c r="K611" s="95"/>
      <c r="L611" s="95"/>
      <c r="M611" s="95"/>
      <c r="N611" s="95"/>
      <c r="O611" s="95"/>
      <c r="P611" s="95"/>
      <c r="Q611" s="95"/>
      <c r="R611" s="95"/>
      <c r="S611" s="95"/>
      <c r="T611" s="95"/>
      <c r="U611" s="95"/>
      <c r="V611" s="95"/>
      <c r="W611" s="95"/>
    </row>
    <row r="612">
      <c r="B612" s="95"/>
      <c r="C612" s="95"/>
      <c r="D612" s="95"/>
      <c r="E612" s="95"/>
      <c r="F612" s="1382"/>
      <c r="G612" s="1384"/>
      <c r="H612" s="1385"/>
      <c r="I612" s="95"/>
      <c r="J612" s="95"/>
      <c r="K612" s="95"/>
      <c r="L612" s="95"/>
      <c r="M612" s="95"/>
      <c r="N612" s="95"/>
      <c r="O612" s="95"/>
      <c r="P612" s="95"/>
      <c r="Q612" s="95"/>
      <c r="R612" s="95"/>
      <c r="S612" s="95"/>
      <c r="T612" s="95"/>
      <c r="U612" s="95"/>
      <c r="V612" s="95"/>
      <c r="W612" s="95"/>
    </row>
    <row r="613">
      <c r="B613" s="95"/>
      <c r="C613" s="95"/>
      <c r="D613" s="95"/>
      <c r="E613" s="95"/>
      <c r="F613" s="1382"/>
      <c r="G613" s="1384"/>
      <c r="H613" s="1385"/>
      <c r="I613" s="95"/>
      <c r="J613" s="95"/>
      <c r="K613" s="95"/>
      <c r="L613" s="95"/>
      <c r="M613" s="95"/>
      <c r="N613" s="95"/>
      <c r="O613" s="95"/>
      <c r="P613" s="95"/>
      <c r="Q613" s="95"/>
      <c r="R613" s="95"/>
      <c r="S613" s="95"/>
      <c r="T613" s="95"/>
      <c r="U613" s="95"/>
      <c r="V613" s="95"/>
      <c r="W613" s="95"/>
    </row>
    <row r="614">
      <c r="B614" s="95"/>
      <c r="C614" s="95"/>
      <c r="D614" s="95"/>
      <c r="E614" s="95"/>
      <c r="F614" s="1386"/>
      <c r="G614" s="1387"/>
      <c r="H614" s="1385"/>
      <c r="I614" s="95"/>
      <c r="J614" s="95"/>
      <c r="K614" s="95"/>
      <c r="L614" s="95"/>
      <c r="M614" s="95"/>
      <c r="N614" s="95"/>
      <c r="O614" s="95"/>
      <c r="P614" s="95"/>
      <c r="Q614" s="95"/>
      <c r="R614" s="95"/>
      <c r="S614" s="95"/>
      <c r="T614" s="95"/>
      <c r="U614" s="95"/>
      <c r="V614" s="95"/>
      <c r="W614" s="95"/>
    </row>
    <row r="615">
      <c r="B615" s="95"/>
      <c r="C615" s="95"/>
      <c r="D615" s="95"/>
      <c r="E615" s="95"/>
      <c r="F615" s="1386"/>
      <c r="G615" s="1387"/>
      <c r="H615" s="1385"/>
      <c r="I615" s="95"/>
      <c r="J615" s="95"/>
      <c r="K615" s="95"/>
      <c r="L615" s="95"/>
      <c r="M615" s="95"/>
      <c r="N615" s="95"/>
      <c r="O615" s="1388" t="s">
        <v>299</v>
      </c>
      <c r="P615" s="1388" t="s">
        <v>38</v>
      </c>
      <c r="Q615" s="1389">
        <v>1.0</v>
      </c>
      <c r="R615" s="95"/>
      <c r="S615" s="573"/>
      <c r="T615" s="95"/>
      <c r="U615" s="95"/>
      <c r="V615" s="95"/>
      <c r="W615" s="95"/>
    </row>
    <row r="616">
      <c r="B616" s="95"/>
      <c r="C616" s="95"/>
      <c r="D616" s="95"/>
      <c r="E616" s="95"/>
      <c r="F616" s="1386"/>
      <c r="G616" s="1387"/>
      <c r="H616" s="1385"/>
      <c r="I616" s="95"/>
      <c r="J616" s="95"/>
      <c r="K616" s="95"/>
      <c r="L616" s="95"/>
      <c r="M616" s="95"/>
      <c r="N616" s="95"/>
      <c r="O616" s="1388" t="s">
        <v>299</v>
      </c>
      <c r="P616" s="1388" t="s">
        <v>39</v>
      </c>
      <c r="Q616" s="1389">
        <v>2.0</v>
      </c>
      <c r="R616" s="95"/>
      <c r="S616" s="573"/>
      <c r="T616" s="95"/>
      <c r="U616" s="95"/>
      <c r="V616" s="95"/>
      <c r="W616" s="95"/>
    </row>
    <row r="617">
      <c r="B617" s="95"/>
      <c r="C617" s="95"/>
      <c r="D617" s="95"/>
      <c r="E617" s="95"/>
      <c r="F617" s="1386"/>
      <c r="G617" s="1387"/>
      <c r="H617" s="1385"/>
      <c r="I617" s="95"/>
      <c r="J617" s="95"/>
      <c r="K617" s="95"/>
      <c r="L617" s="95"/>
      <c r="M617" s="95"/>
      <c r="N617" s="95"/>
      <c r="O617" s="1388" t="s">
        <v>299</v>
      </c>
      <c r="P617" s="1388" t="s">
        <v>36</v>
      </c>
      <c r="Q617" s="1389">
        <v>2.0</v>
      </c>
      <c r="R617" s="95"/>
      <c r="S617" s="573"/>
      <c r="T617" s="95"/>
      <c r="U617" s="95"/>
      <c r="V617" s="95"/>
      <c r="W617" s="95"/>
    </row>
    <row r="618">
      <c r="B618" s="95"/>
      <c r="C618" s="95"/>
      <c r="D618" s="95"/>
      <c r="E618" s="95"/>
      <c r="F618" s="1386"/>
      <c r="G618" s="1387"/>
      <c r="H618" s="1385"/>
      <c r="I618" s="95"/>
      <c r="J618" s="95"/>
      <c r="K618" s="95"/>
      <c r="L618" s="95"/>
      <c r="M618" s="95"/>
      <c r="N618" s="95"/>
      <c r="O618" s="1388" t="s">
        <v>299</v>
      </c>
      <c r="P618" s="1388" t="s">
        <v>35</v>
      </c>
      <c r="Q618" s="1389">
        <v>1.0</v>
      </c>
      <c r="R618" s="95"/>
      <c r="S618" s="573"/>
      <c r="T618" s="95"/>
      <c r="U618" s="95"/>
      <c r="V618" s="95"/>
      <c r="W618" s="95"/>
    </row>
    <row r="619">
      <c r="B619" s="95"/>
      <c r="C619" s="95"/>
      <c r="D619" s="95"/>
      <c r="E619" s="95"/>
      <c r="F619" s="1386"/>
      <c r="G619" s="1387"/>
      <c r="H619" s="1385"/>
      <c r="I619" s="95"/>
      <c r="J619" s="95"/>
      <c r="K619" s="95"/>
      <c r="L619" s="95"/>
      <c r="M619" s="95"/>
      <c r="N619" s="95"/>
      <c r="O619" s="1388" t="s">
        <v>299</v>
      </c>
      <c r="P619" s="1388" t="s">
        <v>34</v>
      </c>
      <c r="Q619" s="1389">
        <v>1.0</v>
      </c>
      <c r="R619" s="95"/>
      <c r="S619" s="573"/>
      <c r="T619" s="95"/>
      <c r="U619" s="95"/>
      <c r="V619" s="95"/>
      <c r="W619" s="95"/>
    </row>
    <row r="620">
      <c r="B620" s="95"/>
      <c r="C620" s="95"/>
      <c r="D620" s="95"/>
      <c r="E620" s="95"/>
      <c r="F620" s="1386"/>
      <c r="G620" s="1387"/>
      <c r="H620" s="1385"/>
      <c r="I620" s="95"/>
      <c r="J620" s="95"/>
      <c r="K620" s="95"/>
      <c r="L620" s="95"/>
      <c r="M620" s="95"/>
      <c r="N620" s="95"/>
      <c r="O620" s="1388" t="s">
        <v>299</v>
      </c>
      <c r="P620" s="1388" t="s">
        <v>37</v>
      </c>
      <c r="Q620" s="1389">
        <v>2.0</v>
      </c>
      <c r="R620" s="95"/>
      <c r="S620" s="573"/>
      <c r="T620" s="95"/>
      <c r="U620" s="95"/>
      <c r="V620" s="95"/>
      <c r="W620" s="95"/>
    </row>
    <row r="621">
      <c r="B621" s="95"/>
      <c r="C621" s="95"/>
      <c r="D621" s="95"/>
      <c r="E621" s="95"/>
      <c r="F621" s="1386"/>
      <c r="G621" s="1387"/>
      <c r="H621" s="1385"/>
      <c r="I621" s="95"/>
      <c r="J621" s="95"/>
      <c r="K621" s="95"/>
      <c r="L621" s="95"/>
      <c r="M621" s="95"/>
      <c r="N621" s="95"/>
      <c r="O621" s="95"/>
      <c r="P621" s="95"/>
      <c r="Q621" s="95"/>
      <c r="R621" s="95"/>
      <c r="S621" s="95"/>
      <c r="T621" s="95"/>
      <c r="U621" s="95"/>
      <c r="V621" s="95"/>
      <c r="W621" s="95"/>
    </row>
    <row r="622">
      <c r="B622" s="95"/>
      <c r="C622" s="95"/>
      <c r="D622" s="95"/>
      <c r="E622" s="95"/>
      <c r="F622" s="1386"/>
      <c r="G622" s="1387"/>
      <c r="H622" s="1385"/>
      <c r="I622" s="95"/>
      <c r="J622" s="95"/>
      <c r="K622" s="95"/>
      <c r="L622" s="95"/>
      <c r="M622" s="95"/>
      <c r="N622" s="95"/>
      <c r="O622" s="95"/>
      <c r="P622" s="95"/>
      <c r="Q622" s="95"/>
      <c r="R622" s="95"/>
      <c r="S622" s="95"/>
      <c r="T622" s="95"/>
      <c r="U622" s="95"/>
      <c r="V622" s="95"/>
      <c r="W622" s="95"/>
    </row>
    <row r="623">
      <c r="B623" s="95"/>
      <c r="C623" s="95"/>
      <c r="D623" s="95"/>
      <c r="E623" s="95"/>
      <c r="F623" s="1386"/>
      <c r="G623" s="1387"/>
      <c r="H623" s="1385"/>
      <c r="I623" s="95"/>
      <c r="J623" s="95"/>
      <c r="K623" s="95"/>
      <c r="L623" s="95"/>
      <c r="M623" s="95"/>
      <c r="N623" s="95"/>
      <c r="O623" s="1388" t="s">
        <v>165</v>
      </c>
      <c r="P623" s="1388" t="s">
        <v>38</v>
      </c>
      <c r="Q623" s="1389">
        <v>2.0</v>
      </c>
      <c r="R623" s="95"/>
      <c r="S623" s="573"/>
      <c r="T623" s="95"/>
      <c r="U623" s="95"/>
      <c r="V623" s="95"/>
      <c r="W623" s="95"/>
    </row>
    <row r="624">
      <c r="B624" s="95"/>
      <c r="C624" s="95"/>
      <c r="D624" s="95"/>
      <c r="E624" s="95"/>
      <c r="F624" s="1386"/>
      <c r="G624" s="1387"/>
      <c r="H624" s="1385"/>
      <c r="I624" s="95"/>
      <c r="J624" s="95"/>
      <c r="K624" s="95"/>
      <c r="L624" s="95"/>
      <c r="M624" s="95"/>
      <c r="N624" s="95"/>
      <c r="O624" s="1388" t="s">
        <v>165</v>
      </c>
      <c r="P624" s="1388" t="s">
        <v>39</v>
      </c>
      <c r="Q624" s="1389">
        <v>2.0</v>
      </c>
      <c r="R624" s="95"/>
      <c r="S624" s="573"/>
      <c r="T624" s="95"/>
      <c r="U624" s="95"/>
      <c r="V624" s="95"/>
      <c r="W624" s="95"/>
    </row>
    <row r="625">
      <c r="B625" s="95"/>
      <c r="C625" s="95"/>
      <c r="D625" s="95"/>
      <c r="E625" s="95"/>
      <c r="F625" s="1386"/>
      <c r="G625" s="1387"/>
      <c r="H625" s="1385"/>
      <c r="I625" s="95"/>
      <c r="J625" s="95"/>
      <c r="K625" s="95"/>
      <c r="L625" s="95"/>
      <c r="M625" s="95"/>
      <c r="N625" s="95"/>
      <c r="O625" s="1388" t="s">
        <v>165</v>
      </c>
      <c r="P625" s="1388" t="s">
        <v>36</v>
      </c>
      <c r="Q625" s="1389">
        <v>2.0</v>
      </c>
      <c r="R625" s="95"/>
      <c r="S625" s="573"/>
      <c r="T625" s="95"/>
      <c r="U625" s="95"/>
      <c r="V625" s="95"/>
      <c r="W625" s="95"/>
    </row>
    <row r="626">
      <c r="B626" s="95"/>
      <c r="C626" s="95"/>
      <c r="D626" s="95"/>
      <c r="E626" s="95"/>
      <c r="F626" s="1386"/>
      <c r="G626" s="1387"/>
      <c r="H626" s="1385"/>
      <c r="I626" s="95"/>
      <c r="J626" s="95"/>
      <c r="K626" s="95"/>
      <c r="L626" s="95"/>
      <c r="M626" s="95"/>
      <c r="N626" s="95"/>
      <c r="O626" s="1388" t="s">
        <v>165</v>
      </c>
      <c r="P626" s="1388" t="s">
        <v>35</v>
      </c>
      <c r="Q626" s="1389">
        <v>1.0</v>
      </c>
      <c r="R626" s="95"/>
      <c r="S626" s="573"/>
      <c r="T626" s="95"/>
      <c r="U626" s="95"/>
      <c r="V626" s="95"/>
      <c r="W626" s="95"/>
    </row>
    <row r="627">
      <c r="B627" s="95"/>
      <c r="C627" s="95"/>
      <c r="D627" s="95"/>
      <c r="E627" s="95"/>
      <c r="F627" s="1386"/>
      <c r="G627" s="1387"/>
      <c r="H627" s="1385"/>
      <c r="I627" s="95"/>
      <c r="J627" s="95"/>
      <c r="K627" s="95"/>
      <c r="L627" s="95"/>
      <c r="M627" s="95"/>
      <c r="N627" s="95"/>
      <c r="O627" s="1388" t="s">
        <v>165</v>
      </c>
      <c r="P627" s="1388" t="s">
        <v>34</v>
      </c>
      <c r="Q627" s="1389">
        <v>1.0</v>
      </c>
      <c r="R627" s="95"/>
      <c r="S627" s="573"/>
      <c r="T627" s="95"/>
      <c r="U627" s="95"/>
      <c r="V627" s="95"/>
      <c r="W627" s="95"/>
    </row>
    <row r="628">
      <c r="B628" s="95"/>
      <c r="C628" s="95"/>
      <c r="D628" s="95"/>
      <c r="E628" s="95"/>
      <c r="F628" s="1386"/>
      <c r="G628" s="1387"/>
      <c r="H628" s="1385"/>
      <c r="I628" s="95"/>
      <c r="J628" s="95"/>
      <c r="K628" s="95"/>
      <c r="L628" s="95"/>
      <c r="M628" s="95"/>
      <c r="N628" s="95"/>
      <c r="O628" s="1388" t="s">
        <v>165</v>
      </c>
      <c r="P628" s="1388" t="s">
        <v>37</v>
      </c>
      <c r="Q628" s="1389">
        <v>2.0</v>
      </c>
      <c r="R628" s="95"/>
      <c r="S628" s="573"/>
      <c r="T628" s="95"/>
      <c r="U628" s="95"/>
      <c r="V628" s="95"/>
      <c r="W628" s="95"/>
    </row>
    <row r="629">
      <c r="B629" s="95"/>
      <c r="C629" s="95"/>
      <c r="D629" s="95"/>
      <c r="E629" s="95"/>
      <c r="F629" s="1386"/>
      <c r="G629" s="1387"/>
      <c r="H629" s="1385"/>
      <c r="I629" s="95"/>
      <c r="J629" s="95"/>
      <c r="K629" s="95"/>
      <c r="L629" s="95"/>
      <c r="M629" s="95"/>
      <c r="N629" s="95"/>
      <c r="O629" s="95"/>
      <c r="P629" s="95"/>
      <c r="Q629" s="95"/>
      <c r="R629" s="95"/>
      <c r="S629" s="95"/>
      <c r="T629" s="95"/>
      <c r="U629" s="95"/>
      <c r="V629" s="95"/>
      <c r="W629" s="95"/>
    </row>
    <row r="630">
      <c r="B630" s="95"/>
      <c r="C630" s="95"/>
      <c r="D630" s="95"/>
      <c r="E630" s="95"/>
      <c r="F630" s="1386"/>
      <c r="G630" s="1387"/>
      <c r="H630" s="1385"/>
      <c r="I630" s="95"/>
      <c r="J630" s="95"/>
      <c r="K630" s="95"/>
      <c r="L630" s="95"/>
      <c r="M630" s="95"/>
      <c r="N630" s="95"/>
      <c r="O630" s="95"/>
      <c r="P630" s="95"/>
      <c r="Q630" s="95"/>
      <c r="R630" s="95"/>
      <c r="S630" s="95"/>
      <c r="T630" s="95"/>
      <c r="U630" s="95"/>
      <c r="V630" s="95"/>
      <c r="W630" s="95"/>
    </row>
    <row r="631">
      <c r="B631" s="95"/>
      <c r="C631" s="95"/>
      <c r="D631" s="95"/>
      <c r="E631" s="95"/>
      <c r="F631" s="1386"/>
      <c r="G631" s="1387"/>
      <c r="H631" s="1385"/>
      <c r="I631" s="95"/>
      <c r="J631" s="95"/>
      <c r="K631" s="95"/>
      <c r="L631" s="95"/>
      <c r="M631" s="95"/>
      <c r="N631" s="95"/>
      <c r="O631" s="1388" t="s">
        <v>156</v>
      </c>
      <c r="P631" s="1388" t="s">
        <v>38</v>
      </c>
      <c r="Q631" s="1389">
        <v>2.0</v>
      </c>
      <c r="R631" s="95"/>
      <c r="S631" s="95"/>
      <c r="T631" s="95"/>
      <c r="U631" s="95"/>
      <c r="V631" s="95"/>
      <c r="W631" s="95"/>
    </row>
    <row r="632">
      <c r="B632" s="95"/>
      <c r="C632" s="95"/>
      <c r="D632" s="95"/>
      <c r="E632" s="95"/>
      <c r="F632" s="1386"/>
      <c r="G632" s="1387"/>
      <c r="H632" s="1385"/>
      <c r="I632" s="95"/>
      <c r="J632" s="95"/>
      <c r="K632" s="95"/>
      <c r="L632" s="95"/>
      <c r="M632" s="95"/>
      <c r="N632" s="95"/>
      <c r="O632" s="1388" t="s">
        <v>156</v>
      </c>
      <c r="P632" s="1388" t="s">
        <v>39</v>
      </c>
      <c r="Q632" s="1389">
        <v>2.0</v>
      </c>
      <c r="R632" s="95"/>
      <c r="S632" s="95"/>
      <c r="T632" s="95"/>
      <c r="U632" s="95"/>
      <c r="V632" s="95"/>
      <c r="W632" s="95"/>
    </row>
    <row r="633">
      <c r="B633" s="95"/>
      <c r="C633" s="95"/>
      <c r="D633" s="95"/>
      <c r="E633" s="95"/>
      <c r="F633" s="1386"/>
      <c r="G633" s="1387"/>
      <c r="H633" s="1385"/>
      <c r="I633" s="95"/>
      <c r="J633" s="95"/>
      <c r="K633" s="95"/>
      <c r="L633" s="95"/>
      <c r="M633" s="95"/>
      <c r="N633" s="95"/>
      <c r="O633" s="1388" t="s">
        <v>156</v>
      </c>
      <c r="P633" s="1388" t="s">
        <v>36</v>
      </c>
      <c r="Q633" s="1389">
        <v>2.0</v>
      </c>
      <c r="R633" s="95"/>
      <c r="S633" s="95"/>
      <c r="T633" s="95"/>
      <c r="U633" s="95"/>
      <c r="V633" s="95"/>
      <c r="W633" s="95"/>
    </row>
    <row r="634">
      <c r="B634" s="95"/>
      <c r="C634" s="95"/>
      <c r="D634" s="95"/>
      <c r="E634" s="95"/>
      <c r="F634" s="1386"/>
      <c r="G634" s="1387"/>
      <c r="H634" s="1385"/>
      <c r="I634" s="95"/>
      <c r="J634" s="95"/>
      <c r="K634" s="95"/>
      <c r="L634" s="95"/>
      <c r="M634" s="95"/>
      <c r="N634" s="95"/>
      <c r="O634" s="1388" t="s">
        <v>156</v>
      </c>
      <c r="P634" s="1388" t="s">
        <v>35</v>
      </c>
      <c r="Q634" s="1389">
        <v>2.0</v>
      </c>
      <c r="R634" s="95"/>
      <c r="S634" s="95"/>
      <c r="T634" s="95"/>
      <c r="U634" s="95"/>
      <c r="V634" s="95"/>
      <c r="W634" s="95"/>
    </row>
    <row r="635">
      <c r="B635" s="95"/>
      <c r="C635" s="95"/>
      <c r="D635" s="95"/>
      <c r="E635" s="95"/>
      <c r="F635" s="1386"/>
      <c r="G635" s="1387"/>
      <c r="H635" s="1385"/>
      <c r="I635" s="95"/>
      <c r="J635" s="95"/>
      <c r="K635" s="95"/>
      <c r="L635" s="95"/>
      <c r="M635" s="95"/>
      <c r="N635" s="95"/>
      <c r="O635" s="1388" t="s">
        <v>156</v>
      </c>
      <c r="P635" s="1388" t="s">
        <v>34</v>
      </c>
      <c r="Q635" s="1389">
        <v>2.0</v>
      </c>
      <c r="R635" s="95"/>
      <c r="S635" s="95"/>
      <c r="T635" s="95"/>
      <c r="U635" s="95"/>
      <c r="V635" s="95"/>
      <c r="W635" s="95"/>
    </row>
    <row r="636">
      <c r="B636" s="95"/>
      <c r="C636" s="95"/>
      <c r="D636" s="95"/>
      <c r="E636" s="95"/>
      <c r="F636" s="1386"/>
      <c r="G636" s="1387"/>
      <c r="H636" s="1385"/>
      <c r="I636" s="95"/>
      <c r="J636" s="95"/>
      <c r="K636" s="95"/>
      <c r="L636" s="95"/>
      <c r="M636" s="95"/>
      <c r="N636" s="95"/>
      <c r="O636" s="1388" t="s">
        <v>156</v>
      </c>
      <c r="P636" s="1388" t="s">
        <v>37</v>
      </c>
      <c r="Q636" s="1389">
        <v>2.0</v>
      </c>
      <c r="R636" s="95"/>
      <c r="S636" s="95"/>
      <c r="T636" s="95"/>
      <c r="U636" s="95"/>
      <c r="V636" s="95"/>
      <c r="W636" s="95"/>
    </row>
    <row r="637">
      <c r="B637" s="95"/>
      <c r="C637" s="95"/>
      <c r="D637" s="95"/>
      <c r="E637" s="95"/>
      <c r="F637" s="1386"/>
      <c r="G637" s="1387"/>
      <c r="H637" s="1385"/>
      <c r="I637" s="95"/>
      <c r="J637" s="95"/>
      <c r="K637" s="95"/>
      <c r="L637" s="95"/>
      <c r="M637" s="95"/>
      <c r="N637" s="95"/>
      <c r="O637" s="95"/>
      <c r="P637" s="95"/>
      <c r="Q637" s="95"/>
      <c r="R637" s="95"/>
      <c r="S637" s="95"/>
      <c r="T637" s="95"/>
      <c r="U637" s="95"/>
      <c r="V637" s="95"/>
      <c r="W637" s="95"/>
    </row>
    <row r="638">
      <c r="B638" s="95"/>
      <c r="C638" s="95"/>
      <c r="D638" s="95"/>
      <c r="E638" s="95"/>
      <c r="F638" s="1386"/>
      <c r="G638" s="1387"/>
      <c r="H638" s="1385"/>
      <c r="I638" s="95"/>
      <c r="J638" s="95"/>
      <c r="K638" s="95"/>
      <c r="L638" s="95"/>
      <c r="M638" s="95"/>
      <c r="N638" s="95"/>
      <c r="O638" s="1388" t="s">
        <v>155</v>
      </c>
      <c r="P638" s="1388" t="s">
        <v>38</v>
      </c>
      <c r="Q638" s="1389">
        <v>2.0</v>
      </c>
      <c r="R638" s="95"/>
      <c r="S638" s="95"/>
      <c r="T638" s="95"/>
      <c r="U638" s="95"/>
      <c r="V638" s="95"/>
      <c r="W638" s="95"/>
    </row>
    <row r="639">
      <c r="B639" s="95"/>
      <c r="C639" s="95"/>
      <c r="D639" s="95"/>
      <c r="E639" s="95"/>
      <c r="F639" s="1386"/>
      <c r="G639" s="1387"/>
      <c r="H639" s="1385"/>
      <c r="I639" s="95"/>
      <c r="J639" s="95"/>
      <c r="K639" s="95"/>
      <c r="L639" s="95"/>
      <c r="M639" s="95"/>
      <c r="N639" s="95"/>
      <c r="O639" s="1388" t="s">
        <v>155</v>
      </c>
      <c r="P639" s="1388" t="s">
        <v>39</v>
      </c>
      <c r="Q639" s="1389">
        <v>2.0</v>
      </c>
      <c r="R639" s="95"/>
      <c r="S639" s="95"/>
      <c r="T639" s="95"/>
      <c r="U639" s="95"/>
      <c r="V639" s="95"/>
      <c r="W639" s="95"/>
    </row>
    <row r="640">
      <c r="B640" s="95"/>
      <c r="C640" s="95"/>
      <c r="D640" s="95"/>
      <c r="E640" s="95"/>
      <c r="F640" s="1386"/>
      <c r="G640" s="1387"/>
      <c r="H640" s="1385"/>
      <c r="I640" s="95"/>
      <c r="J640" s="95"/>
      <c r="K640" s="95"/>
      <c r="L640" s="95"/>
      <c r="M640" s="95"/>
      <c r="N640" s="95"/>
      <c r="O640" s="1388" t="s">
        <v>155</v>
      </c>
      <c r="P640" s="1388" t="s">
        <v>36</v>
      </c>
      <c r="Q640" s="1389">
        <v>2.0</v>
      </c>
      <c r="R640" s="95"/>
      <c r="S640" s="95"/>
      <c r="T640" s="95"/>
      <c r="U640" s="95"/>
      <c r="V640" s="95"/>
      <c r="W640" s="95"/>
    </row>
    <row r="641">
      <c r="B641" s="95"/>
      <c r="C641" s="95"/>
      <c r="D641" s="95"/>
      <c r="E641" s="95"/>
      <c r="F641" s="1386"/>
      <c r="G641" s="1387"/>
      <c r="H641" s="1385"/>
      <c r="I641" s="95"/>
      <c r="J641" s="95"/>
      <c r="K641" s="95"/>
      <c r="L641" s="95"/>
      <c r="M641" s="95"/>
      <c r="N641" s="95"/>
      <c r="O641" s="1388" t="s">
        <v>155</v>
      </c>
      <c r="P641" s="1388" t="s">
        <v>35</v>
      </c>
      <c r="Q641" s="1389">
        <v>2.0</v>
      </c>
      <c r="R641" s="95"/>
      <c r="S641" s="95"/>
      <c r="T641" s="95"/>
      <c r="U641" s="95"/>
      <c r="V641" s="95"/>
      <c r="W641" s="95"/>
    </row>
    <row r="642">
      <c r="B642" s="95"/>
      <c r="C642" s="95"/>
      <c r="D642" s="95"/>
      <c r="E642" s="95"/>
      <c r="F642" s="1386"/>
      <c r="G642" s="1387"/>
      <c r="H642" s="1385"/>
      <c r="I642" s="95"/>
      <c r="J642" s="95"/>
      <c r="K642" s="95"/>
      <c r="L642" s="95"/>
      <c r="M642" s="95"/>
      <c r="N642" s="95"/>
      <c r="O642" s="1388" t="s">
        <v>155</v>
      </c>
      <c r="P642" s="1388" t="s">
        <v>34</v>
      </c>
      <c r="Q642" s="1389">
        <v>2.0</v>
      </c>
      <c r="R642" s="95"/>
      <c r="S642" s="95"/>
      <c r="T642" s="95"/>
      <c r="U642" s="95"/>
      <c r="V642" s="95"/>
      <c r="W642" s="95"/>
    </row>
    <row r="643">
      <c r="B643" s="95"/>
      <c r="C643" s="95"/>
      <c r="D643" s="95"/>
      <c r="E643" s="95"/>
      <c r="F643" s="1386"/>
      <c r="G643" s="1387"/>
      <c r="H643" s="1385"/>
      <c r="I643" s="95"/>
      <c r="J643" s="95"/>
      <c r="K643" s="95"/>
      <c r="L643" s="95"/>
      <c r="M643" s="95"/>
      <c r="N643" s="95"/>
      <c r="O643" s="1388" t="s">
        <v>155</v>
      </c>
      <c r="P643" s="1388" t="s">
        <v>37</v>
      </c>
      <c r="Q643" s="1389">
        <v>2.0</v>
      </c>
      <c r="R643" s="95"/>
      <c r="S643" s="95"/>
      <c r="T643" s="95"/>
      <c r="U643" s="95"/>
      <c r="V643" s="95"/>
      <c r="W643" s="95"/>
    </row>
    <row r="644">
      <c r="B644" s="95"/>
      <c r="C644" s="95"/>
      <c r="D644" s="95"/>
      <c r="E644" s="95"/>
      <c r="F644" s="1386"/>
      <c r="G644" s="1387"/>
      <c r="H644" s="1385"/>
      <c r="I644" s="95"/>
      <c r="J644" s="95"/>
      <c r="K644" s="95"/>
      <c r="L644" s="95"/>
      <c r="M644" s="95"/>
      <c r="N644" s="95"/>
      <c r="O644" s="95"/>
      <c r="P644" s="95"/>
      <c r="Q644" s="95"/>
      <c r="R644" s="95"/>
      <c r="S644" s="95"/>
      <c r="T644" s="95"/>
      <c r="U644" s="95"/>
      <c r="V644" s="95"/>
      <c r="W644" s="95"/>
    </row>
    <row r="645">
      <c r="B645" s="95"/>
      <c r="C645" s="95"/>
      <c r="D645" s="95"/>
      <c r="E645" s="95"/>
      <c r="F645" s="1386"/>
      <c r="G645" s="1387"/>
      <c r="H645" s="1385"/>
      <c r="I645" s="95"/>
      <c r="J645" s="95"/>
      <c r="K645" s="95"/>
      <c r="L645" s="95"/>
      <c r="M645" s="95"/>
      <c r="N645" s="95"/>
      <c r="O645" s="1388" t="s">
        <v>154</v>
      </c>
      <c r="P645" s="1388" t="s">
        <v>38</v>
      </c>
      <c r="Q645" s="1389">
        <v>2.0</v>
      </c>
      <c r="R645" s="95"/>
      <c r="S645" s="95"/>
      <c r="T645" s="95"/>
      <c r="U645" s="95"/>
      <c r="V645" s="95"/>
      <c r="W645" s="95"/>
    </row>
    <row r="646">
      <c r="B646" s="95"/>
      <c r="C646" s="95"/>
      <c r="D646" s="95"/>
      <c r="E646" s="95"/>
      <c r="F646" s="1386"/>
      <c r="G646" s="1387"/>
      <c r="H646" s="1385"/>
      <c r="I646" s="95"/>
      <c r="J646" s="95"/>
      <c r="K646" s="95"/>
      <c r="L646" s="95"/>
      <c r="M646" s="95"/>
      <c r="N646" s="95"/>
      <c r="O646" s="1388" t="s">
        <v>154</v>
      </c>
      <c r="P646" s="1388" t="s">
        <v>39</v>
      </c>
      <c r="Q646" s="1389">
        <v>2.0</v>
      </c>
      <c r="R646" s="95"/>
      <c r="S646" s="95"/>
      <c r="T646" s="95"/>
      <c r="U646" s="95"/>
      <c r="V646" s="95"/>
      <c r="W646" s="95"/>
    </row>
    <row r="647">
      <c r="B647" s="95"/>
      <c r="C647" s="95"/>
      <c r="D647" s="95"/>
      <c r="E647" s="95"/>
      <c r="F647" s="1386"/>
      <c r="G647" s="1387"/>
      <c r="H647" s="1385"/>
      <c r="I647" s="95"/>
      <c r="J647" s="95"/>
      <c r="K647" s="95"/>
      <c r="L647" s="95"/>
      <c r="M647" s="95"/>
      <c r="N647" s="95"/>
      <c r="O647" s="1388" t="s">
        <v>154</v>
      </c>
      <c r="P647" s="1388" t="s">
        <v>36</v>
      </c>
      <c r="Q647" s="1389">
        <v>2.0</v>
      </c>
      <c r="R647" s="95"/>
      <c r="S647" s="95"/>
      <c r="T647" s="95"/>
      <c r="U647" s="95"/>
      <c r="V647" s="95"/>
      <c r="W647" s="95"/>
    </row>
    <row r="648">
      <c r="B648" s="95"/>
      <c r="C648" s="95"/>
      <c r="D648" s="95"/>
      <c r="E648" s="95"/>
      <c r="F648" s="1386"/>
      <c r="G648" s="1387"/>
      <c r="H648" s="1385"/>
      <c r="I648" s="95"/>
      <c r="J648" s="95"/>
      <c r="K648" s="95"/>
      <c r="L648" s="95"/>
      <c r="M648" s="95"/>
      <c r="N648" s="95"/>
      <c r="O648" s="1388" t="s">
        <v>154</v>
      </c>
      <c r="P648" s="1388" t="s">
        <v>35</v>
      </c>
      <c r="Q648" s="1389">
        <v>2.0</v>
      </c>
      <c r="R648" s="95"/>
      <c r="S648" s="95"/>
      <c r="T648" s="95"/>
      <c r="U648" s="95"/>
      <c r="V648" s="95"/>
      <c r="W648" s="95"/>
    </row>
    <row r="649">
      <c r="B649" s="95"/>
      <c r="C649" s="95"/>
      <c r="D649" s="95"/>
      <c r="E649" s="95"/>
      <c r="F649" s="1386"/>
      <c r="G649" s="1387"/>
      <c r="H649" s="1385"/>
      <c r="I649" s="95"/>
      <c r="J649" s="95"/>
      <c r="K649" s="95"/>
      <c r="L649" s="95"/>
      <c r="M649" s="95"/>
      <c r="N649" s="95"/>
      <c r="O649" s="1388" t="s">
        <v>154</v>
      </c>
      <c r="P649" s="1388" t="s">
        <v>34</v>
      </c>
      <c r="Q649" s="1389">
        <v>2.0</v>
      </c>
      <c r="R649" s="95"/>
      <c r="S649" s="95"/>
      <c r="T649" s="95"/>
      <c r="U649" s="95"/>
      <c r="V649" s="95"/>
      <c r="W649" s="95"/>
    </row>
    <row r="650">
      <c r="B650" s="95"/>
      <c r="C650" s="95"/>
      <c r="D650" s="95"/>
      <c r="E650" s="95"/>
      <c r="F650" s="1386"/>
      <c r="G650" s="1387"/>
      <c r="H650" s="1385"/>
      <c r="I650" s="95"/>
      <c r="J650" s="95"/>
      <c r="K650" s="95"/>
      <c r="L650" s="95"/>
      <c r="M650" s="95"/>
      <c r="N650" s="95"/>
      <c r="O650" s="1388" t="s">
        <v>154</v>
      </c>
      <c r="P650" s="1388" t="s">
        <v>37</v>
      </c>
      <c r="Q650" s="1389">
        <v>2.0</v>
      </c>
      <c r="R650" s="95"/>
      <c r="S650" s="95"/>
      <c r="T650" s="95"/>
      <c r="U650" s="95"/>
      <c r="V650" s="95"/>
      <c r="W650" s="95"/>
    </row>
    <row r="651">
      <c r="B651" s="95"/>
      <c r="C651" s="95"/>
      <c r="D651" s="95"/>
      <c r="E651" s="95"/>
      <c r="F651" s="1386"/>
      <c r="G651" s="1387"/>
      <c r="H651" s="1385"/>
      <c r="I651" s="95"/>
      <c r="J651" s="95"/>
      <c r="K651" s="95"/>
      <c r="L651" s="95"/>
      <c r="M651" s="95"/>
      <c r="N651" s="95"/>
      <c r="O651" s="95"/>
      <c r="P651" s="95"/>
      <c r="Q651" s="95"/>
      <c r="R651" s="95"/>
      <c r="S651" s="95"/>
      <c r="T651" s="95"/>
      <c r="U651" s="95"/>
      <c r="V651" s="95"/>
      <c r="W651" s="95"/>
    </row>
    <row r="652">
      <c r="B652" s="95"/>
      <c r="C652" s="95"/>
      <c r="D652" s="95"/>
      <c r="E652" s="95"/>
      <c r="F652" s="1386"/>
      <c r="G652" s="1387"/>
      <c r="H652" s="1385"/>
      <c r="I652" s="95"/>
      <c r="J652" s="95"/>
      <c r="K652" s="95"/>
      <c r="L652" s="95"/>
      <c r="M652" s="95"/>
      <c r="N652" s="95"/>
      <c r="O652" s="1388" t="s">
        <v>166</v>
      </c>
      <c r="P652" s="1388" t="s">
        <v>38</v>
      </c>
      <c r="Q652" s="1389">
        <v>1.0</v>
      </c>
      <c r="R652" s="95"/>
      <c r="S652" s="573"/>
      <c r="T652" s="95"/>
      <c r="U652" s="95"/>
      <c r="V652" s="95"/>
      <c r="W652" s="95"/>
    </row>
    <row r="653">
      <c r="B653" s="95"/>
      <c r="C653" s="95"/>
      <c r="D653" s="95"/>
      <c r="E653" s="95"/>
      <c r="F653" s="1386"/>
      <c r="G653" s="1387"/>
      <c r="H653" s="1385"/>
      <c r="I653" s="95"/>
      <c r="J653" s="95"/>
      <c r="K653" s="95"/>
      <c r="L653" s="95"/>
      <c r="M653" s="95"/>
      <c r="N653" s="95"/>
      <c r="O653" s="1388" t="s">
        <v>166</v>
      </c>
      <c r="P653" s="1388" t="s">
        <v>39</v>
      </c>
      <c r="Q653" s="1389">
        <v>2.0</v>
      </c>
      <c r="R653" s="95"/>
      <c r="S653" s="573"/>
      <c r="T653" s="95"/>
      <c r="U653" s="95"/>
      <c r="V653" s="95"/>
      <c r="W653" s="95"/>
    </row>
    <row r="654">
      <c r="B654" s="95"/>
      <c r="C654" s="95"/>
      <c r="D654" s="95"/>
      <c r="E654" s="95"/>
      <c r="F654" s="1386"/>
      <c r="G654" s="1387"/>
      <c r="H654" s="1385"/>
      <c r="I654" s="95"/>
      <c r="J654" s="95"/>
      <c r="K654" s="95"/>
      <c r="L654" s="95"/>
      <c r="M654" s="95"/>
      <c r="N654" s="95"/>
      <c r="O654" s="1388" t="s">
        <v>166</v>
      </c>
      <c r="P654" s="1388" t="s">
        <v>36</v>
      </c>
      <c r="Q654" s="1389">
        <v>2.0</v>
      </c>
      <c r="R654" s="95"/>
      <c r="S654" s="573"/>
      <c r="T654" s="95"/>
      <c r="U654" s="95"/>
      <c r="V654" s="95"/>
      <c r="W654" s="95"/>
    </row>
    <row r="655">
      <c r="B655" s="95"/>
      <c r="C655" s="95"/>
      <c r="D655" s="95"/>
      <c r="E655" s="95"/>
      <c r="F655" s="1386"/>
      <c r="G655" s="1387"/>
      <c r="H655" s="1385"/>
      <c r="I655" s="95"/>
      <c r="J655" s="95"/>
      <c r="K655" s="95"/>
      <c r="L655" s="95"/>
      <c r="M655" s="95"/>
      <c r="N655" s="95"/>
      <c r="O655" s="1388" t="s">
        <v>166</v>
      </c>
      <c r="P655" s="1388" t="s">
        <v>35</v>
      </c>
      <c r="Q655" s="1389">
        <v>1.0</v>
      </c>
      <c r="R655" s="95"/>
      <c r="S655" s="573"/>
      <c r="T655" s="95"/>
      <c r="U655" s="95"/>
      <c r="V655" s="95"/>
      <c r="W655" s="95"/>
    </row>
    <row r="656">
      <c r="B656" s="95"/>
      <c r="C656" s="95"/>
      <c r="D656" s="95"/>
      <c r="E656" s="95"/>
      <c r="F656" s="1386"/>
      <c r="G656" s="1387"/>
      <c r="H656" s="1385"/>
      <c r="I656" s="95"/>
      <c r="J656" s="95"/>
      <c r="K656" s="95"/>
      <c r="L656" s="95"/>
      <c r="M656" s="95"/>
      <c r="N656" s="95"/>
      <c r="O656" s="1388" t="s">
        <v>166</v>
      </c>
      <c r="P656" s="1388" t="s">
        <v>34</v>
      </c>
      <c r="Q656" s="1389">
        <v>2.0</v>
      </c>
      <c r="R656" s="95"/>
      <c r="S656" s="573"/>
      <c r="T656" s="95"/>
      <c r="U656" s="95"/>
      <c r="V656" s="95"/>
      <c r="W656" s="95"/>
    </row>
    <row r="657">
      <c r="B657" s="95"/>
      <c r="C657" s="95"/>
      <c r="D657" s="95"/>
      <c r="E657" s="95"/>
      <c r="F657" s="1386"/>
      <c r="G657" s="1387"/>
      <c r="H657" s="1385"/>
      <c r="I657" s="95"/>
      <c r="J657" s="95"/>
      <c r="K657" s="95"/>
      <c r="L657" s="95"/>
      <c r="M657" s="95"/>
      <c r="N657" s="95"/>
      <c r="O657" s="1388" t="s">
        <v>166</v>
      </c>
      <c r="P657" s="1388" t="s">
        <v>37</v>
      </c>
      <c r="Q657" s="1389">
        <v>2.0</v>
      </c>
      <c r="R657" s="95"/>
      <c r="S657" s="573"/>
      <c r="T657" s="95"/>
      <c r="U657" s="95"/>
      <c r="V657" s="95"/>
      <c r="W657" s="95"/>
    </row>
    <row r="658">
      <c r="B658" s="95"/>
      <c r="C658" s="95"/>
      <c r="D658" s="95"/>
      <c r="E658" s="95"/>
      <c r="F658" s="1386"/>
      <c r="G658" s="1387"/>
      <c r="H658" s="1385"/>
      <c r="I658" s="95"/>
      <c r="J658" s="95"/>
      <c r="K658" s="95"/>
      <c r="L658" s="95"/>
      <c r="M658" s="95"/>
      <c r="N658" s="95"/>
      <c r="O658" s="95"/>
      <c r="P658" s="95"/>
      <c r="Q658" s="95"/>
      <c r="R658" s="95"/>
      <c r="S658" s="95"/>
      <c r="T658" s="95"/>
      <c r="U658" s="95"/>
      <c r="V658" s="95"/>
      <c r="W658" s="95"/>
    </row>
    <row r="659">
      <c r="B659" s="95"/>
      <c r="C659" s="95"/>
      <c r="D659" s="95"/>
      <c r="E659" s="95"/>
      <c r="F659" s="1386"/>
      <c r="G659" s="1387"/>
      <c r="H659" s="1385"/>
      <c r="I659" s="95"/>
      <c r="J659" s="95"/>
      <c r="K659" s="95"/>
      <c r="L659" s="95"/>
      <c r="M659" s="95"/>
      <c r="N659" s="95"/>
      <c r="O659" s="95"/>
      <c r="P659" s="95"/>
      <c r="Q659" s="95"/>
      <c r="R659" s="95"/>
      <c r="S659" s="95"/>
      <c r="T659" s="95"/>
      <c r="U659" s="95"/>
      <c r="V659" s="95"/>
      <c r="W659" s="95"/>
    </row>
    <row r="660">
      <c r="B660" s="95"/>
      <c r="C660" s="95"/>
      <c r="D660" s="95"/>
      <c r="E660" s="95"/>
      <c r="F660" s="1386"/>
      <c r="G660" s="1387"/>
      <c r="H660" s="1385"/>
      <c r="I660" s="95"/>
      <c r="J660" s="95"/>
      <c r="K660" s="95"/>
      <c r="L660" s="95"/>
      <c r="M660" s="95"/>
      <c r="N660" s="95"/>
      <c r="O660" s="95"/>
      <c r="P660" s="95"/>
      <c r="Q660" s="95"/>
      <c r="R660" s="95"/>
      <c r="S660" s="95"/>
      <c r="T660" s="95"/>
      <c r="U660" s="95"/>
      <c r="V660" s="95"/>
      <c r="W660" s="95"/>
    </row>
    <row r="661">
      <c r="B661" s="95"/>
      <c r="C661" s="95"/>
      <c r="D661" s="95"/>
      <c r="E661" s="95"/>
      <c r="F661" s="1386"/>
      <c r="G661" s="1387"/>
      <c r="H661" s="1385"/>
      <c r="I661" s="95"/>
      <c r="J661" s="95"/>
      <c r="K661" s="95"/>
      <c r="L661" s="95"/>
      <c r="M661" s="95"/>
      <c r="N661" s="95"/>
      <c r="O661" s="95"/>
      <c r="P661" s="95"/>
      <c r="Q661" s="95"/>
      <c r="R661" s="95"/>
      <c r="S661" s="95"/>
      <c r="T661" s="95"/>
      <c r="U661" s="95"/>
      <c r="V661" s="95"/>
      <c r="W661" s="95"/>
    </row>
    <row r="662">
      <c r="B662" s="95"/>
      <c r="C662" s="95"/>
      <c r="D662" s="95"/>
      <c r="E662" s="95"/>
      <c r="F662" s="1386"/>
      <c r="G662" s="1387"/>
      <c r="H662" s="1385"/>
      <c r="I662" s="95"/>
      <c r="J662" s="95"/>
      <c r="K662" s="95"/>
      <c r="L662" s="95"/>
      <c r="M662" s="95"/>
      <c r="N662" s="95"/>
      <c r="O662" s="95"/>
      <c r="P662" s="95"/>
      <c r="Q662" s="95"/>
      <c r="R662" s="95"/>
      <c r="S662" s="95"/>
      <c r="T662" s="95"/>
      <c r="U662" s="95"/>
      <c r="V662" s="95"/>
      <c r="W662" s="95"/>
    </row>
    <row r="663">
      <c r="B663" s="95"/>
      <c r="C663" s="95"/>
      <c r="D663" s="95"/>
      <c r="E663" s="95"/>
      <c r="F663" s="1386"/>
      <c r="G663" s="1387"/>
      <c r="H663" s="1385"/>
      <c r="I663" s="95"/>
      <c r="J663" s="95"/>
      <c r="K663" s="95"/>
      <c r="L663" s="95"/>
      <c r="M663" s="95"/>
      <c r="N663" s="95"/>
      <c r="O663" s="95"/>
      <c r="P663" s="95"/>
      <c r="Q663" s="95"/>
      <c r="R663" s="95"/>
      <c r="S663" s="95"/>
      <c r="T663" s="95"/>
      <c r="U663" s="95"/>
      <c r="V663" s="95"/>
      <c r="W663" s="95"/>
    </row>
    <row r="664">
      <c r="B664" s="95"/>
      <c r="C664" s="95"/>
      <c r="D664" s="95"/>
      <c r="E664" s="95"/>
      <c r="F664" s="1386"/>
      <c r="G664" s="1387"/>
      <c r="H664" s="1385"/>
      <c r="I664" s="95"/>
      <c r="J664" s="95"/>
      <c r="K664" s="95"/>
      <c r="L664" s="95"/>
      <c r="M664" s="95"/>
      <c r="N664" s="95"/>
      <c r="O664" s="95"/>
      <c r="P664" s="95"/>
      <c r="Q664" s="95"/>
      <c r="R664" s="95"/>
      <c r="S664" s="95"/>
      <c r="T664" s="95"/>
      <c r="U664" s="95"/>
      <c r="V664" s="95"/>
      <c r="W664" s="95"/>
    </row>
    <row r="665">
      <c r="B665" s="95"/>
      <c r="C665" s="95"/>
      <c r="D665" s="95"/>
      <c r="E665" s="95"/>
      <c r="F665" s="1386"/>
      <c r="G665" s="1387"/>
      <c r="H665" s="1385"/>
      <c r="I665" s="95"/>
      <c r="J665" s="95"/>
      <c r="K665" s="95"/>
      <c r="L665" s="95"/>
      <c r="M665" s="95"/>
      <c r="N665" s="95"/>
      <c r="O665" s="95"/>
      <c r="P665" s="95"/>
      <c r="Q665" s="95"/>
      <c r="R665" s="95"/>
      <c r="S665" s="95"/>
      <c r="T665" s="95"/>
      <c r="U665" s="95"/>
      <c r="V665" s="95"/>
      <c r="W665" s="95"/>
    </row>
    <row r="666">
      <c r="B666" s="95"/>
      <c r="C666" s="95"/>
      <c r="D666" s="95"/>
      <c r="E666" s="95"/>
      <c r="F666" s="1386"/>
      <c r="G666" s="1387"/>
      <c r="H666" s="1385"/>
      <c r="I666" s="95"/>
      <c r="J666" s="95"/>
      <c r="K666" s="95"/>
      <c r="L666" s="95"/>
      <c r="M666" s="95"/>
      <c r="N666" s="95"/>
      <c r="O666" s="95"/>
      <c r="P666" s="95"/>
      <c r="Q666" s="95"/>
      <c r="R666" s="95"/>
      <c r="S666" s="95"/>
      <c r="T666" s="95"/>
      <c r="U666" s="95"/>
      <c r="V666" s="95"/>
      <c r="W666" s="95"/>
    </row>
    <row r="667">
      <c r="B667" s="95"/>
      <c r="C667" s="95"/>
      <c r="D667" s="95"/>
      <c r="E667" s="95"/>
      <c r="F667" s="1386"/>
      <c r="G667" s="1387"/>
      <c r="H667" s="1385"/>
      <c r="I667" s="95"/>
      <c r="J667" s="95"/>
      <c r="K667" s="95"/>
      <c r="L667" s="95"/>
      <c r="M667" s="95"/>
      <c r="N667" s="95"/>
      <c r="O667" s="95"/>
      <c r="P667" s="95"/>
      <c r="Q667" s="95"/>
      <c r="R667" s="95"/>
      <c r="S667" s="95"/>
      <c r="T667" s="95"/>
      <c r="U667" s="95"/>
      <c r="V667" s="95"/>
      <c r="W667" s="95"/>
    </row>
    <row r="668">
      <c r="B668" s="95"/>
      <c r="C668" s="95"/>
      <c r="D668" s="95"/>
      <c r="E668" s="95"/>
      <c r="F668" s="1386"/>
      <c r="G668" s="1387"/>
      <c r="H668" s="1385"/>
      <c r="I668" s="95"/>
      <c r="J668" s="95"/>
      <c r="K668" s="95"/>
      <c r="L668" s="95"/>
      <c r="M668" s="95"/>
      <c r="N668" s="95"/>
      <c r="O668" s="95"/>
      <c r="P668" s="95"/>
      <c r="Q668" s="95"/>
      <c r="R668" s="95"/>
      <c r="S668" s="95"/>
      <c r="T668" s="95"/>
      <c r="U668" s="95"/>
      <c r="V668" s="95"/>
      <c r="W668" s="95"/>
    </row>
    <row r="669">
      <c r="B669" s="95"/>
      <c r="C669" s="95"/>
      <c r="D669" s="95"/>
      <c r="E669" s="95"/>
      <c r="F669" s="1386"/>
      <c r="G669" s="1387"/>
      <c r="H669" s="1385"/>
      <c r="I669" s="95"/>
      <c r="J669" s="95"/>
      <c r="K669" s="95"/>
      <c r="L669" s="95"/>
      <c r="M669" s="95"/>
      <c r="N669" s="95"/>
      <c r="O669" s="95"/>
      <c r="P669" s="95"/>
      <c r="Q669" s="95"/>
      <c r="R669" s="95"/>
      <c r="S669" s="95"/>
      <c r="T669" s="95"/>
      <c r="U669" s="95"/>
      <c r="V669" s="95"/>
      <c r="W669" s="95"/>
    </row>
    <row r="670">
      <c r="B670" s="95"/>
      <c r="C670" s="95"/>
      <c r="D670" s="95"/>
      <c r="E670" s="95"/>
      <c r="F670" s="1386"/>
      <c r="G670" s="1387"/>
      <c r="H670" s="1385"/>
      <c r="I670" s="95"/>
      <c r="J670" s="95"/>
      <c r="K670" s="95"/>
      <c r="L670" s="95"/>
      <c r="M670" s="95"/>
      <c r="N670" s="95"/>
      <c r="O670" s="95"/>
      <c r="P670" s="95"/>
      <c r="Q670" s="95"/>
      <c r="R670" s="95"/>
      <c r="S670" s="95"/>
      <c r="T670" s="95"/>
      <c r="U670" s="95"/>
      <c r="V670" s="95"/>
      <c r="W670" s="95"/>
    </row>
    <row r="671">
      <c r="B671" s="95"/>
      <c r="C671" s="95"/>
      <c r="D671" s="95"/>
      <c r="E671" s="95"/>
      <c r="F671" s="1386"/>
      <c r="G671" s="1387"/>
      <c r="H671" s="1385"/>
      <c r="I671" s="95"/>
      <c r="J671" s="95"/>
      <c r="K671" s="95"/>
      <c r="L671" s="95"/>
      <c r="M671" s="95"/>
      <c r="N671" s="95"/>
      <c r="O671" s="95"/>
      <c r="P671" s="95"/>
      <c r="Q671" s="95"/>
      <c r="R671" s="95"/>
      <c r="S671" s="95"/>
      <c r="T671" s="95"/>
      <c r="U671" s="95"/>
      <c r="V671" s="95"/>
      <c r="W671" s="95"/>
    </row>
    <row r="672">
      <c r="B672" s="95"/>
      <c r="C672" s="95"/>
      <c r="D672" s="95"/>
      <c r="E672" s="95"/>
      <c r="F672" s="1386"/>
      <c r="G672" s="1387"/>
      <c r="H672" s="1385"/>
      <c r="I672" s="95"/>
      <c r="J672" s="95"/>
      <c r="K672" s="95"/>
      <c r="L672" s="95"/>
      <c r="M672" s="95"/>
      <c r="N672" s="95"/>
      <c r="O672" s="95"/>
      <c r="P672" s="95"/>
      <c r="Q672" s="95"/>
      <c r="R672" s="95"/>
      <c r="S672" s="95"/>
      <c r="T672" s="95"/>
      <c r="U672" s="95"/>
      <c r="V672" s="95"/>
      <c r="W672" s="95"/>
    </row>
    <row r="673">
      <c r="B673" s="95"/>
      <c r="C673" s="95"/>
      <c r="D673" s="95"/>
      <c r="E673" s="95"/>
      <c r="F673" s="1386"/>
      <c r="G673" s="1387"/>
      <c r="H673" s="1385"/>
      <c r="I673" s="95"/>
      <c r="J673" s="95"/>
      <c r="K673" s="95"/>
      <c r="L673" s="95"/>
      <c r="M673" s="95"/>
      <c r="N673" s="95"/>
      <c r="O673" s="95"/>
      <c r="P673" s="95"/>
      <c r="Q673" s="95"/>
      <c r="R673" s="95"/>
      <c r="S673" s="95"/>
      <c r="T673" s="95"/>
      <c r="U673" s="95"/>
      <c r="V673" s="95"/>
      <c r="W673" s="95"/>
    </row>
    <row r="674">
      <c r="B674" s="95"/>
      <c r="C674" s="95"/>
      <c r="D674" s="95"/>
      <c r="E674" s="95"/>
      <c r="F674" s="1386"/>
      <c r="G674" s="1387"/>
      <c r="H674" s="1385"/>
      <c r="I674" s="95"/>
      <c r="J674" s="95"/>
      <c r="K674" s="95"/>
      <c r="L674" s="95"/>
      <c r="M674" s="95"/>
      <c r="N674" s="95"/>
      <c r="O674" s="95"/>
      <c r="P674" s="95"/>
      <c r="Q674" s="95"/>
      <c r="R674" s="95"/>
      <c r="S674" s="95"/>
      <c r="T674" s="95"/>
      <c r="U674" s="95"/>
      <c r="V674" s="95"/>
      <c r="W674" s="95"/>
    </row>
    <row r="675">
      <c r="B675" s="95"/>
      <c r="C675" s="95"/>
      <c r="D675" s="95"/>
      <c r="E675" s="95"/>
      <c r="F675" s="1386"/>
      <c r="G675" s="1387"/>
      <c r="H675" s="1385"/>
      <c r="I675" s="95"/>
      <c r="J675" s="95"/>
      <c r="K675" s="95"/>
      <c r="L675" s="95"/>
      <c r="M675" s="95"/>
      <c r="N675" s="95"/>
      <c r="O675" s="95"/>
      <c r="P675" s="95"/>
      <c r="Q675" s="95"/>
      <c r="R675" s="95"/>
      <c r="S675" s="95"/>
      <c r="T675" s="95"/>
      <c r="U675" s="95"/>
      <c r="V675" s="95"/>
      <c r="W675" s="95"/>
    </row>
    <row r="676">
      <c r="B676" s="95"/>
      <c r="C676" s="95"/>
      <c r="D676" s="95"/>
      <c r="E676" s="95"/>
      <c r="F676" s="1386"/>
      <c r="G676" s="1387"/>
      <c r="H676" s="1385"/>
      <c r="I676" s="95"/>
      <c r="J676" s="95"/>
      <c r="K676" s="95"/>
      <c r="L676" s="95"/>
      <c r="M676" s="95"/>
      <c r="N676" s="95"/>
      <c r="O676" s="95"/>
      <c r="P676" s="95"/>
      <c r="Q676" s="95"/>
      <c r="R676" s="95"/>
      <c r="S676" s="95"/>
      <c r="T676" s="95"/>
      <c r="U676" s="95"/>
      <c r="V676" s="95"/>
      <c r="W676" s="95"/>
    </row>
    <row r="677">
      <c r="B677" s="95"/>
      <c r="C677" s="95"/>
      <c r="D677" s="95"/>
      <c r="E677" s="95"/>
      <c r="F677" s="1386"/>
      <c r="G677" s="1387"/>
      <c r="H677" s="1385"/>
      <c r="I677" s="95"/>
      <c r="J677" s="95"/>
      <c r="K677" s="95"/>
      <c r="L677" s="95"/>
      <c r="M677" s="95"/>
      <c r="N677" s="95"/>
      <c r="O677" s="95"/>
      <c r="P677" s="95"/>
      <c r="Q677" s="95"/>
      <c r="R677" s="95"/>
      <c r="S677" s="95"/>
      <c r="T677" s="95"/>
      <c r="U677" s="95"/>
      <c r="V677" s="95"/>
      <c r="W677" s="95"/>
    </row>
    <row r="678">
      <c r="B678" s="95"/>
      <c r="C678" s="95"/>
      <c r="D678" s="95"/>
      <c r="E678" s="95"/>
      <c r="F678" s="1386"/>
      <c r="G678" s="1387"/>
      <c r="H678" s="1385"/>
      <c r="I678" s="95"/>
      <c r="J678" s="95"/>
      <c r="K678" s="95"/>
      <c r="L678" s="95"/>
      <c r="M678" s="95"/>
      <c r="N678" s="95"/>
      <c r="O678" s="95"/>
      <c r="P678" s="95"/>
      <c r="Q678" s="95"/>
      <c r="R678" s="95"/>
      <c r="S678" s="95"/>
      <c r="T678" s="95"/>
      <c r="U678" s="95"/>
      <c r="V678" s="95"/>
      <c r="W678" s="95"/>
    </row>
    <row r="679">
      <c r="B679" s="95"/>
      <c r="C679" s="95"/>
      <c r="D679" s="95"/>
      <c r="E679" s="95"/>
      <c r="F679" s="1386"/>
      <c r="G679" s="1387"/>
      <c r="H679" s="1385"/>
      <c r="I679" s="95"/>
      <c r="J679" s="95"/>
      <c r="K679" s="95"/>
      <c r="L679" s="95"/>
      <c r="M679" s="95"/>
      <c r="N679" s="95"/>
      <c r="O679" s="95"/>
      <c r="P679" s="95"/>
      <c r="Q679" s="95"/>
      <c r="R679" s="95"/>
      <c r="S679" s="95"/>
      <c r="T679" s="95"/>
      <c r="U679" s="95"/>
      <c r="V679" s="95"/>
      <c r="W679" s="95"/>
    </row>
    <row r="680">
      <c r="B680" s="95"/>
      <c r="C680" s="95"/>
      <c r="D680" s="95"/>
      <c r="E680" s="95"/>
      <c r="F680" s="1386"/>
      <c r="G680" s="1387"/>
      <c r="H680" s="1385"/>
      <c r="I680" s="95"/>
      <c r="J680" s="95"/>
      <c r="K680" s="95"/>
      <c r="L680" s="95"/>
      <c r="M680" s="95"/>
      <c r="N680" s="95"/>
      <c r="O680" s="95"/>
      <c r="P680" s="95"/>
      <c r="Q680" s="95"/>
      <c r="R680" s="95"/>
      <c r="S680" s="95"/>
      <c r="T680" s="95"/>
      <c r="U680" s="95"/>
      <c r="V680" s="95"/>
      <c r="W680" s="95"/>
    </row>
    <row r="681">
      <c r="B681" s="95"/>
      <c r="C681" s="95"/>
      <c r="D681" s="95"/>
      <c r="E681" s="95"/>
      <c r="F681" s="1386"/>
      <c r="G681" s="1387"/>
      <c r="H681" s="1385"/>
      <c r="I681" s="95"/>
      <c r="J681" s="95"/>
      <c r="K681" s="95"/>
      <c r="L681" s="95"/>
      <c r="M681" s="95"/>
      <c r="N681" s="95"/>
      <c r="O681" s="95"/>
      <c r="P681" s="95"/>
      <c r="Q681" s="95"/>
      <c r="R681" s="95"/>
      <c r="S681" s="95"/>
      <c r="T681" s="95"/>
      <c r="U681" s="95"/>
      <c r="V681" s="95"/>
      <c r="W681" s="95"/>
    </row>
    <row r="682">
      <c r="B682" s="95"/>
      <c r="C682" s="95"/>
      <c r="D682" s="95"/>
      <c r="E682" s="95"/>
      <c r="F682" s="1386"/>
      <c r="G682" s="1387"/>
      <c r="H682" s="1385"/>
      <c r="I682" s="95"/>
      <c r="J682" s="95"/>
      <c r="K682" s="95"/>
      <c r="L682" s="95"/>
      <c r="M682" s="95"/>
      <c r="N682" s="95"/>
      <c r="O682" s="95"/>
      <c r="P682" s="95"/>
      <c r="Q682" s="95"/>
      <c r="R682" s="95"/>
      <c r="S682" s="95"/>
      <c r="T682" s="95"/>
      <c r="U682" s="95"/>
      <c r="V682" s="95"/>
      <c r="W682" s="95"/>
    </row>
    <row r="683">
      <c r="B683" s="95"/>
      <c r="C683" s="95"/>
      <c r="D683" s="95"/>
      <c r="E683" s="95"/>
      <c r="F683" s="1386"/>
      <c r="G683" s="1387"/>
      <c r="H683" s="1385"/>
      <c r="I683" s="95"/>
      <c r="J683" s="95"/>
      <c r="K683" s="95"/>
      <c r="L683" s="95"/>
      <c r="M683" s="95"/>
      <c r="N683" s="95"/>
      <c r="O683" s="95"/>
      <c r="P683" s="95"/>
      <c r="Q683" s="95"/>
      <c r="R683" s="95"/>
      <c r="S683" s="95"/>
      <c r="T683" s="95"/>
      <c r="U683" s="95"/>
      <c r="V683" s="95"/>
      <c r="W683" s="95"/>
    </row>
    <row r="684">
      <c r="B684" s="95"/>
      <c r="C684" s="95"/>
      <c r="D684" s="95"/>
      <c r="E684" s="95"/>
      <c r="F684" s="1386"/>
      <c r="G684" s="1387"/>
      <c r="H684" s="1385"/>
      <c r="I684" s="95"/>
      <c r="J684" s="95"/>
      <c r="K684" s="95"/>
      <c r="L684" s="95"/>
      <c r="M684" s="95"/>
      <c r="N684" s="95"/>
      <c r="O684" s="95"/>
      <c r="P684" s="95"/>
      <c r="Q684" s="95"/>
      <c r="R684" s="95"/>
      <c r="S684" s="95"/>
      <c r="T684" s="95"/>
      <c r="U684" s="95"/>
      <c r="V684" s="95"/>
      <c r="W684" s="95"/>
    </row>
    <row r="685">
      <c r="B685" s="95"/>
      <c r="C685" s="95"/>
      <c r="D685" s="95"/>
      <c r="E685" s="95"/>
      <c r="F685" s="1386"/>
      <c r="G685" s="1387"/>
      <c r="H685" s="1385"/>
      <c r="I685" s="95"/>
      <c r="J685" s="95"/>
      <c r="K685" s="95"/>
      <c r="L685" s="95"/>
      <c r="M685" s="95"/>
      <c r="N685" s="95"/>
      <c r="O685" s="95"/>
      <c r="P685" s="95"/>
      <c r="Q685" s="95"/>
      <c r="R685" s="95"/>
      <c r="S685" s="95"/>
      <c r="T685" s="95"/>
      <c r="U685" s="95"/>
      <c r="V685" s="95"/>
      <c r="W685" s="95"/>
    </row>
    <row r="686">
      <c r="B686" s="95"/>
      <c r="C686" s="95"/>
      <c r="D686" s="95"/>
      <c r="E686" s="95"/>
      <c r="F686" s="1386"/>
      <c r="G686" s="1387"/>
      <c r="H686" s="1385"/>
      <c r="I686" s="95"/>
      <c r="J686" s="95"/>
      <c r="K686" s="95"/>
      <c r="L686" s="95"/>
      <c r="M686" s="95"/>
      <c r="N686" s="95"/>
      <c r="O686" s="95"/>
      <c r="P686" s="95"/>
      <c r="Q686" s="95"/>
      <c r="R686" s="95"/>
      <c r="S686" s="95"/>
      <c r="T686" s="95"/>
      <c r="U686" s="95"/>
      <c r="V686" s="95"/>
      <c r="W686" s="95"/>
    </row>
    <row r="687">
      <c r="B687" s="95"/>
      <c r="C687" s="95"/>
      <c r="D687" s="95"/>
      <c r="E687" s="95"/>
      <c r="F687" s="1386"/>
      <c r="G687" s="1387"/>
      <c r="H687" s="1385"/>
      <c r="I687" s="95"/>
      <c r="J687" s="95"/>
      <c r="K687" s="95"/>
      <c r="L687" s="95"/>
      <c r="M687" s="95"/>
      <c r="N687" s="95"/>
      <c r="O687" s="95"/>
      <c r="P687" s="95"/>
      <c r="Q687" s="95"/>
      <c r="R687" s="95"/>
      <c r="S687" s="95"/>
      <c r="T687" s="95"/>
      <c r="U687" s="95"/>
      <c r="V687" s="95"/>
      <c r="W687" s="95"/>
    </row>
    <row r="688">
      <c r="B688" s="95"/>
      <c r="C688" s="95"/>
      <c r="D688" s="95"/>
      <c r="E688" s="95"/>
      <c r="F688" s="1386"/>
      <c r="G688" s="1387"/>
      <c r="H688" s="1385"/>
      <c r="I688" s="95"/>
      <c r="J688" s="95"/>
      <c r="K688" s="95"/>
      <c r="L688" s="95"/>
      <c r="M688" s="95"/>
      <c r="N688" s="95"/>
      <c r="O688" s="95"/>
      <c r="P688" s="95"/>
      <c r="Q688" s="95"/>
      <c r="R688" s="95"/>
      <c r="S688" s="95"/>
      <c r="T688" s="95"/>
      <c r="U688" s="95"/>
      <c r="V688" s="95"/>
      <c r="W688" s="95"/>
    </row>
    <row r="689">
      <c r="B689" s="95"/>
      <c r="C689" s="95"/>
      <c r="D689" s="95"/>
      <c r="E689" s="95"/>
      <c r="F689" s="1386"/>
      <c r="G689" s="1387"/>
      <c r="H689" s="1385"/>
      <c r="I689" s="95"/>
      <c r="J689" s="95"/>
      <c r="K689" s="95"/>
      <c r="L689" s="95"/>
      <c r="M689" s="95"/>
      <c r="N689" s="95"/>
      <c r="O689" s="95"/>
      <c r="P689" s="95"/>
      <c r="Q689" s="95"/>
      <c r="R689" s="95"/>
      <c r="S689" s="95"/>
      <c r="T689" s="95"/>
      <c r="U689" s="95"/>
      <c r="V689" s="95"/>
      <c r="W689" s="95"/>
    </row>
    <row r="690">
      <c r="B690" s="95"/>
      <c r="C690" s="95"/>
      <c r="D690" s="95"/>
      <c r="E690" s="95"/>
      <c r="F690" s="1386"/>
      <c r="G690" s="1387"/>
      <c r="H690" s="1385"/>
      <c r="I690" s="95"/>
      <c r="J690" s="95"/>
      <c r="K690" s="95"/>
      <c r="L690" s="95"/>
      <c r="M690" s="95"/>
      <c r="N690" s="95"/>
      <c r="O690" s="95"/>
      <c r="P690" s="95"/>
      <c r="Q690" s="95"/>
      <c r="R690" s="95"/>
      <c r="S690" s="95"/>
      <c r="T690" s="95"/>
      <c r="U690" s="95"/>
      <c r="V690" s="95"/>
      <c r="W690" s="95"/>
    </row>
    <row r="691">
      <c r="B691" s="95"/>
      <c r="C691" s="95"/>
      <c r="D691" s="95"/>
      <c r="E691" s="95"/>
      <c r="F691" s="1386"/>
      <c r="G691" s="1387"/>
      <c r="H691" s="1385"/>
      <c r="I691" s="95"/>
      <c r="J691" s="95"/>
      <c r="K691" s="95"/>
      <c r="L691" s="95"/>
      <c r="M691" s="95"/>
      <c r="N691" s="95"/>
      <c r="O691" s="95"/>
      <c r="P691" s="95"/>
      <c r="Q691" s="95"/>
      <c r="R691" s="95"/>
      <c r="S691" s="95"/>
      <c r="T691" s="95"/>
      <c r="U691" s="95"/>
      <c r="V691" s="95"/>
      <c r="W691" s="95"/>
    </row>
    <row r="692">
      <c r="B692" s="95"/>
      <c r="C692" s="95"/>
      <c r="D692" s="95"/>
      <c r="E692" s="95"/>
      <c r="F692" s="1386"/>
      <c r="G692" s="1387"/>
      <c r="H692" s="1385"/>
      <c r="I692" s="95"/>
      <c r="J692" s="95"/>
      <c r="K692" s="95"/>
      <c r="L692" s="95"/>
      <c r="M692" s="95"/>
      <c r="N692" s="95"/>
      <c r="O692" s="95"/>
      <c r="P692" s="95"/>
      <c r="Q692" s="95"/>
      <c r="R692" s="95"/>
      <c r="S692" s="95"/>
      <c r="T692" s="95"/>
      <c r="U692" s="95"/>
      <c r="V692" s="95"/>
      <c r="W692" s="95"/>
    </row>
    <row r="693">
      <c r="B693" s="95"/>
      <c r="C693" s="95"/>
      <c r="D693" s="95"/>
      <c r="E693" s="95"/>
      <c r="F693" s="1386"/>
      <c r="G693" s="1387"/>
      <c r="H693" s="1385"/>
      <c r="I693" s="95"/>
      <c r="J693" s="95"/>
      <c r="K693" s="95"/>
      <c r="L693" s="95"/>
      <c r="M693" s="95"/>
      <c r="N693" s="95"/>
      <c r="O693" s="95"/>
      <c r="P693" s="95"/>
      <c r="Q693" s="95"/>
      <c r="R693" s="95"/>
      <c r="S693" s="95"/>
      <c r="T693" s="95"/>
      <c r="U693" s="95"/>
      <c r="V693" s="95"/>
      <c r="W693" s="95"/>
    </row>
    <row r="694">
      <c r="B694" s="95"/>
      <c r="C694" s="95"/>
      <c r="D694" s="95"/>
      <c r="E694" s="95"/>
      <c r="F694" s="1386"/>
      <c r="G694" s="1387"/>
      <c r="H694" s="1385"/>
      <c r="I694" s="95"/>
      <c r="J694" s="95"/>
      <c r="K694" s="95"/>
      <c r="L694" s="95"/>
      <c r="M694" s="95"/>
      <c r="N694" s="95"/>
      <c r="O694" s="95"/>
      <c r="P694" s="95"/>
      <c r="Q694" s="95"/>
      <c r="R694" s="95"/>
      <c r="S694" s="95"/>
      <c r="T694" s="95"/>
      <c r="U694" s="95"/>
      <c r="V694" s="95"/>
      <c r="W694" s="95"/>
    </row>
    <row r="695">
      <c r="B695" s="95"/>
      <c r="C695" s="95"/>
      <c r="D695" s="95"/>
      <c r="E695" s="95"/>
      <c r="F695" s="1386"/>
      <c r="G695" s="1387"/>
      <c r="H695" s="1385"/>
      <c r="I695" s="95"/>
      <c r="J695" s="95"/>
      <c r="K695" s="95"/>
      <c r="L695" s="95"/>
      <c r="M695" s="95"/>
      <c r="N695" s="95"/>
      <c r="O695" s="95"/>
      <c r="P695" s="95"/>
      <c r="Q695" s="95"/>
      <c r="R695" s="95"/>
      <c r="S695" s="95"/>
      <c r="T695" s="95"/>
      <c r="U695" s="95"/>
      <c r="V695" s="95"/>
      <c r="W695" s="95"/>
    </row>
    <row r="696">
      <c r="B696" s="95"/>
      <c r="C696" s="95"/>
      <c r="D696" s="95"/>
      <c r="E696" s="95"/>
      <c r="F696" s="1386"/>
      <c r="G696" s="1387"/>
      <c r="H696" s="1385"/>
      <c r="I696" s="95"/>
      <c r="J696" s="95"/>
      <c r="K696" s="95"/>
      <c r="L696" s="95"/>
      <c r="M696" s="95"/>
      <c r="N696" s="95"/>
      <c r="O696" s="95"/>
      <c r="P696" s="95"/>
      <c r="Q696" s="95"/>
      <c r="R696" s="95"/>
      <c r="S696" s="95"/>
      <c r="T696" s="95"/>
      <c r="U696" s="95"/>
      <c r="V696" s="95"/>
      <c r="W696" s="95"/>
    </row>
    <row r="697">
      <c r="B697" s="95"/>
      <c r="C697" s="95"/>
      <c r="D697" s="95"/>
      <c r="E697" s="95"/>
      <c r="F697" s="1386"/>
      <c r="G697" s="1387"/>
      <c r="H697" s="1385"/>
      <c r="I697" s="95"/>
      <c r="J697" s="95"/>
      <c r="K697" s="95"/>
      <c r="L697" s="95"/>
      <c r="M697" s="95"/>
      <c r="N697" s="95"/>
      <c r="O697" s="95"/>
      <c r="P697" s="95"/>
      <c r="Q697" s="95"/>
      <c r="R697" s="95"/>
      <c r="S697" s="95"/>
      <c r="T697" s="95"/>
      <c r="U697" s="95"/>
      <c r="V697" s="95"/>
      <c r="W697" s="95"/>
    </row>
    <row r="698">
      <c r="B698" s="95"/>
      <c r="C698" s="95"/>
      <c r="D698" s="95"/>
      <c r="E698" s="95"/>
      <c r="F698" s="1386"/>
      <c r="G698" s="1387"/>
      <c r="H698" s="1385"/>
      <c r="I698" s="95"/>
      <c r="J698" s="95"/>
      <c r="K698" s="95"/>
      <c r="L698" s="95"/>
      <c r="M698" s="95"/>
      <c r="N698" s="95"/>
      <c r="O698" s="95"/>
      <c r="P698" s="95"/>
      <c r="Q698" s="95"/>
      <c r="R698" s="95"/>
      <c r="S698" s="95"/>
      <c r="T698" s="95"/>
      <c r="U698" s="95"/>
      <c r="V698" s="95"/>
      <c r="W698" s="95"/>
    </row>
    <row r="699">
      <c r="B699" s="95"/>
      <c r="C699" s="95"/>
      <c r="D699" s="95"/>
      <c r="E699" s="95"/>
      <c r="F699" s="1386"/>
      <c r="G699" s="1387"/>
      <c r="H699" s="1385"/>
      <c r="I699" s="95"/>
      <c r="J699" s="95"/>
      <c r="K699" s="95"/>
      <c r="L699" s="95"/>
      <c r="M699" s="95"/>
      <c r="N699" s="95"/>
      <c r="O699" s="95"/>
      <c r="P699" s="95"/>
      <c r="Q699" s="95"/>
      <c r="R699" s="95"/>
      <c r="S699" s="95"/>
      <c r="T699" s="95"/>
      <c r="U699" s="95"/>
      <c r="V699" s="95"/>
      <c r="W699" s="95"/>
    </row>
    <row r="700">
      <c r="B700" s="95"/>
      <c r="C700" s="95"/>
      <c r="D700" s="95"/>
      <c r="E700" s="95"/>
      <c r="F700" s="1386"/>
      <c r="G700" s="1387"/>
      <c r="H700" s="1385"/>
      <c r="I700" s="95"/>
      <c r="J700" s="95"/>
      <c r="K700" s="95"/>
      <c r="L700" s="95"/>
      <c r="M700" s="95"/>
      <c r="N700" s="95"/>
      <c r="O700" s="95"/>
      <c r="P700" s="95"/>
      <c r="Q700" s="95"/>
      <c r="R700" s="95"/>
      <c r="S700" s="95"/>
      <c r="T700" s="95"/>
      <c r="U700" s="95"/>
      <c r="V700" s="95"/>
      <c r="W700" s="95"/>
    </row>
    <row r="701">
      <c r="B701" s="95"/>
      <c r="C701" s="95"/>
      <c r="D701" s="95"/>
      <c r="E701" s="95"/>
      <c r="F701" s="1386"/>
      <c r="G701" s="1387"/>
      <c r="H701" s="1385"/>
      <c r="I701" s="95"/>
      <c r="J701" s="95"/>
      <c r="K701" s="95"/>
      <c r="L701" s="95"/>
      <c r="M701" s="95"/>
      <c r="N701" s="95"/>
      <c r="O701" s="95"/>
      <c r="P701" s="95"/>
      <c r="Q701" s="95"/>
      <c r="R701" s="95"/>
      <c r="S701" s="95"/>
      <c r="T701" s="95"/>
      <c r="U701" s="95"/>
      <c r="V701" s="95"/>
      <c r="W701" s="95"/>
    </row>
    <row r="702">
      <c r="B702" s="95"/>
      <c r="C702" s="95"/>
      <c r="D702" s="95"/>
      <c r="E702" s="95"/>
      <c r="F702" s="1386"/>
      <c r="G702" s="1387"/>
      <c r="H702" s="1385"/>
      <c r="I702" s="95"/>
      <c r="J702" s="95"/>
      <c r="K702" s="95"/>
      <c r="L702" s="95"/>
      <c r="M702" s="95"/>
      <c r="N702" s="95"/>
      <c r="O702" s="95"/>
      <c r="P702" s="95"/>
      <c r="Q702" s="95"/>
      <c r="R702" s="95"/>
      <c r="S702" s="95"/>
      <c r="T702" s="95"/>
      <c r="U702" s="95"/>
      <c r="V702" s="95"/>
      <c r="W702" s="95"/>
    </row>
    <row r="703">
      <c r="B703" s="95"/>
      <c r="C703" s="95"/>
      <c r="D703" s="95"/>
      <c r="E703" s="95"/>
      <c r="F703" s="1386"/>
      <c r="G703" s="1387"/>
      <c r="H703" s="1385"/>
      <c r="I703" s="95"/>
      <c r="J703" s="95"/>
      <c r="K703" s="95"/>
      <c r="L703" s="95"/>
      <c r="M703" s="95"/>
      <c r="N703" s="95"/>
      <c r="O703" s="95"/>
      <c r="P703" s="95"/>
      <c r="Q703" s="95"/>
      <c r="R703" s="95"/>
      <c r="S703" s="95"/>
      <c r="T703" s="95"/>
      <c r="U703" s="95"/>
      <c r="V703" s="95"/>
      <c r="W703" s="95"/>
    </row>
    <row r="704">
      <c r="B704" s="95"/>
      <c r="C704" s="95"/>
      <c r="D704" s="95"/>
      <c r="E704" s="95"/>
      <c r="F704" s="1386"/>
      <c r="G704" s="1387"/>
      <c r="H704" s="1385"/>
      <c r="I704" s="95"/>
      <c r="J704" s="95"/>
      <c r="K704" s="95"/>
      <c r="L704" s="95"/>
      <c r="M704" s="95"/>
      <c r="N704" s="95"/>
      <c r="O704" s="95"/>
      <c r="P704" s="95"/>
      <c r="Q704" s="95"/>
      <c r="R704" s="95"/>
      <c r="S704" s="95"/>
      <c r="T704" s="95"/>
      <c r="U704" s="95"/>
      <c r="V704" s="95"/>
      <c r="W704" s="95"/>
    </row>
    <row r="705">
      <c r="B705" s="95"/>
      <c r="C705" s="95"/>
      <c r="D705" s="95"/>
      <c r="E705" s="95"/>
      <c r="F705" s="1387"/>
      <c r="G705" s="1387"/>
      <c r="H705" s="1385"/>
      <c r="I705" s="95"/>
      <c r="J705" s="95"/>
      <c r="K705" s="95"/>
      <c r="L705" s="95"/>
      <c r="M705" s="95"/>
      <c r="N705" s="95"/>
      <c r="O705" s="95"/>
      <c r="P705" s="95"/>
      <c r="Q705" s="95"/>
      <c r="R705" s="95"/>
      <c r="S705" s="95"/>
      <c r="T705" s="95"/>
      <c r="U705" s="95"/>
      <c r="V705" s="95"/>
      <c r="W705" s="95"/>
    </row>
    <row r="706">
      <c r="B706" s="95"/>
      <c r="C706" s="95"/>
      <c r="D706" s="95"/>
      <c r="E706" s="95"/>
      <c r="F706" s="1387"/>
      <c r="G706" s="1387"/>
      <c r="H706" s="1385"/>
      <c r="I706" s="95"/>
      <c r="J706" s="95"/>
      <c r="K706" s="95"/>
      <c r="L706" s="95"/>
      <c r="M706" s="95"/>
      <c r="N706" s="95"/>
      <c r="O706" s="95"/>
      <c r="P706" s="95"/>
      <c r="Q706" s="95"/>
      <c r="R706" s="95"/>
      <c r="S706" s="95"/>
      <c r="T706" s="95"/>
      <c r="U706" s="95"/>
      <c r="V706" s="95"/>
      <c r="W706" s="95"/>
    </row>
    <row r="707">
      <c r="B707" s="95"/>
      <c r="C707" s="95"/>
      <c r="D707" s="95"/>
      <c r="E707" s="95"/>
      <c r="F707" s="1387"/>
      <c r="G707" s="1387"/>
      <c r="H707" s="1385"/>
      <c r="I707" s="95"/>
      <c r="J707" s="95"/>
      <c r="K707" s="95"/>
      <c r="L707" s="95"/>
      <c r="M707" s="95"/>
      <c r="N707" s="95"/>
      <c r="O707" s="95"/>
      <c r="P707" s="95"/>
      <c r="Q707" s="95"/>
      <c r="R707" s="95"/>
      <c r="S707" s="95"/>
      <c r="T707" s="95"/>
      <c r="U707" s="95"/>
      <c r="V707" s="95"/>
      <c r="W707" s="95"/>
    </row>
    <row r="708">
      <c r="B708" s="95"/>
      <c r="C708" s="95"/>
      <c r="D708" s="95"/>
      <c r="E708" s="95"/>
      <c r="F708" s="1387"/>
      <c r="G708" s="1387"/>
      <c r="H708" s="1385"/>
      <c r="I708" s="95"/>
      <c r="J708" s="95"/>
      <c r="K708" s="95"/>
      <c r="L708" s="95"/>
      <c r="M708" s="95"/>
      <c r="N708" s="95"/>
      <c r="O708" s="95"/>
      <c r="P708" s="95"/>
      <c r="Q708" s="95"/>
      <c r="R708" s="95"/>
      <c r="S708" s="95"/>
      <c r="T708" s="95"/>
      <c r="U708" s="95"/>
      <c r="V708" s="95"/>
      <c r="W708" s="95"/>
    </row>
    <row r="709">
      <c r="B709" s="95"/>
      <c r="C709" s="95"/>
      <c r="D709" s="95"/>
      <c r="E709" s="95"/>
      <c r="F709" s="1387"/>
      <c r="G709" s="1387"/>
      <c r="H709" s="1385"/>
      <c r="I709" s="95"/>
      <c r="J709" s="95"/>
      <c r="K709" s="95"/>
      <c r="L709" s="95"/>
      <c r="M709" s="95"/>
      <c r="N709" s="95"/>
      <c r="O709" s="95"/>
      <c r="P709" s="95"/>
      <c r="Q709" s="95"/>
      <c r="R709" s="95"/>
      <c r="S709" s="95"/>
      <c r="T709" s="95"/>
      <c r="U709" s="95"/>
      <c r="V709" s="95"/>
      <c r="W709" s="95"/>
    </row>
    <row r="710">
      <c r="B710" s="95"/>
      <c r="C710" s="95"/>
      <c r="D710" s="95"/>
      <c r="E710" s="95"/>
      <c r="F710" s="1387"/>
      <c r="G710" s="1387"/>
      <c r="H710" s="1385"/>
      <c r="I710" s="95"/>
      <c r="J710" s="95"/>
      <c r="K710" s="95"/>
      <c r="L710" s="95"/>
      <c r="M710" s="95"/>
      <c r="N710" s="95"/>
      <c r="O710" s="95"/>
      <c r="P710" s="95"/>
      <c r="Q710" s="95"/>
      <c r="R710" s="95"/>
      <c r="S710" s="95"/>
      <c r="T710" s="95"/>
      <c r="U710" s="95"/>
      <c r="V710" s="95"/>
      <c r="W710" s="95"/>
    </row>
    <row r="711">
      <c r="B711" s="95"/>
      <c r="C711" s="95"/>
      <c r="D711" s="95"/>
      <c r="E711" s="95"/>
      <c r="F711" s="1387"/>
      <c r="G711" s="1387"/>
      <c r="H711" s="1385"/>
      <c r="I711" s="95"/>
      <c r="J711" s="95"/>
      <c r="K711" s="95"/>
      <c r="L711" s="95"/>
      <c r="M711" s="95"/>
      <c r="N711" s="95"/>
      <c r="O711" s="95"/>
      <c r="P711" s="95"/>
      <c r="Q711" s="95"/>
      <c r="R711" s="95"/>
      <c r="S711" s="95"/>
      <c r="T711" s="95"/>
      <c r="U711" s="95"/>
      <c r="V711" s="95"/>
      <c r="W711" s="95"/>
    </row>
    <row r="712">
      <c r="B712" s="95"/>
      <c r="C712" s="95"/>
      <c r="D712" s="95"/>
      <c r="E712" s="95"/>
      <c r="F712" s="1387"/>
      <c r="G712" s="1387"/>
      <c r="H712" s="1385"/>
      <c r="I712" s="95"/>
      <c r="J712" s="95"/>
      <c r="K712" s="95"/>
      <c r="L712" s="95"/>
      <c r="M712" s="95"/>
      <c r="N712" s="95"/>
      <c r="O712" s="95"/>
      <c r="P712" s="95"/>
      <c r="Q712" s="95"/>
      <c r="R712" s="95"/>
      <c r="S712" s="95"/>
      <c r="T712" s="95"/>
      <c r="U712" s="95"/>
      <c r="V712" s="95"/>
      <c r="W712" s="95"/>
    </row>
    <row r="713">
      <c r="B713" s="95"/>
      <c r="C713" s="95"/>
      <c r="D713" s="95"/>
      <c r="E713" s="95"/>
      <c r="F713" s="1387"/>
      <c r="G713" s="1387"/>
      <c r="H713" s="1385"/>
      <c r="I713" s="95"/>
      <c r="J713" s="95"/>
      <c r="K713" s="95"/>
      <c r="L713" s="95"/>
      <c r="M713" s="95"/>
      <c r="N713" s="95"/>
      <c r="O713" s="95"/>
      <c r="P713" s="95"/>
      <c r="Q713" s="95"/>
      <c r="R713" s="95"/>
      <c r="S713" s="95"/>
      <c r="T713" s="95"/>
      <c r="U713" s="95"/>
      <c r="V713" s="95"/>
      <c r="W713" s="95"/>
    </row>
    <row r="714">
      <c r="B714" s="95"/>
      <c r="C714" s="95"/>
      <c r="D714" s="95"/>
      <c r="E714" s="95"/>
      <c r="F714" s="1387"/>
      <c r="G714" s="1387"/>
      <c r="H714" s="1385"/>
      <c r="I714" s="95"/>
      <c r="J714" s="95"/>
      <c r="K714" s="95"/>
      <c r="L714" s="95"/>
      <c r="M714" s="95"/>
      <c r="N714" s="95"/>
      <c r="O714" s="95"/>
      <c r="P714" s="95"/>
      <c r="Q714" s="95"/>
      <c r="R714" s="95"/>
      <c r="S714" s="95"/>
      <c r="T714" s="95"/>
      <c r="U714" s="95"/>
      <c r="V714" s="95"/>
      <c r="W714" s="95"/>
    </row>
    <row r="715">
      <c r="B715" s="95"/>
      <c r="C715" s="95"/>
      <c r="D715" s="95"/>
      <c r="E715" s="95"/>
      <c r="F715" s="1387"/>
      <c r="G715" s="1387"/>
      <c r="H715" s="1385"/>
      <c r="I715" s="95"/>
      <c r="J715" s="95"/>
      <c r="K715" s="95"/>
      <c r="L715" s="95"/>
      <c r="M715" s="95"/>
      <c r="N715" s="95"/>
      <c r="O715" s="95"/>
      <c r="P715" s="95"/>
      <c r="Q715" s="95"/>
      <c r="R715" s="95"/>
      <c r="S715" s="95"/>
      <c r="T715" s="95"/>
      <c r="U715" s="95"/>
      <c r="V715" s="95"/>
      <c r="W715" s="95"/>
    </row>
    <row r="716">
      <c r="B716" s="95"/>
      <c r="C716" s="95"/>
      <c r="D716" s="95"/>
      <c r="E716" s="95"/>
      <c r="F716" s="1387"/>
      <c r="G716" s="1387"/>
      <c r="H716" s="1385"/>
      <c r="I716" s="95"/>
      <c r="J716" s="95"/>
      <c r="K716" s="95"/>
      <c r="L716" s="95"/>
      <c r="M716" s="95"/>
      <c r="N716" s="95"/>
      <c r="O716" s="95"/>
      <c r="P716" s="95"/>
      <c r="Q716" s="95"/>
      <c r="R716" s="95"/>
      <c r="S716" s="95"/>
      <c r="T716" s="95"/>
      <c r="U716" s="95"/>
      <c r="V716" s="95"/>
      <c r="W716" s="95"/>
    </row>
    <row r="717">
      <c r="B717" s="95"/>
      <c r="C717" s="95"/>
      <c r="D717" s="95"/>
      <c r="E717" s="95"/>
      <c r="F717" s="1387"/>
      <c r="G717" s="1387"/>
      <c r="H717" s="1385"/>
      <c r="I717" s="95"/>
      <c r="J717" s="95"/>
      <c r="K717" s="95"/>
      <c r="L717" s="95"/>
      <c r="M717" s="95"/>
      <c r="N717" s="95"/>
      <c r="O717" s="95"/>
      <c r="P717" s="95"/>
      <c r="Q717" s="95"/>
      <c r="R717" s="95"/>
      <c r="S717" s="95"/>
      <c r="T717" s="95"/>
      <c r="U717" s="95"/>
      <c r="V717" s="95"/>
      <c r="W717" s="95"/>
    </row>
    <row r="718">
      <c r="B718" s="95"/>
      <c r="C718" s="95"/>
      <c r="D718" s="95"/>
      <c r="E718" s="95"/>
      <c r="F718" s="1387"/>
      <c r="G718" s="1387"/>
      <c r="H718" s="1385"/>
      <c r="I718" s="95"/>
      <c r="J718" s="95"/>
      <c r="K718" s="95"/>
      <c r="L718" s="95"/>
      <c r="M718" s="95"/>
      <c r="N718" s="95"/>
      <c r="O718" s="95"/>
      <c r="P718" s="95"/>
      <c r="Q718" s="95"/>
      <c r="R718" s="95"/>
      <c r="S718" s="95"/>
      <c r="T718" s="95"/>
      <c r="U718" s="95"/>
      <c r="V718" s="95"/>
      <c r="W718" s="95"/>
    </row>
    <row r="719">
      <c r="B719" s="95"/>
      <c r="C719" s="95"/>
      <c r="D719" s="95"/>
      <c r="E719" s="95"/>
      <c r="F719" s="1387"/>
      <c r="G719" s="1387"/>
      <c r="H719" s="1385"/>
      <c r="I719" s="95"/>
      <c r="J719" s="95"/>
      <c r="K719" s="95"/>
      <c r="L719" s="95"/>
      <c r="M719" s="95"/>
      <c r="N719" s="95"/>
      <c r="O719" s="95"/>
      <c r="P719" s="95"/>
      <c r="Q719" s="95"/>
      <c r="R719" s="95"/>
      <c r="S719" s="95"/>
      <c r="T719" s="95"/>
      <c r="U719" s="95"/>
      <c r="V719" s="95"/>
      <c r="W719" s="95"/>
    </row>
    <row r="720">
      <c r="B720" s="95"/>
      <c r="C720" s="95"/>
      <c r="D720" s="95"/>
      <c r="E720" s="95"/>
      <c r="F720" s="1387"/>
      <c r="G720" s="1387"/>
      <c r="H720" s="1385"/>
      <c r="I720" s="95"/>
      <c r="J720" s="95"/>
      <c r="K720" s="95"/>
      <c r="L720" s="95"/>
      <c r="M720" s="95"/>
      <c r="N720" s="95"/>
      <c r="O720" s="95"/>
      <c r="P720" s="95"/>
      <c r="Q720" s="95"/>
      <c r="R720" s="95"/>
      <c r="S720" s="95"/>
      <c r="T720" s="95"/>
      <c r="U720" s="95"/>
      <c r="V720" s="95"/>
      <c r="W720" s="95"/>
    </row>
    <row r="721">
      <c r="B721" s="95"/>
      <c r="C721" s="95"/>
      <c r="D721" s="95"/>
      <c r="E721" s="95"/>
      <c r="F721" s="1387"/>
      <c r="G721" s="1387"/>
      <c r="H721" s="1385"/>
      <c r="I721" s="95"/>
      <c r="J721" s="95"/>
      <c r="K721" s="95"/>
      <c r="L721" s="95"/>
      <c r="M721" s="95"/>
      <c r="N721" s="95"/>
      <c r="O721" s="95"/>
      <c r="P721" s="95"/>
      <c r="Q721" s="95"/>
      <c r="R721" s="95"/>
      <c r="S721" s="95"/>
      <c r="T721" s="95"/>
      <c r="U721" s="95"/>
      <c r="V721" s="95"/>
      <c r="W721" s="95"/>
    </row>
    <row r="722">
      <c r="B722" s="95"/>
      <c r="C722" s="95"/>
      <c r="D722" s="95"/>
      <c r="E722" s="95"/>
      <c r="F722" s="1387"/>
      <c r="G722" s="1387"/>
      <c r="H722" s="1385"/>
      <c r="I722" s="95"/>
      <c r="J722" s="95"/>
      <c r="K722" s="95"/>
      <c r="L722" s="95"/>
      <c r="M722" s="95"/>
      <c r="N722" s="95"/>
      <c r="O722" s="95"/>
      <c r="P722" s="95"/>
      <c r="Q722" s="95"/>
      <c r="R722" s="95"/>
      <c r="S722" s="95"/>
      <c r="T722" s="95"/>
      <c r="U722" s="95"/>
      <c r="V722" s="95"/>
      <c r="W722" s="95"/>
    </row>
    <row r="723">
      <c r="B723" s="95"/>
      <c r="C723" s="95"/>
      <c r="D723" s="95"/>
      <c r="E723" s="95"/>
      <c r="F723" s="1387"/>
      <c r="G723" s="1387"/>
      <c r="H723" s="1385"/>
      <c r="I723" s="95"/>
      <c r="J723" s="95"/>
      <c r="K723" s="95"/>
      <c r="L723" s="95"/>
      <c r="M723" s="95"/>
      <c r="N723" s="95"/>
      <c r="O723" s="95"/>
      <c r="P723" s="95"/>
      <c r="Q723" s="95"/>
      <c r="R723" s="95"/>
      <c r="S723" s="95"/>
      <c r="T723" s="95"/>
      <c r="U723" s="95"/>
      <c r="V723" s="95"/>
      <c r="W723" s="95"/>
    </row>
    <row r="724">
      <c r="B724" s="95"/>
      <c r="C724" s="95"/>
      <c r="D724" s="95"/>
      <c r="E724" s="95"/>
      <c r="F724" s="1387"/>
      <c r="G724" s="1387"/>
      <c r="H724" s="1385"/>
      <c r="I724" s="95"/>
      <c r="J724" s="95"/>
      <c r="K724" s="95"/>
      <c r="L724" s="95"/>
      <c r="M724" s="95"/>
      <c r="N724" s="95"/>
      <c r="O724" s="95"/>
      <c r="P724" s="95"/>
      <c r="Q724" s="95"/>
      <c r="R724" s="95"/>
      <c r="S724" s="95"/>
      <c r="T724" s="95"/>
      <c r="U724" s="95"/>
      <c r="V724" s="95"/>
      <c r="W724" s="95"/>
    </row>
    <row r="725">
      <c r="B725" s="95"/>
      <c r="C725" s="95"/>
      <c r="D725" s="95"/>
      <c r="E725" s="95"/>
      <c r="F725" s="1387"/>
      <c r="G725" s="1387"/>
      <c r="H725" s="1385"/>
      <c r="I725" s="95"/>
      <c r="J725" s="95"/>
      <c r="K725" s="95"/>
      <c r="L725" s="95"/>
      <c r="M725" s="95"/>
      <c r="N725" s="95"/>
      <c r="O725" s="95"/>
      <c r="P725" s="95"/>
      <c r="Q725" s="95"/>
      <c r="R725" s="95"/>
      <c r="S725" s="95"/>
      <c r="T725" s="95"/>
      <c r="U725" s="95"/>
      <c r="V725" s="95"/>
      <c r="W725" s="95"/>
    </row>
    <row r="726">
      <c r="B726" s="95"/>
      <c r="C726" s="95"/>
      <c r="D726" s="95"/>
      <c r="E726" s="95"/>
      <c r="F726" s="1387"/>
      <c r="G726" s="1387"/>
      <c r="H726" s="1385"/>
      <c r="I726" s="95"/>
      <c r="J726" s="95"/>
      <c r="K726" s="95"/>
      <c r="L726" s="95"/>
      <c r="M726" s="95"/>
      <c r="N726" s="95"/>
      <c r="O726" s="95"/>
      <c r="P726" s="95"/>
      <c r="Q726" s="95"/>
      <c r="R726" s="95"/>
      <c r="S726" s="95"/>
      <c r="T726" s="95"/>
      <c r="U726" s="95"/>
      <c r="V726" s="95"/>
      <c r="W726" s="95"/>
    </row>
    <row r="727">
      <c r="B727" s="95"/>
      <c r="C727" s="95"/>
      <c r="D727" s="95"/>
      <c r="E727" s="95"/>
      <c r="F727" s="1387"/>
      <c r="G727" s="1387"/>
      <c r="H727" s="1385"/>
      <c r="I727" s="95"/>
      <c r="J727" s="95"/>
      <c r="K727" s="95"/>
      <c r="L727" s="95"/>
      <c r="M727" s="95"/>
      <c r="N727" s="95"/>
      <c r="O727" s="95"/>
      <c r="P727" s="95"/>
      <c r="Q727" s="95"/>
      <c r="R727" s="95"/>
      <c r="S727" s="95"/>
      <c r="T727" s="95"/>
      <c r="U727" s="95"/>
      <c r="V727" s="95"/>
      <c r="W727" s="95"/>
    </row>
    <row r="728">
      <c r="B728" s="95"/>
      <c r="C728" s="95"/>
      <c r="D728" s="95"/>
      <c r="E728" s="95"/>
      <c r="F728" s="1387"/>
      <c r="G728" s="1387"/>
      <c r="H728" s="1385"/>
      <c r="I728" s="95"/>
      <c r="J728" s="95"/>
      <c r="K728" s="95"/>
      <c r="L728" s="95"/>
      <c r="M728" s="95"/>
      <c r="N728" s="95"/>
      <c r="O728" s="95"/>
      <c r="P728" s="95"/>
      <c r="Q728" s="95"/>
      <c r="R728" s="95"/>
      <c r="S728" s="95"/>
      <c r="T728" s="95"/>
      <c r="U728" s="95"/>
      <c r="V728" s="95"/>
      <c r="W728" s="95"/>
    </row>
    <row r="729">
      <c r="B729" s="95"/>
      <c r="C729" s="95"/>
      <c r="D729" s="95"/>
      <c r="E729" s="95"/>
      <c r="F729" s="1387"/>
      <c r="G729" s="1387"/>
      <c r="H729" s="1385"/>
      <c r="I729" s="95"/>
      <c r="J729" s="95"/>
      <c r="K729" s="95"/>
      <c r="L729" s="95"/>
      <c r="M729" s="95"/>
      <c r="N729" s="95"/>
      <c r="O729" s="95"/>
      <c r="P729" s="95"/>
      <c r="Q729" s="95"/>
      <c r="R729" s="95"/>
      <c r="S729" s="95"/>
      <c r="T729" s="95"/>
      <c r="U729" s="95"/>
      <c r="V729" s="95"/>
      <c r="W729" s="95"/>
    </row>
    <row r="730">
      <c r="B730" s="95"/>
      <c r="C730" s="95"/>
      <c r="D730" s="95"/>
      <c r="E730" s="95"/>
      <c r="F730" s="1387"/>
      <c r="G730" s="1387"/>
      <c r="H730" s="1385"/>
      <c r="I730" s="95"/>
      <c r="J730" s="95"/>
      <c r="K730" s="95"/>
      <c r="L730" s="95"/>
      <c r="M730" s="95"/>
      <c r="N730" s="95"/>
      <c r="O730" s="95"/>
      <c r="P730" s="95"/>
      <c r="Q730" s="95"/>
      <c r="R730" s="95"/>
      <c r="S730" s="95"/>
      <c r="T730" s="95"/>
      <c r="U730" s="95"/>
      <c r="V730" s="95"/>
      <c r="W730" s="95"/>
    </row>
    <row r="731">
      <c r="B731" s="95"/>
      <c r="C731" s="95"/>
      <c r="D731" s="95"/>
      <c r="E731" s="95"/>
      <c r="F731" s="1387"/>
      <c r="G731" s="1387"/>
      <c r="H731" s="1385"/>
      <c r="I731" s="95"/>
      <c r="J731" s="95"/>
      <c r="K731" s="95"/>
      <c r="L731" s="95"/>
      <c r="M731" s="95"/>
      <c r="N731" s="95"/>
      <c r="O731" s="95"/>
      <c r="P731" s="95"/>
      <c r="Q731" s="95"/>
      <c r="R731" s="95"/>
      <c r="S731" s="95"/>
      <c r="T731" s="95"/>
      <c r="U731" s="95"/>
      <c r="V731" s="95"/>
      <c r="W731" s="95"/>
    </row>
    <row r="732">
      <c r="B732" s="95"/>
      <c r="C732" s="95"/>
      <c r="D732" s="95"/>
      <c r="E732" s="95"/>
      <c r="F732" s="1387"/>
      <c r="G732" s="1387"/>
      <c r="H732" s="1385"/>
      <c r="I732" s="95"/>
      <c r="J732" s="95"/>
      <c r="K732" s="95"/>
      <c r="L732" s="95"/>
      <c r="M732" s="95"/>
      <c r="N732" s="95"/>
      <c r="O732" s="95"/>
      <c r="P732" s="95"/>
      <c r="Q732" s="95"/>
      <c r="R732" s="95"/>
      <c r="S732" s="95"/>
      <c r="T732" s="95"/>
      <c r="U732" s="95"/>
      <c r="V732" s="95"/>
      <c r="W732" s="95"/>
    </row>
    <row r="733">
      <c r="B733" s="95"/>
      <c r="C733" s="95"/>
      <c r="D733" s="95"/>
      <c r="E733" s="95"/>
      <c r="F733" s="1387"/>
      <c r="G733" s="1387"/>
      <c r="H733" s="1385"/>
      <c r="I733" s="95"/>
      <c r="J733" s="95"/>
      <c r="K733" s="95"/>
      <c r="L733" s="95"/>
      <c r="M733" s="95"/>
      <c r="N733" s="95"/>
      <c r="O733" s="95"/>
      <c r="P733" s="95"/>
      <c r="Q733" s="95"/>
      <c r="R733" s="95"/>
      <c r="S733" s="95"/>
      <c r="T733" s="95"/>
      <c r="U733" s="95"/>
      <c r="V733" s="95"/>
      <c r="W733" s="95"/>
    </row>
    <row r="734">
      <c r="B734" s="95"/>
      <c r="C734" s="95"/>
      <c r="D734" s="95"/>
      <c r="E734" s="95"/>
      <c r="F734" s="1387"/>
      <c r="G734" s="1387"/>
      <c r="H734" s="1385"/>
      <c r="I734" s="95"/>
      <c r="J734" s="95"/>
      <c r="K734" s="95"/>
      <c r="L734" s="95"/>
      <c r="M734" s="95"/>
      <c r="N734" s="95"/>
      <c r="O734" s="95"/>
      <c r="P734" s="95"/>
      <c r="Q734" s="95"/>
      <c r="R734" s="95"/>
      <c r="S734" s="95"/>
      <c r="T734" s="95"/>
      <c r="U734" s="95"/>
      <c r="V734" s="95"/>
      <c r="W734" s="95"/>
    </row>
    <row r="735">
      <c r="B735" s="95"/>
      <c r="C735" s="95"/>
      <c r="D735" s="95"/>
      <c r="E735" s="95"/>
      <c r="F735" s="1387"/>
      <c r="G735" s="1387"/>
      <c r="H735" s="1385"/>
      <c r="I735" s="95"/>
      <c r="J735" s="95"/>
      <c r="K735" s="95"/>
      <c r="L735" s="95"/>
      <c r="M735" s="95"/>
      <c r="N735" s="95"/>
      <c r="O735" s="95"/>
      <c r="P735" s="95"/>
      <c r="Q735" s="95"/>
      <c r="R735" s="95"/>
      <c r="S735" s="95"/>
      <c r="T735" s="95"/>
      <c r="U735" s="95"/>
      <c r="V735" s="95"/>
      <c r="W735" s="95"/>
    </row>
    <row r="736">
      <c r="B736" s="95"/>
      <c r="C736" s="95"/>
      <c r="D736" s="95"/>
      <c r="E736" s="95"/>
      <c r="F736" s="1387"/>
      <c r="G736" s="1387"/>
      <c r="H736" s="1385"/>
      <c r="I736" s="95"/>
      <c r="J736" s="95"/>
      <c r="K736" s="95"/>
      <c r="L736" s="95"/>
      <c r="M736" s="95"/>
      <c r="N736" s="95"/>
      <c r="O736" s="95"/>
      <c r="P736" s="95"/>
      <c r="Q736" s="95"/>
      <c r="R736" s="95"/>
      <c r="S736" s="95"/>
      <c r="T736" s="95"/>
      <c r="U736" s="95"/>
      <c r="V736" s="95"/>
      <c r="W736" s="95"/>
    </row>
    <row r="737">
      <c r="B737" s="95"/>
      <c r="C737" s="95"/>
      <c r="D737" s="95"/>
      <c r="E737" s="95"/>
      <c r="F737" s="1387"/>
      <c r="G737" s="1387"/>
      <c r="H737" s="1385"/>
      <c r="I737" s="95"/>
      <c r="J737" s="95"/>
      <c r="K737" s="95"/>
      <c r="L737" s="95"/>
      <c r="M737" s="95"/>
      <c r="N737" s="95"/>
      <c r="O737" s="95"/>
      <c r="P737" s="95"/>
      <c r="Q737" s="95"/>
      <c r="R737" s="95"/>
      <c r="S737" s="95"/>
      <c r="T737" s="95"/>
      <c r="U737" s="95"/>
      <c r="V737" s="95"/>
      <c r="W737" s="95"/>
    </row>
    <row r="738">
      <c r="B738" s="95"/>
      <c r="C738" s="95"/>
      <c r="D738" s="95"/>
      <c r="E738" s="95"/>
      <c r="F738" s="1387"/>
      <c r="G738" s="1387"/>
      <c r="H738" s="1385"/>
      <c r="I738" s="95"/>
      <c r="J738" s="95"/>
      <c r="K738" s="95"/>
      <c r="L738" s="95"/>
      <c r="M738" s="95"/>
      <c r="N738" s="95"/>
      <c r="O738" s="95"/>
      <c r="P738" s="95"/>
      <c r="Q738" s="95"/>
      <c r="R738" s="95"/>
      <c r="S738" s="95"/>
      <c r="T738" s="95"/>
      <c r="U738" s="95"/>
      <c r="V738" s="95"/>
      <c r="W738" s="95"/>
    </row>
    <row r="739">
      <c r="B739" s="95"/>
      <c r="C739" s="95"/>
      <c r="D739" s="95"/>
      <c r="E739" s="95"/>
      <c r="F739" s="1387"/>
      <c r="G739" s="1387"/>
      <c r="H739" s="1385"/>
      <c r="I739" s="95"/>
      <c r="J739" s="95"/>
      <c r="K739" s="95"/>
      <c r="L739" s="95"/>
      <c r="M739" s="95"/>
      <c r="N739" s="95"/>
      <c r="O739" s="95"/>
      <c r="P739" s="95"/>
      <c r="Q739" s="95"/>
      <c r="R739" s="95"/>
      <c r="S739" s="95"/>
      <c r="T739" s="95"/>
      <c r="U739" s="95"/>
      <c r="V739" s="95"/>
      <c r="W739" s="95"/>
    </row>
    <row r="740">
      <c r="B740" s="95"/>
      <c r="C740" s="95"/>
      <c r="D740" s="95"/>
      <c r="E740" s="95"/>
      <c r="F740" s="1387"/>
      <c r="G740" s="1387"/>
      <c r="H740" s="1385"/>
      <c r="I740" s="95"/>
      <c r="J740" s="95"/>
      <c r="K740" s="95"/>
      <c r="L740" s="95"/>
      <c r="M740" s="95"/>
      <c r="N740" s="95"/>
      <c r="O740" s="95"/>
      <c r="P740" s="95"/>
      <c r="Q740" s="95"/>
      <c r="R740" s="95"/>
      <c r="S740" s="95"/>
      <c r="T740" s="95"/>
      <c r="U740" s="95"/>
      <c r="V740" s="95"/>
      <c r="W740" s="95"/>
    </row>
    <row r="741">
      <c r="B741" s="95"/>
      <c r="C741" s="95"/>
      <c r="D741" s="95"/>
      <c r="E741" s="95"/>
      <c r="F741" s="1387"/>
      <c r="G741" s="1387"/>
      <c r="H741" s="1385"/>
      <c r="I741" s="95"/>
      <c r="J741" s="95"/>
      <c r="K741" s="95"/>
      <c r="L741" s="95"/>
      <c r="M741" s="95"/>
      <c r="N741" s="95"/>
      <c r="O741" s="95"/>
      <c r="P741" s="95"/>
      <c r="Q741" s="95"/>
      <c r="R741" s="95"/>
      <c r="S741" s="95"/>
      <c r="T741" s="95"/>
      <c r="U741" s="95"/>
      <c r="V741" s="95"/>
      <c r="W741" s="95"/>
    </row>
    <row r="742">
      <c r="B742" s="95"/>
      <c r="C742" s="95"/>
      <c r="D742" s="95"/>
      <c r="E742" s="95"/>
      <c r="F742" s="1387"/>
      <c r="G742" s="1387"/>
      <c r="H742" s="1385"/>
      <c r="I742" s="95"/>
      <c r="J742" s="95"/>
      <c r="K742" s="95"/>
      <c r="L742" s="95"/>
      <c r="M742" s="95"/>
      <c r="N742" s="95"/>
      <c r="O742" s="95"/>
      <c r="P742" s="95"/>
      <c r="Q742" s="95"/>
      <c r="R742" s="95"/>
      <c r="S742" s="95"/>
      <c r="T742" s="95"/>
      <c r="U742" s="95"/>
      <c r="V742" s="95"/>
      <c r="W742" s="95"/>
    </row>
    <row r="743">
      <c r="B743" s="95"/>
      <c r="C743" s="95"/>
      <c r="D743" s="95"/>
      <c r="E743" s="95"/>
      <c r="F743" s="1387"/>
      <c r="G743" s="1387"/>
      <c r="H743" s="1385"/>
      <c r="I743" s="95"/>
      <c r="J743" s="95"/>
      <c r="K743" s="95"/>
      <c r="L743" s="95"/>
      <c r="M743" s="95"/>
      <c r="N743" s="95"/>
      <c r="O743" s="95"/>
      <c r="P743" s="95"/>
      <c r="Q743" s="95"/>
      <c r="R743" s="95"/>
      <c r="S743" s="95"/>
      <c r="T743" s="95"/>
      <c r="U743" s="95"/>
      <c r="V743" s="95"/>
      <c r="W743" s="95"/>
    </row>
    <row r="744">
      <c r="B744" s="95"/>
      <c r="C744" s="95"/>
      <c r="D744" s="95"/>
      <c r="E744" s="95"/>
      <c r="F744" s="1387"/>
      <c r="G744" s="1387"/>
      <c r="H744" s="1385"/>
      <c r="I744" s="95"/>
      <c r="J744" s="95"/>
      <c r="K744" s="95"/>
      <c r="L744" s="95"/>
      <c r="M744" s="95"/>
      <c r="N744" s="95"/>
      <c r="O744" s="95"/>
      <c r="P744" s="95"/>
      <c r="Q744" s="95"/>
      <c r="R744" s="95"/>
      <c r="S744" s="95"/>
      <c r="T744" s="95"/>
      <c r="U744" s="95"/>
      <c r="V744" s="95"/>
      <c r="W744" s="95"/>
    </row>
    <row r="745">
      <c r="B745" s="95"/>
      <c r="C745" s="95"/>
      <c r="D745" s="95"/>
      <c r="E745" s="95"/>
      <c r="F745" s="1387"/>
      <c r="G745" s="1387"/>
      <c r="H745" s="1385"/>
      <c r="I745" s="95"/>
      <c r="J745" s="95"/>
      <c r="K745" s="95"/>
      <c r="L745" s="95"/>
      <c r="M745" s="95"/>
      <c r="N745" s="95"/>
      <c r="O745" s="95"/>
      <c r="P745" s="95"/>
      <c r="Q745" s="95"/>
      <c r="R745" s="95"/>
      <c r="S745" s="95"/>
      <c r="T745" s="95"/>
      <c r="U745" s="95"/>
      <c r="V745" s="95"/>
      <c r="W745" s="95"/>
    </row>
    <row r="746">
      <c r="B746" s="95"/>
      <c r="C746" s="95"/>
      <c r="D746" s="95"/>
      <c r="E746" s="95"/>
      <c r="F746" s="1387"/>
      <c r="G746" s="1387"/>
      <c r="H746" s="1385"/>
      <c r="I746" s="95"/>
      <c r="J746" s="95"/>
      <c r="K746" s="95"/>
      <c r="L746" s="95"/>
      <c r="M746" s="95"/>
      <c r="N746" s="95"/>
      <c r="O746" s="95"/>
      <c r="P746" s="95"/>
      <c r="Q746" s="95"/>
      <c r="R746" s="95"/>
      <c r="S746" s="95"/>
      <c r="T746" s="95"/>
      <c r="U746" s="95"/>
      <c r="V746" s="95"/>
      <c r="W746" s="95"/>
    </row>
    <row r="747">
      <c r="B747" s="95"/>
      <c r="C747" s="95"/>
      <c r="D747" s="95"/>
      <c r="E747" s="95"/>
      <c r="F747" s="1387"/>
      <c r="G747" s="1387"/>
      <c r="H747" s="1385"/>
      <c r="I747" s="95"/>
      <c r="J747" s="95"/>
      <c r="K747" s="95"/>
      <c r="L747" s="95"/>
      <c r="M747" s="95"/>
      <c r="N747" s="95"/>
      <c r="O747" s="95"/>
      <c r="P747" s="95"/>
      <c r="Q747" s="95"/>
      <c r="R747" s="95"/>
      <c r="S747" s="95"/>
      <c r="T747" s="95"/>
      <c r="U747" s="95"/>
      <c r="V747" s="95"/>
      <c r="W747" s="95"/>
    </row>
    <row r="748">
      <c r="B748" s="95"/>
      <c r="C748" s="95"/>
      <c r="D748" s="95"/>
      <c r="E748" s="95"/>
      <c r="F748" s="1387"/>
      <c r="G748" s="1387"/>
      <c r="H748" s="1385"/>
      <c r="I748" s="95"/>
      <c r="J748" s="95"/>
      <c r="K748" s="95"/>
      <c r="L748" s="95"/>
      <c r="M748" s="95"/>
      <c r="N748" s="95"/>
      <c r="O748" s="95"/>
      <c r="P748" s="95"/>
      <c r="Q748" s="95"/>
      <c r="R748" s="95"/>
      <c r="S748" s="95"/>
      <c r="T748" s="95"/>
      <c r="U748" s="95"/>
      <c r="V748" s="95"/>
      <c r="W748" s="95"/>
    </row>
    <row r="749">
      <c r="B749" s="95"/>
      <c r="C749" s="95"/>
      <c r="D749" s="95"/>
      <c r="E749" s="95"/>
      <c r="F749" s="1387"/>
      <c r="G749" s="1387"/>
      <c r="H749" s="1385"/>
      <c r="I749" s="95"/>
      <c r="J749" s="95"/>
      <c r="K749" s="95"/>
      <c r="L749" s="95"/>
      <c r="M749" s="95"/>
      <c r="N749" s="95"/>
      <c r="O749" s="95"/>
      <c r="P749" s="95"/>
      <c r="Q749" s="95"/>
      <c r="R749" s="95"/>
      <c r="S749" s="95"/>
      <c r="T749" s="95"/>
      <c r="U749" s="95"/>
      <c r="V749" s="95"/>
      <c r="W749" s="95"/>
    </row>
    <row r="750">
      <c r="B750" s="95"/>
      <c r="C750" s="95"/>
      <c r="D750" s="95"/>
      <c r="E750" s="95"/>
      <c r="F750" s="1387"/>
      <c r="G750" s="1387"/>
      <c r="H750" s="1385"/>
      <c r="I750" s="95"/>
      <c r="J750" s="95"/>
      <c r="K750" s="95"/>
      <c r="L750" s="95"/>
      <c r="M750" s="95"/>
      <c r="N750" s="95"/>
      <c r="O750" s="95"/>
      <c r="P750" s="95"/>
      <c r="Q750" s="95"/>
      <c r="R750" s="95"/>
      <c r="S750" s="95"/>
      <c r="T750" s="95"/>
      <c r="U750" s="95"/>
      <c r="V750" s="95"/>
      <c r="W750" s="95"/>
    </row>
    <row r="751">
      <c r="B751" s="95"/>
      <c r="C751" s="95"/>
      <c r="D751" s="95"/>
      <c r="E751" s="95"/>
      <c r="F751" s="1387"/>
      <c r="G751" s="1387"/>
      <c r="H751" s="1385"/>
      <c r="I751" s="95"/>
      <c r="J751" s="95"/>
      <c r="K751" s="95"/>
      <c r="L751" s="95"/>
      <c r="M751" s="95"/>
      <c r="N751" s="95"/>
      <c r="O751" s="95"/>
      <c r="P751" s="95"/>
      <c r="Q751" s="95"/>
      <c r="R751" s="95"/>
      <c r="S751" s="95"/>
      <c r="T751" s="95"/>
      <c r="U751" s="95"/>
      <c r="V751" s="95"/>
      <c r="W751" s="95"/>
    </row>
    <row r="752">
      <c r="B752" s="95"/>
      <c r="C752" s="95"/>
      <c r="D752" s="95"/>
      <c r="E752" s="95"/>
      <c r="F752" s="1387"/>
      <c r="G752" s="1387"/>
      <c r="H752" s="1385"/>
      <c r="I752" s="95"/>
      <c r="J752" s="95"/>
      <c r="K752" s="95"/>
      <c r="L752" s="95"/>
      <c r="M752" s="95"/>
      <c r="N752" s="95"/>
      <c r="O752" s="95"/>
      <c r="P752" s="95"/>
      <c r="Q752" s="95"/>
      <c r="R752" s="95"/>
      <c r="S752" s="95"/>
      <c r="T752" s="95"/>
      <c r="U752" s="95"/>
      <c r="V752" s="95"/>
      <c r="W752" s="95"/>
    </row>
    <row r="753">
      <c r="B753" s="95"/>
      <c r="C753" s="95"/>
      <c r="D753" s="95"/>
      <c r="E753" s="95"/>
      <c r="F753" s="1387"/>
      <c r="G753" s="1387"/>
      <c r="H753" s="1385"/>
      <c r="I753" s="95"/>
      <c r="J753" s="95"/>
      <c r="K753" s="95"/>
      <c r="L753" s="95"/>
      <c r="M753" s="95"/>
      <c r="N753" s="95"/>
      <c r="O753" s="95"/>
      <c r="P753" s="95"/>
      <c r="Q753" s="95"/>
      <c r="R753" s="95"/>
      <c r="S753" s="95"/>
      <c r="T753" s="95"/>
      <c r="U753" s="95"/>
      <c r="V753" s="95"/>
      <c r="W753" s="95"/>
    </row>
    <row r="754">
      <c r="B754" s="95"/>
      <c r="C754" s="95"/>
      <c r="D754" s="95"/>
      <c r="E754" s="95"/>
      <c r="F754" s="1387"/>
      <c r="G754" s="1387"/>
      <c r="H754" s="1385"/>
      <c r="I754" s="95"/>
      <c r="J754" s="95"/>
      <c r="K754" s="95"/>
      <c r="L754" s="95"/>
      <c r="M754" s="95"/>
      <c r="N754" s="95"/>
      <c r="O754" s="95"/>
      <c r="P754" s="95"/>
      <c r="Q754" s="95"/>
      <c r="R754" s="95"/>
      <c r="S754" s="95"/>
      <c r="T754" s="95"/>
      <c r="U754" s="95"/>
      <c r="V754" s="95"/>
      <c r="W754" s="95"/>
    </row>
    <row r="755">
      <c r="B755" s="95"/>
      <c r="C755" s="95"/>
      <c r="D755" s="95"/>
      <c r="E755" s="95"/>
      <c r="F755" s="1387"/>
      <c r="G755" s="1387"/>
      <c r="H755" s="1385"/>
      <c r="I755" s="95"/>
      <c r="J755" s="95"/>
      <c r="K755" s="95"/>
      <c r="L755" s="95"/>
      <c r="M755" s="95"/>
      <c r="N755" s="95"/>
      <c r="O755" s="95"/>
      <c r="P755" s="95"/>
      <c r="Q755" s="95"/>
      <c r="R755" s="95"/>
      <c r="S755" s="95"/>
      <c r="T755" s="95"/>
      <c r="U755" s="95"/>
      <c r="V755" s="95"/>
      <c r="W755" s="95"/>
    </row>
    <row r="756">
      <c r="B756" s="95"/>
      <c r="C756" s="95"/>
      <c r="D756" s="95"/>
      <c r="E756" s="95"/>
      <c r="F756" s="1387"/>
      <c r="G756" s="1387"/>
      <c r="H756" s="1385"/>
      <c r="I756" s="95"/>
      <c r="J756" s="95"/>
      <c r="K756" s="95"/>
      <c r="L756" s="95"/>
      <c r="M756" s="95"/>
      <c r="N756" s="95"/>
      <c r="O756" s="95"/>
      <c r="P756" s="95"/>
      <c r="Q756" s="95"/>
      <c r="R756" s="95"/>
      <c r="S756" s="95"/>
      <c r="T756" s="95"/>
      <c r="U756" s="95"/>
      <c r="V756" s="95"/>
      <c r="W756" s="95"/>
    </row>
    <row r="757">
      <c r="B757" s="95"/>
      <c r="C757" s="95"/>
      <c r="D757" s="95"/>
      <c r="E757" s="95"/>
      <c r="F757" s="1387"/>
      <c r="G757" s="1387"/>
      <c r="H757" s="1385"/>
      <c r="I757" s="95"/>
      <c r="J757" s="95"/>
      <c r="K757" s="95"/>
      <c r="L757" s="95"/>
      <c r="M757" s="95"/>
      <c r="N757" s="95"/>
      <c r="O757" s="95"/>
      <c r="P757" s="95"/>
      <c r="Q757" s="95"/>
      <c r="R757" s="95"/>
      <c r="S757" s="95"/>
      <c r="T757" s="95"/>
      <c r="U757" s="95"/>
      <c r="V757" s="95"/>
      <c r="W757" s="95"/>
    </row>
    <row r="758">
      <c r="B758" s="95"/>
      <c r="C758" s="95"/>
      <c r="D758" s="95"/>
      <c r="E758" s="95"/>
      <c r="F758" s="1387"/>
      <c r="G758" s="1387"/>
      <c r="H758" s="1385"/>
      <c r="I758" s="95"/>
      <c r="J758" s="95"/>
      <c r="K758" s="95"/>
      <c r="L758" s="95"/>
      <c r="M758" s="95"/>
      <c r="N758" s="95"/>
      <c r="O758" s="95"/>
      <c r="P758" s="95"/>
      <c r="Q758" s="95"/>
      <c r="R758" s="95"/>
      <c r="S758" s="95"/>
      <c r="T758" s="95"/>
      <c r="U758" s="95"/>
      <c r="V758" s="95"/>
      <c r="W758" s="95"/>
    </row>
    <row r="759">
      <c r="B759" s="95"/>
      <c r="C759" s="95"/>
      <c r="D759" s="95"/>
      <c r="E759" s="95"/>
      <c r="F759" s="1387"/>
      <c r="G759" s="1387"/>
      <c r="H759" s="1385"/>
      <c r="I759" s="95"/>
      <c r="J759" s="95"/>
      <c r="K759" s="95"/>
      <c r="L759" s="95"/>
      <c r="M759" s="95"/>
      <c r="N759" s="95"/>
      <c r="O759" s="95"/>
      <c r="P759" s="95"/>
      <c r="Q759" s="95"/>
      <c r="R759" s="95"/>
      <c r="S759" s="95"/>
      <c r="T759" s="95"/>
      <c r="U759" s="95"/>
      <c r="V759" s="95"/>
      <c r="W759" s="95"/>
    </row>
    <row r="760">
      <c r="B760" s="95"/>
      <c r="C760" s="95"/>
      <c r="D760" s="95"/>
      <c r="E760" s="95"/>
      <c r="F760" s="1387"/>
      <c r="G760" s="1387"/>
      <c r="H760" s="1385"/>
      <c r="I760" s="95"/>
      <c r="J760" s="95"/>
      <c r="K760" s="95"/>
      <c r="L760" s="95"/>
      <c r="M760" s="95"/>
      <c r="N760" s="95"/>
      <c r="O760" s="95"/>
      <c r="P760" s="95"/>
      <c r="Q760" s="95"/>
      <c r="R760" s="95"/>
      <c r="S760" s="95"/>
      <c r="T760" s="95"/>
      <c r="U760" s="95"/>
      <c r="V760" s="95"/>
      <c r="W760" s="95"/>
    </row>
    <row r="761">
      <c r="B761" s="95"/>
      <c r="C761" s="95"/>
      <c r="D761" s="95"/>
      <c r="E761" s="95"/>
      <c r="F761" s="1387"/>
      <c r="G761" s="1387"/>
      <c r="H761" s="1385"/>
      <c r="I761" s="95"/>
      <c r="J761" s="95"/>
      <c r="K761" s="95"/>
      <c r="L761" s="95"/>
      <c r="M761" s="95"/>
      <c r="N761" s="95"/>
      <c r="O761" s="95"/>
      <c r="P761" s="95"/>
      <c r="Q761" s="95"/>
      <c r="R761" s="95"/>
      <c r="S761" s="95"/>
      <c r="T761" s="95"/>
      <c r="U761" s="95"/>
      <c r="V761" s="95"/>
      <c r="W761" s="95"/>
    </row>
    <row r="762">
      <c r="B762" s="95"/>
      <c r="C762" s="95"/>
      <c r="D762" s="95"/>
      <c r="E762" s="95"/>
      <c r="F762" s="1387"/>
      <c r="G762" s="1387"/>
      <c r="H762" s="1385"/>
      <c r="I762" s="95"/>
      <c r="J762" s="95"/>
      <c r="K762" s="95"/>
      <c r="L762" s="95"/>
      <c r="M762" s="95"/>
      <c r="N762" s="95"/>
      <c r="O762" s="95"/>
      <c r="P762" s="95"/>
      <c r="Q762" s="95"/>
      <c r="R762" s="95"/>
      <c r="S762" s="95"/>
      <c r="T762" s="95"/>
      <c r="U762" s="95"/>
      <c r="V762" s="95"/>
      <c r="W762" s="95"/>
    </row>
    <row r="763">
      <c r="B763" s="95"/>
      <c r="C763" s="95"/>
      <c r="D763" s="95"/>
      <c r="E763" s="95"/>
      <c r="F763" s="1387"/>
      <c r="G763" s="1387"/>
      <c r="H763" s="1385"/>
      <c r="I763" s="95"/>
      <c r="J763" s="95"/>
      <c r="K763" s="95"/>
      <c r="L763" s="95"/>
      <c r="M763" s="95"/>
      <c r="N763" s="95"/>
      <c r="O763" s="95"/>
      <c r="P763" s="95"/>
      <c r="Q763" s="95"/>
      <c r="R763" s="95"/>
      <c r="S763" s="95"/>
      <c r="T763" s="95"/>
      <c r="U763" s="95"/>
      <c r="V763" s="95"/>
      <c r="W763" s="95"/>
    </row>
    <row r="764">
      <c r="B764" s="95"/>
      <c r="C764" s="95"/>
      <c r="D764" s="95"/>
      <c r="E764" s="95"/>
      <c r="F764" s="1387"/>
      <c r="G764" s="1387"/>
      <c r="H764" s="1385"/>
      <c r="I764" s="95"/>
      <c r="J764" s="95"/>
      <c r="K764" s="95"/>
      <c r="L764" s="95"/>
      <c r="M764" s="95"/>
      <c r="N764" s="95"/>
      <c r="O764" s="95"/>
      <c r="P764" s="95"/>
      <c r="Q764" s="95"/>
      <c r="R764" s="95"/>
      <c r="S764" s="95"/>
      <c r="T764" s="95"/>
      <c r="U764" s="95"/>
      <c r="V764" s="95"/>
      <c r="W764" s="95"/>
    </row>
    <row r="765">
      <c r="B765" s="95"/>
      <c r="C765" s="95"/>
      <c r="D765" s="95"/>
      <c r="E765" s="95"/>
      <c r="F765" s="1387"/>
      <c r="G765" s="1387"/>
      <c r="H765" s="1385"/>
      <c r="I765" s="95"/>
      <c r="J765" s="95"/>
      <c r="K765" s="95"/>
      <c r="L765" s="95"/>
      <c r="M765" s="95"/>
      <c r="N765" s="95"/>
      <c r="O765" s="95"/>
      <c r="P765" s="95"/>
      <c r="Q765" s="95"/>
      <c r="R765" s="95"/>
      <c r="S765" s="95"/>
      <c r="T765" s="95"/>
      <c r="U765" s="95"/>
      <c r="V765" s="95"/>
      <c r="W765" s="95"/>
    </row>
    <row r="766">
      <c r="B766" s="95"/>
      <c r="C766" s="95"/>
      <c r="D766" s="95"/>
      <c r="E766" s="95"/>
      <c r="F766" s="1387"/>
      <c r="G766" s="1387"/>
      <c r="H766" s="1385"/>
      <c r="I766" s="95"/>
      <c r="J766" s="95"/>
      <c r="K766" s="95"/>
      <c r="L766" s="95"/>
      <c r="M766" s="95"/>
      <c r="N766" s="95"/>
      <c r="O766" s="95"/>
      <c r="P766" s="95"/>
      <c r="Q766" s="95"/>
      <c r="R766" s="95"/>
      <c r="S766" s="95"/>
      <c r="T766" s="95"/>
      <c r="U766" s="95"/>
      <c r="V766" s="95"/>
      <c r="W766" s="95"/>
    </row>
    <row r="767">
      <c r="B767" s="95"/>
      <c r="C767" s="95"/>
      <c r="D767" s="95"/>
      <c r="E767" s="95"/>
      <c r="F767" s="1387"/>
      <c r="G767" s="1387"/>
      <c r="H767" s="1385"/>
      <c r="I767" s="95"/>
      <c r="J767" s="95"/>
      <c r="K767" s="95"/>
      <c r="L767" s="95"/>
      <c r="M767" s="95"/>
      <c r="N767" s="95"/>
      <c r="O767" s="95"/>
      <c r="P767" s="95"/>
      <c r="Q767" s="95"/>
      <c r="R767" s="95"/>
      <c r="S767" s="95"/>
      <c r="T767" s="95"/>
      <c r="U767" s="95"/>
      <c r="V767" s="95"/>
      <c r="W767" s="95"/>
    </row>
    <row r="768">
      <c r="B768" s="95"/>
      <c r="C768" s="95"/>
      <c r="D768" s="95"/>
      <c r="E768" s="95"/>
      <c r="F768" s="1387"/>
      <c r="G768" s="1387"/>
      <c r="H768" s="1385"/>
      <c r="I768" s="95"/>
      <c r="J768" s="95"/>
      <c r="K768" s="95"/>
      <c r="L768" s="95"/>
      <c r="M768" s="95"/>
      <c r="N768" s="95"/>
      <c r="O768" s="95"/>
      <c r="P768" s="95"/>
      <c r="Q768" s="95"/>
      <c r="R768" s="95"/>
      <c r="S768" s="95"/>
      <c r="T768" s="95"/>
      <c r="U768" s="95"/>
      <c r="V768" s="95"/>
      <c r="W768" s="95"/>
    </row>
    <row r="769">
      <c r="B769" s="95"/>
      <c r="C769" s="95"/>
      <c r="D769" s="95"/>
      <c r="E769" s="95"/>
      <c r="F769" s="1387"/>
      <c r="G769" s="1387"/>
      <c r="H769" s="1385"/>
      <c r="I769" s="95"/>
      <c r="J769" s="95"/>
      <c r="K769" s="95"/>
      <c r="L769" s="95"/>
      <c r="M769" s="95"/>
      <c r="N769" s="95"/>
      <c r="O769" s="95"/>
      <c r="P769" s="95"/>
      <c r="Q769" s="95"/>
      <c r="R769" s="95"/>
      <c r="S769" s="95"/>
      <c r="T769" s="95"/>
      <c r="U769" s="95"/>
      <c r="V769" s="95"/>
      <c r="W769" s="95"/>
    </row>
    <row r="770">
      <c r="B770" s="95"/>
      <c r="C770" s="95"/>
      <c r="D770" s="95"/>
      <c r="E770" s="95"/>
      <c r="F770" s="1387"/>
      <c r="G770" s="1387"/>
      <c r="H770" s="1385"/>
      <c r="I770" s="95"/>
      <c r="J770" s="95"/>
      <c r="K770" s="95"/>
      <c r="L770" s="95"/>
      <c r="M770" s="95"/>
      <c r="N770" s="95"/>
      <c r="O770" s="95"/>
      <c r="P770" s="95"/>
      <c r="Q770" s="95"/>
      <c r="R770" s="95"/>
      <c r="S770" s="95"/>
      <c r="T770" s="95"/>
      <c r="U770" s="95"/>
      <c r="V770" s="95"/>
      <c r="W770" s="95"/>
    </row>
    <row r="771">
      <c r="B771" s="95"/>
      <c r="C771" s="95"/>
      <c r="D771" s="95"/>
      <c r="E771" s="95"/>
      <c r="F771" s="1387"/>
      <c r="G771" s="1387"/>
      <c r="H771" s="1385"/>
      <c r="I771" s="95"/>
      <c r="J771" s="95"/>
      <c r="K771" s="95"/>
      <c r="L771" s="95"/>
      <c r="M771" s="95"/>
      <c r="N771" s="95"/>
      <c r="O771" s="95"/>
      <c r="P771" s="95"/>
      <c r="Q771" s="95"/>
      <c r="R771" s="95"/>
      <c r="S771" s="95"/>
      <c r="T771" s="95"/>
      <c r="U771" s="95"/>
      <c r="V771" s="95"/>
      <c r="W771" s="95"/>
    </row>
    <row r="772">
      <c r="B772" s="95"/>
      <c r="C772" s="95"/>
      <c r="D772" s="95"/>
      <c r="E772" s="95"/>
      <c r="F772" s="1387"/>
      <c r="G772" s="1387"/>
      <c r="H772" s="1385"/>
      <c r="I772" s="95"/>
      <c r="J772" s="95"/>
      <c r="K772" s="95"/>
      <c r="L772" s="95"/>
      <c r="M772" s="95"/>
      <c r="N772" s="95"/>
      <c r="O772" s="95"/>
      <c r="P772" s="95"/>
      <c r="Q772" s="95"/>
      <c r="R772" s="95"/>
      <c r="S772" s="95"/>
      <c r="T772" s="95"/>
      <c r="U772" s="95"/>
      <c r="V772" s="95"/>
      <c r="W772" s="95"/>
    </row>
    <row r="773">
      <c r="B773" s="95"/>
      <c r="C773" s="95"/>
      <c r="D773" s="95"/>
      <c r="E773" s="95"/>
      <c r="F773" s="1387"/>
      <c r="G773" s="1387"/>
      <c r="H773" s="1385"/>
      <c r="I773" s="95"/>
      <c r="J773" s="95"/>
      <c r="K773" s="95"/>
      <c r="L773" s="95"/>
      <c r="M773" s="95"/>
      <c r="N773" s="95"/>
      <c r="O773" s="95"/>
      <c r="P773" s="95"/>
      <c r="Q773" s="95"/>
      <c r="R773" s="95"/>
      <c r="S773" s="95"/>
      <c r="T773" s="95"/>
      <c r="U773" s="95"/>
      <c r="V773" s="95"/>
      <c r="W773" s="95"/>
    </row>
    <row r="774">
      <c r="B774" s="95"/>
      <c r="C774" s="95"/>
      <c r="D774" s="95"/>
      <c r="E774" s="95"/>
      <c r="F774" s="1387"/>
      <c r="G774" s="1387"/>
      <c r="H774" s="1385"/>
      <c r="I774" s="95"/>
      <c r="J774" s="95"/>
      <c r="K774" s="95"/>
      <c r="L774" s="95"/>
      <c r="M774" s="95"/>
      <c r="N774" s="95"/>
      <c r="O774" s="95"/>
      <c r="P774" s="95"/>
      <c r="Q774" s="95"/>
      <c r="R774" s="95"/>
      <c r="S774" s="95"/>
      <c r="T774" s="95"/>
      <c r="U774" s="95"/>
      <c r="V774" s="95"/>
      <c r="W774" s="95"/>
    </row>
    <row r="775">
      <c r="B775" s="95"/>
      <c r="C775" s="95"/>
      <c r="D775" s="95"/>
      <c r="E775" s="95"/>
      <c r="F775" s="1387"/>
      <c r="G775" s="1387"/>
      <c r="H775" s="1385"/>
      <c r="I775" s="95"/>
      <c r="J775" s="95"/>
      <c r="K775" s="95"/>
      <c r="L775" s="95"/>
      <c r="M775" s="95"/>
      <c r="N775" s="95"/>
      <c r="O775" s="95"/>
      <c r="P775" s="95"/>
      <c r="Q775" s="95"/>
      <c r="R775" s="95"/>
      <c r="S775" s="95"/>
      <c r="T775" s="95"/>
      <c r="U775" s="95"/>
      <c r="V775" s="95"/>
      <c r="W775" s="95"/>
    </row>
    <row r="776">
      <c r="B776" s="95"/>
      <c r="C776" s="95"/>
      <c r="D776" s="95"/>
      <c r="E776" s="95"/>
      <c r="F776" s="1387"/>
      <c r="G776" s="1387"/>
      <c r="H776" s="1385"/>
      <c r="I776" s="95"/>
      <c r="J776" s="95"/>
      <c r="K776" s="95"/>
      <c r="L776" s="95"/>
      <c r="M776" s="95"/>
      <c r="N776" s="95"/>
      <c r="O776" s="95"/>
      <c r="P776" s="95"/>
      <c r="Q776" s="95"/>
      <c r="R776" s="95"/>
      <c r="S776" s="95"/>
      <c r="T776" s="95"/>
      <c r="U776" s="95"/>
      <c r="V776" s="95"/>
      <c r="W776" s="95"/>
    </row>
    <row r="777">
      <c r="B777" s="95"/>
      <c r="C777" s="95"/>
      <c r="D777" s="95"/>
      <c r="E777" s="95"/>
      <c r="F777" s="1387"/>
      <c r="G777" s="1387"/>
      <c r="H777" s="1385"/>
      <c r="I777" s="95"/>
      <c r="J777" s="95"/>
      <c r="K777" s="95"/>
      <c r="L777" s="95"/>
      <c r="M777" s="95"/>
      <c r="N777" s="95"/>
      <c r="O777" s="95"/>
      <c r="P777" s="95"/>
      <c r="Q777" s="95"/>
      <c r="R777" s="95"/>
      <c r="S777" s="95"/>
      <c r="T777" s="95"/>
      <c r="U777" s="95"/>
      <c r="V777" s="95"/>
      <c r="W777" s="95"/>
    </row>
    <row r="778">
      <c r="B778" s="95"/>
      <c r="C778" s="95"/>
      <c r="D778" s="95"/>
      <c r="E778" s="95"/>
      <c r="F778" s="1387"/>
      <c r="G778" s="1387"/>
      <c r="H778" s="1385"/>
      <c r="I778" s="95"/>
      <c r="J778" s="95"/>
      <c r="K778" s="95"/>
      <c r="L778" s="95"/>
      <c r="M778" s="95"/>
      <c r="N778" s="95"/>
      <c r="O778" s="95"/>
      <c r="P778" s="95"/>
      <c r="Q778" s="95"/>
      <c r="R778" s="95"/>
      <c r="S778" s="95"/>
      <c r="T778" s="95"/>
      <c r="U778" s="95"/>
      <c r="V778" s="95"/>
      <c r="W778" s="95"/>
    </row>
    <row r="779">
      <c r="B779" s="95"/>
      <c r="C779" s="95"/>
      <c r="D779" s="95"/>
      <c r="E779" s="95"/>
      <c r="F779" s="1387"/>
      <c r="G779" s="1387"/>
      <c r="H779" s="1385"/>
      <c r="I779" s="95"/>
      <c r="J779" s="95"/>
      <c r="K779" s="95"/>
      <c r="L779" s="95"/>
      <c r="M779" s="95"/>
      <c r="N779" s="95"/>
      <c r="O779" s="95"/>
      <c r="P779" s="95"/>
      <c r="Q779" s="95"/>
      <c r="R779" s="95"/>
      <c r="S779" s="95"/>
      <c r="T779" s="95"/>
      <c r="U779" s="95"/>
      <c r="V779" s="95"/>
      <c r="W779" s="95"/>
    </row>
    <row r="780">
      <c r="B780" s="95"/>
      <c r="C780" s="95"/>
      <c r="D780" s="95"/>
      <c r="E780" s="95"/>
      <c r="F780" s="1387"/>
      <c r="G780" s="1387"/>
      <c r="H780" s="1385"/>
      <c r="I780" s="95"/>
      <c r="J780" s="95"/>
      <c r="K780" s="95"/>
      <c r="L780" s="95"/>
      <c r="M780" s="95"/>
      <c r="N780" s="95"/>
      <c r="O780" s="95"/>
      <c r="P780" s="95"/>
      <c r="Q780" s="95"/>
      <c r="R780" s="95"/>
      <c r="S780" s="95"/>
      <c r="T780" s="95"/>
      <c r="U780" s="95"/>
      <c r="V780" s="95"/>
      <c r="W780" s="95"/>
    </row>
    <row r="781">
      <c r="B781" s="95"/>
      <c r="C781" s="95"/>
      <c r="D781" s="95"/>
      <c r="E781" s="95"/>
      <c r="F781" s="1387"/>
      <c r="G781" s="1387"/>
      <c r="H781" s="1385"/>
      <c r="I781" s="95"/>
      <c r="J781" s="95"/>
      <c r="K781" s="95"/>
      <c r="L781" s="95"/>
      <c r="M781" s="95"/>
      <c r="N781" s="95"/>
      <c r="O781" s="95"/>
      <c r="P781" s="95"/>
      <c r="Q781" s="95"/>
      <c r="R781" s="95"/>
      <c r="S781" s="95"/>
      <c r="T781" s="95"/>
      <c r="U781" s="95"/>
      <c r="V781" s="95"/>
      <c r="W781" s="95"/>
    </row>
    <row r="782">
      <c r="B782" s="95"/>
      <c r="C782" s="95"/>
      <c r="D782" s="95"/>
      <c r="E782" s="95"/>
      <c r="F782" s="1387"/>
      <c r="G782" s="1387"/>
      <c r="H782" s="1385"/>
      <c r="I782" s="95"/>
      <c r="J782" s="95"/>
      <c r="K782" s="95"/>
      <c r="L782" s="95"/>
      <c r="M782" s="95"/>
      <c r="N782" s="95"/>
      <c r="O782" s="95"/>
      <c r="P782" s="95"/>
      <c r="Q782" s="95"/>
      <c r="R782" s="95"/>
      <c r="S782" s="95"/>
      <c r="T782" s="95"/>
      <c r="U782" s="95"/>
      <c r="V782" s="95"/>
      <c r="W782" s="95"/>
    </row>
    <row r="783">
      <c r="B783" s="95"/>
      <c r="C783" s="95"/>
      <c r="D783" s="95"/>
      <c r="E783" s="95"/>
      <c r="F783" s="1387"/>
      <c r="G783" s="1387"/>
      <c r="H783" s="1385"/>
      <c r="I783" s="95"/>
      <c r="J783" s="95"/>
      <c r="K783" s="95"/>
      <c r="L783" s="95"/>
      <c r="M783" s="95"/>
      <c r="N783" s="95"/>
      <c r="O783" s="95"/>
      <c r="P783" s="95"/>
      <c r="Q783" s="95"/>
      <c r="R783" s="95"/>
      <c r="S783" s="95"/>
      <c r="T783" s="95"/>
      <c r="U783" s="95"/>
      <c r="V783" s="95"/>
      <c r="W783" s="95"/>
    </row>
    <row r="784">
      <c r="B784" s="95"/>
      <c r="C784" s="95"/>
      <c r="D784" s="95"/>
      <c r="E784" s="95"/>
      <c r="F784" s="1387"/>
      <c r="G784" s="1387"/>
      <c r="H784" s="1385"/>
      <c r="I784" s="95"/>
      <c r="J784" s="95"/>
      <c r="K784" s="95"/>
      <c r="L784" s="95"/>
      <c r="M784" s="95"/>
      <c r="N784" s="95"/>
      <c r="O784" s="95"/>
      <c r="P784" s="95"/>
      <c r="Q784" s="95"/>
      <c r="R784" s="95"/>
      <c r="S784" s="95"/>
      <c r="T784" s="95"/>
      <c r="U784" s="95"/>
      <c r="V784" s="95"/>
      <c r="W784" s="95"/>
    </row>
    <row r="785">
      <c r="B785" s="95"/>
      <c r="C785" s="95"/>
      <c r="D785" s="95"/>
      <c r="E785" s="95"/>
      <c r="F785" s="1387"/>
      <c r="G785" s="1387"/>
      <c r="H785" s="1385"/>
      <c r="I785" s="95"/>
      <c r="J785" s="95"/>
      <c r="K785" s="95"/>
      <c r="L785" s="95"/>
      <c r="M785" s="95"/>
      <c r="N785" s="95"/>
      <c r="O785" s="95"/>
      <c r="P785" s="95"/>
      <c r="Q785" s="95"/>
      <c r="R785" s="95"/>
      <c r="S785" s="95"/>
      <c r="T785" s="95"/>
      <c r="U785" s="95"/>
      <c r="V785" s="95"/>
      <c r="W785" s="95"/>
    </row>
    <row r="786">
      <c r="B786" s="95"/>
      <c r="C786" s="95"/>
      <c r="D786" s="95"/>
      <c r="E786" s="95"/>
      <c r="F786" s="1387"/>
      <c r="G786" s="1387"/>
      <c r="H786" s="1385"/>
      <c r="I786" s="95"/>
      <c r="J786" s="95"/>
      <c r="K786" s="95"/>
      <c r="L786" s="95"/>
      <c r="M786" s="95"/>
      <c r="N786" s="95"/>
      <c r="O786" s="95"/>
      <c r="P786" s="95"/>
      <c r="Q786" s="95"/>
      <c r="R786" s="95"/>
      <c r="S786" s="95"/>
      <c r="T786" s="95"/>
      <c r="U786" s="95"/>
      <c r="V786" s="95"/>
      <c r="W786" s="95"/>
    </row>
    <row r="787">
      <c r="B787" s="95"/>
      <c r="C787" s="95"/>
      <c r="D787" s="95"/>
      <c r="E787" s="95"/>
      <c r="F787" s="1387"/>
      <c r="G787" s="1387"/>
      <c r="H787" s="1385"/>
      <c r="I787" s="95"/>
      <c r="J787" s="95"/>
      <c r="K787" s="95"/>
      <c r="L787" s="95"/>
      <c r="M787" s="95"/>
      <c r="N787" s="95"/>
      <c r="O787" s="95"/>
      <c r="P787" s="95"/>
      <c r="Q787" s="95"/>
      <c r="R787" s="95"/>
      <c r="S787" s="95"/>
      <c r="T787" s="95"/>
      <c r="U787" s="95"/>
      <c r="V787" s="95"/>
      <c r="W787" s="95"/>
    </row>
    <row r="788">
      <c r="B788" s="95"/>
      <c r="C788" s="95"/>
      <c r="D788" s="95"/>
      <c r="E788" s="95"/>
      <c r="F788" s="1387"/>
      <c r="G788" s="1387"/>
      <c r="H788" s="1385"/>
      <c r="I788" s="95"/>
      <c r="J788" s="95"/>
      <c r="K788" s="95"/>
      <c r="L788" s="95"/>
      <c r="M788" s="95"/>
      <c r="N788" s="95"/>
      <c r="O788" s="95"/>
      <c r="P788" s="95"/>
      <c r="Q788" s="95"/>
      <c r="R788" s="95"/>
      <c r="S788" s="95"/>
      <c r="T788" s="95"/>
      <c r="U788" s="95"/>
      <c r="V788" s="95"/>
      <c r="W788" s="95"/>
    </row>
    <row r="789">
      <c r="B789" s="95"/>
      <c r="C789" s="95"/>
      <c r="D789" s="95"/>
      <c r="E789" s="95"/>
      <c r="F789" s="1387"/>
      <c r="G789" s="1387"/>
      <c r="H789" s="1385"/>
      <c r="I789" s="95"/>
      <c r="J789" s="95"/>
      <c r="K789" s="95"/>
      <c r="L789" s="95"/>
      <c r="M789" s="95"/>
      <c r="N789" s="95"/>
      <c r="O789" s="95"/>
      <c r="P789" s="95"/>
      <c r="Q789" s="95"/>
      <c r="R789" s="95"/>
      <c r="S789" s="95"/>
      <c r="T789" s="95"/>
      <c r="U789" s="95"/>
      <c r="V789" s="95"/>
      <c r="W789" s="95"/>
    </row>
    <row r="790">
      <c r="B790" s="95"/>
      <c r="C790" s="95"/>
      <c r="D790" s="95"/>
      <c r="E790" s="95"/>
      <c r="F790" s="1387"/>
      <c r="G790" s="1387"/>
      <c r="H790" s="1385"/>
      <c r="I790" s="95"/>
      <c r="J790" s="95"/>
      <c r="K790" s="95"/>
      <c r="L790" s="95"/>
      <c r="M790" s="95"/>
      <c r="N790" s="95"/>
      <c r="O790" s="95"/>
      <c r="P790" s="95"/>
      <c r="Q790" s="95"/>
      <c r="R790" s="95"/>
      <c r="S790" s="95"/>
      <c r="T790" s="95"/>
      <c r="U790" s="95"/>
      <c r="V790" s="95"/>
      <c r="W790" s="95"/>
    </row>
    <row r="791">
      <c r="B791" s="95"/>
      <c r="C791" s="95"/>
      <c r="D791" s="95"/>
      <c r="E791" s="95"/>
      <c r="F791" s="1387"/>
      <c r="G791" s="1387"/>
      <c r="H791" s="1385"/>
      <c r="I791" s="95"/>
      <c r="J791" s="95"/>
      <c r="K791" s="95"/>
      <c r="L791" s="95"/>
      <c r="M791" s="95"/>
      <c r="N791" s="95"/>
      <c r="O791" s="95"/>
      <c r="P791" s="95"/>
      <c r="Q791" s="95"/>
      <c r="R791" s="95"/>
      <c r="S791" s="95"/>
      <c r="T791" s="95"/>
      <c r="U791" s="95"/>
      <c r="V791" s="95"/>
      <c r="W791" s="95"/>
    </row>
    <row r="792">
      <c r="B792" s="95"/>
      <c r="C792" s="95"/>
      <c r="D792" s="95"/>
      <c r="E792" s="95"/>
      <c r="F792" s="1387"/>
      <c r="G792" s="1387"/>
      <c r="H792" s="1385"/>
      <c r="I792" s="95"/>
      <c r="J792" s="95"/>
      <c r="K792" s="95"/>
      <c r="L792" s="95"/>
      <c r="M792" s="95"/>
      <c r="N792" s="95"/>
      <c r="O792" s="95"/>
      <c r="P792" s="95"/>
      <c r="Q792" s="95"/>
      <c r="R792" s="95"/>
      <c r="S792" s="95"/>
      <c r="T792" s="95"/>
      <c r="U792" s="95"/>
      <c r="V792" s="95"/>
      <c r="W792" s="95"/>
    </row>
    <row r="793">
      <c r="B793" s="95"/>
      <c r="C793" s="95"/>
      <c r="D793" s="95"/>
      <c r="E793" s="95"/>
      <c r="F793" s="1387"/>
      <c r="G793" s="1387"/>
      <c r="H793" s="1385"/>
      <c r="I793" s="95"/>
      <c r="J793" s="95"/>
      <c r="K793" s="95"/>
      <c r="L793" s="95"/>
      <c r="M793" s="95"/>
      <c r="N793" s="95"/>
      <c r="O793" s="95"/>
      <c r="P793" s="95"/>
      <c r="Q793" s="95"/>
      <c r="R793" s="95"/>
      <c r="S793" s="95"/>
      <c r="T793" s="95"/>
      <c r="U793" s="95"/>
      <c r="V793" s="95"/>
      <c r="W793" s="95"/>
    </row>
    <row r="794">
      <c r="B794" s="95"/>
      <c r="C794" s="95"/>
      <c r="D794" s="95"/>
      <c r="E794" s="95"/>
      <c r="F794" s="1387"/>
      <c r="G794" s="1387"/>
      <c r="H794" s="1385"/>
      <c r="I794" s="95"/>
      <c r="J794" s="95"/>
      <c r="K794" s="95"/>
      <c r="L794" s="95"/>
      <c r="M794" s="95"/>
      <c r="N794" s="95"/>
      <c r="O794" s="95"/>
      <c r="P794" s="95"/>
      <c r="Q794" s="95"/>
      <c r="R794" s="95"/>
      <c r="S794" s="95"/>
      <c r="T794" s="95"/>
      <c r="U794" s="95"/>
      <c r="V794" s="95"/>
      <c r="W794" s="95"/>
    </row>
    <row r="795">
      <c r="B795" s="95"/>
      <c r="C795" s="95"/>
      <c r="D795" s="95"/>
      <c r="E795" s="95"/>
      <c r="F795" s="1387"/>
      <c r="G795" s="1387"/>
      <c r="H795" s="1385"/>
      <c r="I795" s="95"/>
      <c r="J795" s="95"/>
      <c r="K795" s="95"/>
      <c r="L795" s="95"/>
      <c r="M795" s="95"/>
      <c r="N795" s="95"/>
      <c r="O795" s="95"/>
      <c r="P795" s="95"/>
      <c r="Q795" s="95"/>
      <c r="R795" s="95"/>
      <c r="S795" s="95"/>
      <c r="T795" s="95"/>
      <c r="U795" s="95"/>
      <c r="V795" s="95"/>
      <c r="W795" s="95"/>
    </row>
    <row r="796">
      <c r="B796" s="95"/>
      <c r="C796" s="95"/>
      <c r="D796" s="95"/>
      <c r="E796" s="95"/>
      <c r="F796" s="1387"/>
      <c r="G796" s="1387"/>
      <c r="H796" s="1385"/>
      <c r="I796" s="95"/>
      <c r="J796" s="95"/>
      <c r="K796" s="95"/>
      <c r="L796" s="95"/>
      <c r="M796" s="95"/>
      <c r="N796" s="95"/>
      <c r="O796" s="95"/>
      <c r="P796" s="95"/>
      <c r="Q796" s="95"/>
      <c r="R796" s="95"/>
      <c r="S796" s="95"/>
      <c r="T796" s="95"/>
      <c r="U796" s="95"/>
      <c r="V796" s="95"/>
      <c r="W796" s="95"/>
    </row>
    <row r="797">
      <c r="B797" s="95"/>
      <c r="C797" s="95"/>
      <c r="D797" s="95"/>
      <c r="E797" s="95"/>
      <c r="F797" s="1387"/>
      <c r="G797" s="1387"/>
      <c r="H797" s="1385"/>
      <c r="I797" s="95"/>
      <c r="J797" s="95"/>
      <c r="K797" s="95"/>
      <c r="L797" s="95"/>
      <c r="M797" s="95"/>
      <c r="N797" s="95"/>
      <c r="O797" s="95"/>
      <c r="P797" s="95"/>
      <c r="Q797" s="95"/>
      <c r="R797" s="95"/>
      <c r="S797" s="95"/>
      <c r="T797" s="95"/>
      <c r="U797" s="95"/>
      <c r="V797" s="95"/>
      <c r="W797" s="95"/>
    </row>
    <row r="798">
      <c r="B798" s="95"/>
      <c r="C798" s="95"/>
      <c r="D798" s="95"/>
      <c r="E798" s="95"/>
      <c r="F798" s="1387"/>
      <c r="G798" s="1387"/>
      <c r="H798" s="1385"/>
      <c r="I798" s="95"/>
      <c r="J798" s="95"/>
      <c r="K798" s="95"/>
      <c r="L798" s="95"/>
      <c r="M798" s="95"/>
      <c r="N798" s="95"/>
      <c r="O798" s="95"/>
      <c r="P798" s="95"/>
      <c r="Q798" s="95"/>
      <c r="R798" s="95"/>
      <c r="S798" s="95"/>
      <c r="T798" s="95"/>
      <c r="U798" s="95"/>
      <c r="V798" s="95"/>
      <c r="W798" s="95"/>
    </row>
    <row r="799">
      <c r="B799" s="95"/>
      <c r="C799" s="95"/>
      <c r="D799" s="95"/>
      <c r="E799" s="95"/>
      <c r="F799" s="1387"/>
      <c r="G799" s="1387"/>
      <c r="H799" s="1385"/>
      <c r="I799" s="95"/>
      <c r="J799" s="95"/>
      <c r="K799" s="95"/>
      <c r="L799" s="95"/>
      <c r="M799" s="95"/>
      <c r="N799" s="95"/>
      <c r="O799" s="95"/>
      <c r="P799" s="95"/>
      <c r="Q799" s="95"/>
      <c r="R799" s="95"/>
      <c r="S799" s="95"/>
      <c r="T799" s="95"/>
      <c r="U799" s="95"/>
      <c r="V799" s="95"/>
      <c r="W799" s="95"/>
    </row>
    <row r="800">
      <c r="B800" s="95"/>
      <c r="C800" s="95"/>
      <c r="D800" s="95"/>
      <c r="E800" s="95"/>
      <c r="F800" s="1387"/>
      <c r="G800" s="1387"/>
      <c r="H800" s="1385"/>
      <c r="I800" s="95"/>
      <c r="J800" s="95"/>
      <c r="K800" s="95"/>
      <c r="L800" s="95"/>
      <c r="M800" s="95"/>
      <c r="N800" s="95"/>
      <c r="O800" s="95"/>
      <c r="P800" s="95"/>
      <c r="Q800" s="95"/>
      <c r="R800" s="95"/>
      <c r="S800" s="95"/>
      <c r="T800" s="95"/>
      <c r="U800" s="95"/>
      <c r="V800" s="95"/>
      <c r="W800" s="95"/>
    </row>
    <row r="801">
      <c r="B801" s="95"/>
      <c r="C801" s="95"/>
      <c r="D801" s="95"/>
      <c r="E801" s="95"/>
      <c r="F801" s="1387"/>
      <c r="G801" s="1387"/>
      <c r="H801" s="1385"/>
      <c r="I801" s="95"/>
      <c r="J801" s="95"/>
      <c r="K801" s="95"/>
      <c r="L801" s="95"/>
      <c r="M801" s="95"/>
      <c r="N801" s="95"/>
      <c r="O801" s="95"/>
      <c r="P801" s="95"/>
      <c r="Q801" s="95"/>
      <c r="R801" s="95"/>
      <c r="S801" s="95"/>
      <c r="T801" s="95"/>
      <c r="U801" s="95"/>
      <c r="V801" s="95"/>
      <c r="W801" s="95"/>
    </row>
    <row r="802">
      <c r="B802" s="95"/>
      <c r="C802" s="95"/>
      <c r="D802" s="95"/>
      <c r="E802" s="95"/>
      <c r="F802" s="1387"/>
      <c r="G802" s="1387"/>
      <c r="H802" s="1385"/>
      <c r="I802" s="95"/>
      <c r="J802" s="95"/>
      <c r="K802" s="95"/>
      <c r="L802" s="95"/>
      <c r="M802" s="95"/>
      <c r="N802" s="95"/>
      <c r="O802" s="95"/>
      <c r="P802" s="95"/>
      <c r="Q802" s="95"/>
      <c r="R802" s="95"/>
      <c r="S802" s="95"/>
      <c r="T802" s="95"/>
      <c r="U802" s="95"/>
      <c r="V802" s="95"/>
      <c r="W802" s="95"/>
    </row>
    <row r="803">
      <c r="B803" s="95"/>
      <c r="C803" s="95"/>
      <c r="D803" s="95"/>
      <c r="E803" s="95"/>
      <c r="F803" s="1387"/>
      <c r="G803" s="1387"/>
      <c r="H803" s="1385"/>
      <c r="I803" s="95"/>
      <c r="J803" s="95"/>
      <c r="K803" s="95"/>
      <c r="L803" s="95"/>
      <c r="M803" s="95"/>
      <c r="N803" s="95"/>
      <c r="O803" s="95"/>
      <c r="P803" s="95"/>
      <c r="Q803" s="95"/>
      <c r="R803" s="95"/>
      <c r="S803" s="95"/>
      <c r="T803" s="95"/>
      <c r="U803" s="95"/>
      <c r="V803" s="95"/>
      <c r="W803" s="95"/>
    </row>
    <row r="804">
      <c r="B804" s="95"/>
      <c r="C804" s="95"/>
      <c r="D804" s="95"/>
      <c r="E804" s="95"/>
      <c r="F804" s="1387"/>
      <c r="G804" s="1387"/>
      <c r="H804" s="1385"/>
      <c r="I804" s="95"/>
      <c r="J804" s="95"/>
      <c r="K804" s="95"/>
      <c r="L804" s="95"/>
      <c r="M804" s="95"/>
      <c r="N804" s="95"/>
      <c r="O804" s="95"/>
      <c r="P804" s="95"/>
      <c r="Q804" s="95"/>
      <c r="R804" s="95"/>
      <c r="S804" s="95"/>
      <c r="T804" s="95"/>
      <c r="U804" s="95"/>
      <c r="V804" s="95"/>
      <c r="W804" s="95"/>
    </row>
    <row r="805">
      <c r="B805" s="95"/>
      <c r="C805" s="95"/>
      <c r="D805" s="95"/>
      <c r="E805" s="95"/>
      <c r="F805" s="1387"/>
      <c r="G805" s="1387"/>
      <c r="H805" s="1385"/>
      <c r="I805" s="95"/>
      <c r="J805" s="95"/>
      <c r="K805" s="95"/>
      <c r="L805" s="95"/>
      <c r="M805" s="95"/>
      <c r="N805" s="95"/>
      <c r="O805" s="95"/>
      <c r="P805" s="95"/>
      <c r="Q805" s="95"/>
      <c r="R805" s="95"/>
      <c r="S805" s="95"/>
      <c r="T805" s="95"/>
      <c r="U805" s="95"/>
      <c r="V805" s="95"/>
      <c r="W805" s="95"/>
    </row>
    <row r="806">
      <c r="B806" s="95"/>
      <c r="C806" s="95"/>
      <c r="D806" s="95"/>
      <c r="E806" s="95"/>
      <c r="F806" s="1387"/>
      <c r="G806" s="1387"/>
      <c r="H806" s="1385"/>
      <c r="I806" s="95"/>
      <c r="J806" s="95"/>
      <c r="K806" s="95"/>
      <c r="L806" s="95"/>
      <c r="M806" s="95"/>
      <c r="N806" s="95"/>
      <c r="O806" s="95"/>
      <c r="P806" s="95"/>
      <c r="Q806" s="95"/>
      <c r="R806" s="95"/>
      <c r="S806" s="95"/>
      <c r="T806" s="95"/>
      <c r="U806" s="95"/>
      <c r="V806" s="95"/>
      <c r="W806" s="95"/>
    </row>
    <row r="807">
      <c r="B807" s="95"/>
      <c r="C807" s="95"/>
      <c r="D807" s="95"/>
      <c r="E807" s="95"/>
      <c r="F807" s="1387"/>
      <c r="G807" s="1387"/>
      <c r="H807" s="1385"/>
      <c r="I807" s="95"/>
      <c r="J807" s="95"/>
      <c r="K807" s="95"/>
      <c r="L807" s="95"/>
      <c r="M807" s="95"/>
      <c r="N807" s="95"/>
      <c r="O807" s="95"/>
      <c r="P807" s="95"/>
      <c r="Q807" s="95"/>
      <c r="R807" s="95"/>
      <c r="S807" s="95"/>
      <c r="T807" s="95"/>
      <c r="U807" s="95"/>
      <c r="V807" s="95"/>
      <c r="W807" s="95"/>
    </row>
    <row r="808">
      <c r="B808" s="95"/>
      <c r="C808" s="95"/>
      <c r="D808" s="95"/>
      <c r="E808" s="95"/>
      <c r="F808" s="1387"/>
      <c r="G808" s="1387"/>
      <c r="H808" s="1385"/>
      <c r="I808" s="95"/>
      <c r="J808" s="95"/>
      <c r="K808" s="95"/>
      <c r="L808" s="95"/>
      <c r="M808" s="95"/>
      <c r="N808" s="95"/>
      <c r="O808" s="95"/>
      <c r="P808" s="95"/>
      <c r="Q808" s="95"/>
      <c r="R808" s="95"/>
      <c r="S808" s="95"/>
      <c r="T808" s="95"/>
      <c r="U808" s="95"/>
      <c r="V808" s="95"/>
      <c r="W808" s="95"/>
    </row>
    <row r="809">
      <c r="B809" s="95"/>
      <c r="C809" s="95"/>
      <c r="D809" s="95"/>
      <c r="E809" s="95"/>
      <c r="F809" s="1387"/>
      <c r="G809" s="1387"/>
      <c r="H809" s="1385"/>
      <c r="I809" s="95"/>
      <c r="J809" s="95"/>
      <c r="K809" s="95"/>
      <c r="L809" s="95"/>
      <c r="M809" s="95"/>
      <c r="N809" s="95"/>
      <c r="O809" s="95"/>
      <c r="P809" s="95"/>
      <c r="Q809" s="95"/>
      <c r="R809" s="95"/>
      <c r="S809" s="95"/>
      <c r="T809" s="95"/>
      <c r="U809" s="95"/>
      <c r="V809" s="95"/>
      <c r="W809" s="95"/>
    </row>
    <row r="810">
      <c r="B810" s="95"/>
      <c r="C810" s="95"/>
      <c r="D810" s="95"/>
      <c r="E810" s="95"/>
      <c r="F810" s="1387"/>
      <c r="G810" s="1387"/>
      <c r="H810" s="1385"/>
      <c r="I810" s="95"/>
      <c r="J810" s="95"/>
      <c r="K810" s="95"/>
      <c r="L810" s="95"/>
      <c r="M810" s="95"/>
      <c r="N810" s="95"/>
      <c r="O810" s="95"/>
      <c r="P810" s="95"/>
      <c r="Q810" s="95"/>
      <c r="R810" s="95"/>
      <c r="S810" s="95"/>
      <c r="T810" s="95"/>
      <c r="U810" s="95"/>
      <c r="V810" s="95"/>
      <c r="W810" s="95"/>
    </row>
    <row r="811">
      <c r="B811" s="95"/>
      <c r="C811" s="95"/>
      <c r="D811" s="95"/>
      <c r="E811" s="95"/>
      <c r="F811" s="1387"/>
      <c r="G811" s="1387"/>
      <c r="H811" s="1385"/>
      <c r="I811" s="95"/>
      <c r="J811" s="95"/>
      <c r="K811" s="95"/>
      <c r="L811" s="95"/>
      <c r="M811" s="95"/>
      <c r="N811" s="95"/>
      <c r="O811" s="95"/>
      <c r="P811" s="95"/>
      <c r="Q811" s="95"/>
      <c r="R811" s="95"/>
      <c r="S811" s="95"/>
      <c r="T811" s="95"/>
      <c r="U811" s="95"/>
      <c r="V811" s="95"/>
      <c r="W811" s="95"/>
    </row>
    <row r="812">
      <c r="B812" s="95"/>
      <c r="C812" s="95"/>
      <c r="D812" s="95"/>
      <c r="E812" s="95"/>
      <c r="F812" s="1387"/>
      <c r="G812" s="1387"/>
      <c r="H812" s="1385"/>
      <c r="I812" s="95"/>
      <c r="J812" s="95"/>
      <c r="K812" s="95"/>
      <c r="L812" s="95"/>
      <c r="M812" s="95"/>
      <c r="N812" s="95"/>
      <c r="O812" s="95"/>
      <c r="P812" s="95"/>
      <c r="Q812" s="95"/>
      <c r="R812" s="95"/>
      <c r="S812" s="95"/>
      <c r="T812" s="95"/>
      <c r="U812" s="95"/>
      <c r="V812" s="95"/>
      <c r="W812" s="95"/>
    </row>
    <row r="813">
      <c r="B813" s="95"/>
      <c r="C813" s="95"/>
      <c r="D813" s="95"/>
      <c r="E813" s="95"/>
      <c r="F813" s="1387"/>
      <c r="G813" s="1387"/>
      <c r="H813" s="1385"/>
      <c r="I813" s="95"/>
      <c r="J813" s="95"/>
      <c r="K813" s="95"/>
      <c r="L813" s="95"/>
      <c r="M813" s="95"/>
      <c r="N813" s="95"/>
      <c r="O813" s="95"/>
      <c r="P813" s="95"/>
      <c r="Q813" s="95"/>
      <c r="R813" s="95"/>
      <c r="S813" s="95"/>
      <c r="T813" s="95"/>
      <c r="U813" s="95"/>
      <c r="V813" s="95"/>
      <c r="W813" s="95"/>
    </row>
    <row r="814">
      <c r="B814" s="95"/>
      <c r="C814" s="95"/>
      <c r="D814" s="95"/>
      <c r="E814" s="95"/>
      <c r="F814" s="1387"/>
      <c r="G814" s="1387"/>
      <c r="H814" s="1385"/>
      <c r="I814" s="95"/>
      <c r="J814" s="95"/>
      <c r="K814" s="95"/>
      <c r="L814" s="95"/>
      <c r="M814" s="95"/>
      <c r="N814" s="95"/>
      <c r="O814" s="95"/>
      <c r="P814" s="95"/>
      <c r="Q814" s="95"/>
      <c r="R814" s="95"/>
      <c r="S814" s="95"/>
      <c r="T814" s="95"/>
      <c r="U814" s="95"/>
      <c r="V814" s="95"/>
      <c r="W814" s="95"/>
    </row>
    <row r="815">
      <c r="B815" s="95"/>
      <c r="C815" s="95"/>
      <c r="D815" s="95"/>
      <c r="E815" s="95"/>
      <c r="F815" s="1387"/>
      <c r="G815" s="1387"/>
      <c r="H815" s="1385"/>
      <c r="I815" s="95"/>
      <c r="J815" s="95"/>
      <c r="K815" s="95"/>
      <c r="L815" s="95"/>
      <c r="M815" s="95"/>
      <c r="N815" s="95"/>
      <c r="O815" s="95"/>
      <c r="P815" s="95"/>
      <c r="Q815" s="95"/>
      <c r="R815" s="95"/>
      <c r="S815" s="95"/>
      <c r="T815" s="95"/>
      <c r="U815" s="95"/>
      <c r="V815" s="95"/>
      <c r="W815" s="95"/>
    </row>
    <row r="816">
      <c r="B816" s="95"/>
      <c r="C816" s="95"/>
      <c r="D816" s="95"/>
      <c r="E816" s="95"/>
      <c r="F816" s="1387"/>
      <c r="G816" s="1387"/>
      <c r="H816" s="1385"/>
      <c r="I816" s="95"/>
      <c r="J816" s="95"/>
      <c r="K816" s="95"/>
      <c r="L816" s="95"/>
      <c r="M816" s="95"/>
      <c r="N816" s="95"/>
      <c r="O816" s="95"/>
      <c r="P816" s="95"/>
      <c r="Q816" s="95"/>
      <c r="R816" s="95"/>
      <c r="S816" s="95"/>
      <c r="T816" s="95"/>
      <c r="U816" s="95"/>
      <c r="V816" s="95"/>
      <c r="W816" s="95"/>
    </row>
    <row r="817">
      <c r="B817" s="95"/>
      <c r="C817" s="95"/>
      <c r="D817" s="95"/>
      <c r="E817" s="95"/>
      <c r="F817" s="1387"/>
      <c r="G817" s="1387"/>
      <c r="H817" s="1385"/>
      <c r="I817" s="95"/>
      <c r="J817" s="95"/>
      <c r="K817" s="95"/>
      <c r="L817" s="95"/>
      <c r="M817" s="95"/>
      <c r="N817" s="95"/>
      <c r="O817" s="95"/>
      <c r="P817" s="95"/>
      <c r="Q817" s="95"/>
      <c r="R817" s="95"/>
      <c r="S817" s="95"/>
      <c r="T817" s="95"/>
      <c r="U817" s="95"/>
      <c r="V817" s="95"/>
      <c r="W817" s="95"/>
    </row>
    <row r="818">
      <c r="B818" s="95"/>
      <c r="C818" s="95"/>
      <c r="D818" s="95"/>
      <c r="E818" s="95"/>
      <c r="F818" s="1387"/>
      <c r="G818" s="1387"/>
      <c r="H818" s="1385"/>
      <c r="I818" s="95"/>
      <c r="J818" s="95"/>
      <c r="K818" s="95"/>
      <c r="L818" s="95"/>
      <c r="M818" s="95"/>
      <c r="N818" s="95"/>
      <c r="O818" s="95"/>
      <c r="P818" s="95"/>
      <c r="Q818" s="95"/>
      <c r="R818" s="95"/>
      <c r="S818" s="95"/>
      <c r="T818" s="95"/>
      <c r="U818" s="95"/>
      <c r="V818" s="95"/>
      <c r="W818" s="95"/>
    </row>
    <row r="819">
      <c r="B819" s="95"/>
      <c r="C819" s="95"/>
      <c r="D819" s="95"/>
      <c r="E819" s="95"/>
      <c r="F819" s="1387"/>
      <c r="G819" s="1387"/>
      <c r="H819" s="1385"/>
      <c r="I819" s="95"/>
      <c r="J819" s="95"/>
      <c r="K819" s="95"/>
      <c r="L819" s="95"/>
      <c r="M819" s="95"/>
      <c r="N819" s="95"/>
      <c r="O819" s="95"/>
      <c r="P819" s="95"/>
      <c r="Q819" s="95"/>
      <c r="R819" s="95"/>
      <c r="S819" s="95"/>
      <c r="T819" s="95"/>
      <c r="U819" s="95"/>
      <c r="V819" s="95"/>
      <c r="W819" s="95"/>
    </row>
    <row r="820">
      <c r="B820" s="95"/>
      <c r="C820" s="95"/>
      <c r="D820" s="95"/>
      <c r="E820" s="95"/>
      <c r="F820" s="1387"/>
      <c r="G820" s="1387"/>
      <c r="H820" s="1385"/>
      <c r="I820" s="95"/>
      <c r="J820" s="95"/>
      <c r="K820" s="95"/>
      <c r="L820" s="95"/>
      <c r="M820" s="95"/>
      <c r="N820" s="95"/>
      <c r="O820" s="95"/>
      <c r="P820" s="95"/>
      <c r="Q820" s="95"/>
      <c r="R820" s="95"/>
      <c r="S820" s="95"/>
      <c r="T820" s="95"/>
      <c r="U820" s="95"/>
      <c r="V820" s="95"/>
      <c r="W820" s="95"/>
    </row>
    <row r="821">
      <c r="B821" s="95"/>
      <c r="C821" s="95"/>
      <c r="D821" s="95"/>
      <c r="E821" s="95"/>
      <c r="F821" s="1387"/>
      <c r="G821" s="1387"/>
      <c r="H821" s="1385"/>
      <c r="I821" s="95"/>
      <c r="J821" s="95"/>
      <c r="K821" s="95"/>
      <c r="L821" s="95"/>
      <c r="M821" s="95"/>
      <c r="N821" s="95"/>
      <c r="O821" s="95"/>
      <c r="P821" s="95"/>
      <c r="Q821" s="95"/>
      <c r="R821" s="95"/>
      <c r="S821" s="95"/>
      <c r="T821" s="95"/>
      <c r="U821" s="95"/>
      <c r="V821" s="95"/>
      <c r="W821" s="95"/>
    </row>
    <row r="822">
      <c r="B822" s="95"/>
      <c r="C822" s="95"/>
      <c r="D822" s="95"/>
      <c r="E822" s="95"/>
      <c r="F822" s="1387"/>
      <c r="G822" s="1387"/>
      <c r="H822" s="1385"/>
      <c r="I822" s="95"/>
      <c r="J822" s="95"/>
      <c r="K822" s="95"/>
      <c r="L822" s="95"/>
      <c r="M822" s="95"/>
      <c r="N822" s="95"/>
      <c r="O822" s="95"/>
      <c r="P822" s="95"/>
      <c r="Q822" s="95"/>
      <c r="R822" s="95"/>
      <c r="S822" s="95"/>
      <c r="T822" s="95"/>
      <c r="U822" s="95"/>
      <c r="V822" s="95"/>
      <c r="W822" s="95"/>
    </row>
    <row r="823">
      <c r="B823" s="95"/>
      <c r="C823" s="95"/>
      <c r="D823" s="95"/>
      <c r="E823" s="95"/>
      <c r="F823" s="1387"/>
      <c r="G823" s="1387"/>
      <c r="H823" s="1385"/>
      <c r="I823" s="95"/>
      <c r="J823" s="95"/>
      <c r="K823" s="95"/>
      <c r="L823" s="95"/>
      <c r="M823" s="95"/>
      <c r="N823" s="95"/>
      <c r="O823" s="95"/>
      <c r="P823" s="95"/>
      <c r="Q823" s="95"/>
      <c r="R823" s="95"/>
      <c r="S823" s="95"/>
      <c r="T823" s="95"/>
      <c r="U823" s="95"/>
      <c r="V823" s="95"/>
      <c r="W823" s="95"/>
    </row>
    <row r="824">
      <c r="B824" s="95"/>
      <c r="C824" s="95"/>
      <c r="D824" s="95"/>
      <c r="E824" s="95"/>
      <c r="F824" s="1387"/>
      <c r="G824" s="1387"/>
      <c r="H824" s="1385"/>
      <c r="I824" s="95"/>
      <c r="J824" s="95"/>
      <c r="K824" s="95"/>
      <c r="L824" s="95"/>
      <c r="M824" s="95"/>
      <c r="N824" s="95"/>
      <c r="O824" s="95"/>
      <c r="P824" s="95"/>
      <c r="Q824" s="95"/>
      <c r="R824" s="95"/>
      <c r="S824" s="95"/>
      <c r="T824" s="95"/>
      <c r="U824" s="95"/>
      <c r="V824" s="95"/>
      <c r="W824" s="95"/>
    </row>
    <row r="825">
      <c r="B825" s="95"/>
      <c r="C825" s="95"/>
      <c r="D825" s="95"/>
      <c r="E825" s="95"/>
      <c r="F825" s="1387"/>
      <c r="G825" s="1387"/>
      <c r="H825" s="1385"/>
      <c r="I825" s="95"/>
      <c r="J825" s="95"/>
      <c r="K825" s="95"/>
      <c r="L825" s="95"/>
      <c r="M825" s="95"/>
      <c r="N825" s="95"/>
      <c r="O825" s="95"/>
      <c r="P825" s="95"/>
      <c r="Q825" s="95"/>
      <c r="R825" s="95"/>
      <c r="S825" s="95"/>
      <c r="T825" s="95"/>
      <c r="U825" s="95"/>
      <c r="V825" s="95"/>
      <c r="W825" s="95"/>
    </row>
    <row r="826">
      <c r="B826" s="95"/>
      <c r="C826" s="95"/>
      <c r="D826" s="95"/>
      <c r="E826" s="95"/>
      <c r="F826" s="1387"/>
      <c r="G826" s="1387"/>
      <c r="H826" s="1385"/>
      <c r="I826" s="95"/>
      <c r="J826" s="95"/>
      <c r="K826" s="95"/>
      <c r="L826" s="95"/>
      <c r="M826" s="95"/>
      <c r="N826" s="95"/>
      <c r="O826" s="95"/>
      <c r="P826" s="95"/>
      <c r="Q826" s="95"/>
      <c r="R826" s="95"/>
      <c r="S826" s="95"/>
      <c r="T826" s="95"/>
      <c r="U826" s="95"/>
      <c r="V826" s="95"/>
      <c r="W826" s="95"/>
    </row>
    <row r="827">
      <c r="B827" s="95"/>
      <c r="C827" s="95"/>
      <c r="D827" s="95"/>
      <c r="E827" s="95"/>
      <c r="F827" s="1387"/>
      <c r="G827" s="1387"/>
      <c r="H827" s="1385"/>
      <c r="I827" s="95"/>
      <c r="J827" s="95"/>
      <c r="K827" s="95"/>
      <c r="L827" s="95"/>
      <c r="M827" s="95"/>
      <c r="N827" s="95"/>
      <c r="O827" s="95"/>
      <c r="P827" s="95"/>
      <c r="Q827" s="95"/>
      <c r="R827" s="95"/>
      <c r="S827" s="95"/>
      <c r="T827" s="95"/>
      <c r="U827" s="95"/>
      <c r="V827" s="95"/>
      <c r="W827" s="95"/>
    </row>
    <row r="828">
      <c r="B828" s="95"/>
      <c r="C828" s="95"/>
      <c r="D828" s="95"/>
      <c r="E828" s="95"/>
      <c r="F828" s="1387"/>
      <c r="G828" s="1387"/>
      <c r="H828" s="1385"/>
      <c r="I828" s="95"/>
      <c r="J828" s="95"/>
      <c r="K828" s="95"/>
      <c r="L828" s="95"/>
      <c r="M828" s="95"/>
      <c r="N828" s="95"/>
      <c r="O828" s="95"/>
      <c r="P828" s="95"/>
      <c r="Q828" s="95"/>
      <c r="R828" s="95"/>
      <c r="S828" s="95"/>
      <c r="T828" s="95"/>
      <c r="U828" s="95"/>
      <c r="V828" s="95"/>
      <c r="W828" s="95"/>
    </row>
    <row r="829">
      <c r="B829" s="95"/>
      <c r="C829" s="95"/>
      <c r="D829" s="95"/>
      <c r="E829" s="95"/>
      <c r="F829" s="1387"/>
      <c r="G829" s="1387"/>
      <c r="H829" s="1385"/>
      <c r="I829" s="95"/>
      <c r="J829" s="95"/>
      <c r="K829" s="95"/>
      <c r="L829" s="95"/>
      <c r="M829" s="95"/>
      <c r="N829" s="95"/>
      <c r="O829" s="95"/>
      <c r="P829" s="95"/>
      <c r="Q829" s="95"/>
      <c r="R829" s="95"/>
      <c r="S829" s="95"/>
      <c r="T829" s="95"/>
      <c r="U829" s="95"/>
      <c r="V829" s="95"/>
      <c r="W829" s="95"/>
    </row>
    <row r="830">
      <c r="B830" s="95"/>
      <c r="C830" s="95"/>
      <c r="D830" s="95"/>
      <c r="E830" s="95"/>
      <c r="F830" s="1387"/>
      <c r="G830" s="1387"/>
      <c r="H830" s="1385"/>
      <c r="I830" s="95"/>
      <c r="J830" s="95"/>
      <c r="K830" s="95"/>
      <c r="L830" s="95"/>
      <c r="M830" s="95"/>
      <c r="N830" s="95"/>
      <c r="O830" s="95"/>
      <c r="P830" s="95"/>
      <c r="Q830" s="95"/>
      <c r="R830" s="95"/>
      <c r="S830" s="95"/>
      <c r="T830" s="95"/>
      <c r="U830" s="95"/>
      <c r="V830" s="95"/>
      <c r="W830" s="95"/>
    </row>
    <row r="831">
      <c r="B831" s="95"/>
      <c r="C831" s="95"/>
      <c r="D831" s="95"/>
      <c r="E831" s="95"/>
      <c r="F831" s="1387"/>
      <c r="G831" s="1387"/>
      <c r="H831" s="1385"/>
      <c r="I831" s="95"/>
      <c r="J831" s="95"/>
      <c r="K831" s="95"/>
      <c r="L831" s="95"/>
      <c r="M831" s="95"/>
      <c r="N831" s="95"/>
      <c r="O831" s="95"/>
      <c r="P831" s="95"/>
      <c r="Q831" s="95"/>
      <c r="R831" s="95"/>
      <c r="S831" s="95"/>
      <c r="T831" s="95"/>
      <c r="U831" s="95"/>
      <c r="V831" s="95"/>
      <c r="W831" s="95"/>
    </row>
    <row r="832">
      <c r="B832" s="95"/>
      <c r="C832" s="95"/>
      <c r="D832" s="95"/>
      <c r="E832" s="95"/>
      <c r="F832" s="1387"/>
      <c r="G832" s="1387"/>
      <c r="H832" s="1385"/>
      <c r="I832" s="95"/>
      <c r="J832" s="95"/>
      <c r="K832" s="95"/>
      <c r="L832" s="95"/>
      <c r="M832" s="95"/>
      <c r="N832" s="95"/>
      <c r="O832" s="95"/>
      <c r="P832" s="95"/>
      <c r="Q832" s="95"/>
      <c r="R832" s="95"/>
      <c r="S832" s="95"/>
      <c r="T832" s="95"/>
      <c r="U832" s="95"/>
      <c r="V832" s="95"/>
      <c r="W832" s="95"/>
    </row>
    <row r="833">
      <c r="B833" s="95"/>
      <c r="C833" s="95"/>
      <c r="D833" s="95"/>
      <c r="E833" s="95"/>
      <c r="F833" s="1387"/>
      <c r="G833" s="1387"/>
      <c r="H833" s="1385"/>
      <c r="I833" s="95"/>
      <c r="J833" s="95"/>
      <c r="K833" s="95"/>
      <c r="L833" s="95"/>
      <c r="M833" s="95"/>
      <c r="N833" s="95"/>
      <c r="O833" s="95"/>
      <c r="P833" s="95"/>
      <c r="Q833" s="95"/>
      <c r="R833" s="95"/>
      <c r="S833" s="95"/>
      <c r="T833" s="95"/>
      <c r="U833" s="95"/>
      <c r="V833" s="95"/>
      <c r="W833" s="95"/>
    </row>
    <row r="834">
      <c r="B834" s="95"/>
      <c r="C834" s="95"/>
      <c r="D834" s="95"/>
      <c r="E834" s="95"/>
      <c r="F834" s="1387"/>
      <c r="G834" s="1387"/>
      <c r="H834" s="1385"/>
      <c r="I834" s="95"/>
      <c r="J834" s="95"/>
      <c r="K834" s="95"/>
      <c r="L834" s="95"/>
      <c r="M834" s="95"/>
      <c r="N834" s="95"/>
      <c r="O834" s="95"/>
      <c r="P834" s="95"/>
      <c r="Q834" s="95"/>
      <c r="R834" s="95"/>
      <c r="S834" s="95"/>
      <c r="T834" s="95"/>
      <c r="U834" s="95"/>
      <c r="V834" s="95"/>
      <c r="W834" s="95"/>
    </row>
    <row r="835">
      <c r="B835" s="95"/>
      <c r="C835" s="95"/>
      <c r="D835" s="95"/>
      <c r="E835" s="95"/>
      <c r="F835" s="1387"/>
      <c r="G835" s="1387"/>
      <c r="H835" s="1385"/>
      <c r="I835" s="95"/>
      <c r="J835" s="95"/>
      <c r="K835" s="95"/>
      <c r="L835" s="95"/>
      <c r="M835" s="95"/>
      <c r="N835" s="95"/>
      <c r="O835" s="95"/>
      <c r="P835" s="95"/>
      <c r="Q835" s="95"/>
      <c r="R835" s="95"/>
      <c r="S835" s="95"/>
      <c r="T835" s="95"/>
      <c r="U835" s="95"/>
      <c r="V835" s="95"/>
      <c r="W835" s="95"/>
    </row>
    <row r="836">
      <c r="B836" s="95"/>
      <c r="C836" s="95"/>
      <c r="D836" s="95"/>
      <c r="E836" s="95"/>
      <c r="F836" s="1387"/>
      <c r="G836" s="1387"/>
      <c r="H836" s="1385"/>
      <c r="I836" s="95"/>
      <c r="J836" s="95"/>
      <c r="K836" s="95"/>
      <c r="L836" s="95"/>
      <c r="M836" s="95"/>
      <c r="N836" s="95"/>
      <c r="O836" s="95"/>
      <c r="P836" s="95"/>
      <c r="Q836" s="95"/>
      <c r="R836" s="95"/>
      <c r="S836" s="95"/>
      <c r="T836" s="95"/>
      <c r="U836" s="95"/>
      <c r="V836" s="95"/>
      <c r="W836" s="95"/>
    </row>
    <row r="837">
      <c r="B837" s="95"/>
      <c r="C837" s="95"/>
      <c r="D837" s="95"/>
      <c r="E837" s="95"/>
      <c r="F837" s="1387"/>
      <c r="G837" s="1387"/>
      <c r="H837" s="1385"/>
      <c r="I837" s="95"/>
      <c r="J837" s="95"/>
      <c r="K837" s="95"/>
      <c r="L837" s="95"/>
      <c r="M837" s="95"/>
      <c r="N837" s="95"/>
      <c r="O837" s="95"/>
      <c r="P837" s="95"/>
      <c r="Q837" s="95"/>
      <c r="R837" s="95"/>
      <c r="S837" s="95"/>
      <c r="T837" s="95"/>
      <c r="U837" s="95"/>
      <c r="V837" s="95"/>
      <c r="W837" s="95"/>
    </row>
    <row r="838">
      <c r="B838" s="95"/>
      <c r="C838" s="95"/>
      <c r="D838" s="95"/>
      <c r="E838" s="95"/>
      <c r="F838" s="1387"/>
      <c r="G838" s="1387"/>
      <c r="H838" s="1385"/>
      <c r="I838" s="95"/>
      <c r="J838" s="95"/>
      <c r="K838" s="95"/>
      <c r="L838" s="95"/>
      <c r="M838" s="95"/>
      <c r="N838" s="95"/>
      <c r="O838" s="95"/>
      <c r="P838" s="95"/>
      <c r="Q838" s="95"/>
      <c r="R838" s="95"/>
      <c r="S838" s="95"/>
      <c r="T838" s="95"/>
      <c r="U838" s="95"/>
      <c r="V838" s="95"/>
      <c r="W838" s="95"/>
    </row>
    <row r="839">
      <c r="B839" s="95"/>
      <c r="C839" s="95"/>
      <c r="D839" s="95"/>
      <c r="E839" s="95"/>
      <c r="F839" s="1387"/>
      <c r="G839" s="1387"/>
      <c r="H839" s="1385"/>
      <c r="I839" s="95"/>
      <c r="J839" s="95"/>
      <c r="K839" s="95"/>
      <c r="L839" s="95"/>
      <c r="M839" s="95"/>
      <c r="N839" s="95"/>
      <c r="O839" s="95"/>
      <c r="P839" s="95"/>
      <c r="Q839" s="95"/>
      <c r="R839" s="95"/>
      <c r="S839" s="95"/>
      <c r="T839" s="95"/>
      <c r="U839" s="95"/>
      <c r="V839" s="95"/>
      <c r="W839" s="95"/>
    </row>
    <row r="840">
      <c r="B840" s="95"/>
      <c r="C840" s="95"/>
      <c r="D840" s="95"/>
      <c r="E840" s="95"/>
      <c r="F840" s="1387"/>
      <c r="G840" s="1387"/>
      <c r="H840" s="1385"/>
      <c r="I840" s="95"/>
      <c r="J840" s="95"/>
      <c r="K840" s="95"/>
      <c r="L840" s="95"/>
      <c r="M840" s="95"/>
      <c r="N840" s="95"/>
      <c r="O840" s="95"/>
      <c r="P840" s="95"/>
      <c r="Q840" s="95"/>
      <c r="R840" s="95"/>
      <c r="S840" s="95"/>
      <c r="T840" s="95"/>
      <c r="U840" s="95"/>
      <c r="V840" s="95"/>
      <c r="W840" s="95"/>
    </row>
    <row r="841">
      <c r="B841" s="95"/>
      <c r="C841" s="95"/>
      <c r="D841" s="95"/>
      <c r="E841" s="95"/>
      <c r="F841" s="1387"/>
      <c r="G841" s="1387"/>
      <c r="H841" s="1385"/>
      <c r="I841" s="95"/>
      <c r="J841" s="95"/>
      <c r="K841" s="95"/>
      <c r="L841" s="95"/>
      <c r="M841" s="95"/>
      <c r="N841" s="95"/>
      <c r="O841" s="95"/>
      <c r="P841" s="95"/>
      <c r="Q841" s="95"/>
      <c r="R841" s="95"/>
      <c r="S841" s="95"/>
      <c r="T841" s="95"/>
      <c r="U841" s="95"/>
      <c r="V841" s="95"/>
      <c r="W841" s="95"/>
    </row>
    <row r="842">
      <c r="B842" s="95"/>
      <c r="C842" s="95"/>
      <c r="D842" s="95"/>
      <c r="E842" s="95"/>
      <c r="F842" s="1387"/>
      <c r="G842" s="1387"/>
      <c r="H842" s="1385"/>
      <c r="I842" s="95"/>
      <c r="J842" s="95"/>
      <c r="K842" s="95"/>
      <c r="L842" s="95"/>
      <c r="M842" s="95"/>
      <c r="N842" s="95"/>
      <c r="O842" s="95"/>
      <c r="P842" s="95"/>
      <c r="Q842" s="95"/>
      <c r="R842" s="95"/>
      <c r="S842" s="95"/>
      <c r="T842" s="95"/>
      <c r="U842" s="95"/>
      <c r="V842" s="95"/>
      <c r="W842" s="95"/>
    </row>
    <row r="843">
      <c r="B843" s="95"/>
      <c r="C843" s="95"/>
      <c r="D843" s="95"/>
      <c r="E843" s="95"/>
      <c r="F843" s="1387"/>
      <c r="G843" s="1387"/>
      <c r="H843" s="1385"/>
      <c r="I843" s="95"/>
      <c r="J843" s="95"/>
      <c r="K843" s="95"/>
      <c r="L843" s="95"/>
      <c r="M843" s="95"/>
      <c r="N843" s="95"/>
      <c r="O843" s="95"/>
      <c r="P843" s="95"/>
      <c r="Q843" s="95"/>
      <c r="R843" s="95"/>
      <c r="S843" s="95"/>
      <c r="T843" s="95"/>
      <c r="U843" s="95"/>
      <c r="V843" s="95"/>
      <c r="W843" s="95"/>
    </row>
    <row r="844">
      <c r="B844" s="95"/>
      <c r="C844" s="95"/>
      <c r="D844" s="95"/>
      <c r="E844" s="95"/>
      <c r="F844" s="1387"/>
      <c r="G844" s="1387"/>
      <c r="H844" s="1385"/>
      <c r="I844" s="95"/>
      <c r="J844" s="95"/>
      <c r="K844" s="95"/>
      <c r="L844" s="95"/>
      <c r="M844" s="95"/>
      <c r="N844" s="95"/>
      <c r="O844" s="95"/>
      <c r="P844" s="95"/>
      <c r="Q844" s="95"/>
      <c r="R844" s="95"/>
      <c r="S844" s="95"/>
      <c r="T844" s="95"/>
      <c r="U844" s="95"/>
      <c r="V844" s="95"/>
      <c r="W844" s="95"/>
    </row>
    <row r="845">
      <c r="B845" s="95"/>
      <c r="C845" s="95"/>
      <c r="D845" s="95"/>
      <c r="E845" s="95"/>
      <c r="F845" s="1387"/>
      <c r="G845" s="1387"/>
      <c r="H845" s="1385"/>
      <c r="I845" s="95"/>
      <c r="J845" s="95"/>
      <c r="K845" s="95"/>
      <c r="L845" s="95"/>
      <c r="M845" s="95"/>
      <c r="N845" s="95"/>
      <c r="O845" s="95"/>
      <c r="P845" s="95"/>
      <c r="Q845" s="95"/>
      <c r="R845" s="95"/>
      <c r="S845" s="95"/>
      <c r="T845" s="95"/>
      <c r="U845" s="95"/>
      <c r="V845" s="95"/>
      <c r="W845" s="95"/>
    </row>
    <row r="846">
      <c r="B846" s="95"/>
      <c r="C846" s="95"/>
      <c r="D846" s="95"/>
      <c r="E846" s="95"/>
      <c r="F846" s="1387"/>
      <c r="G846" s="1387"/>
      <c r="H846" s="1385"/>
      <c r="I846" s="95"/>
      <c r="J846" s="95"/>
      <c r="K846" s="95"/>
      <c r="L846" s="95"/>
      <c r="M846" s="95"/>
      <c r="N846" s="95"/>
      <c r="O846" s="95"/>
      <c r="P846" s="95"/>
      <c r="Q846" s="95"/>
      <c r="R846" s="95"/>
      <c r="S846" s="95"/>
      <c r="T846" s="95"/>
      <c r="U846" s="95"/>
      <c r="V846" s="95"/>
      <c r="W846" s="95"/>
    </row>
    <row r="847">
      <c r="B847" s="95"/>
      <c r="C847" s="95"/>
      <c r="D847" s="95"/>
      <c r="E847" s="95"/>
      <c r="F847" s="1387"/>
      <c r="G847" s="1387"/>
      <c r="H847" s="1385"/>
      <c r="I847" s="95"/>
      <c r="J847" s="95"/>
      <c r="K847" s="95"/>
      <c r="L847" s="95"/>
      <c r="M847" s="95"/>
      <c r="N847" s="95"/>
      <c r="O847" s="95"/>
      <c r="P847" s="95"/>
      <c r="Q847" s="95"/>
      <c r="R847" s="95"/>
      <c r="S847" s="95"/>
      <c r="T847" s="95"/>
      <c r="U847" s="95"/>
      <c r="V847" s="95"/>
      <c r="W847" s="95"/>
    </row>
    <row r="848">
      <c r="B848" s="95"/>
      <c r="C848" s="95"/>
      <c r="D848" s="95"/>
      <c r="E848" s="95"/>
      <c r="F848" s="1387"/>
      <c r="G848" s="1387"/>
      <c r="H848" s="1385"/>
      <c r="I848" s="95"/>
      <c r="J848" s="95"/>
      <c r="K848" s="95"/>
      <c r="L848" s="95"/>
      <c r="M848" s="95"/>
      <c r="N848" s="95"/>
      <c r="O848" s="95"/>
      <c r="P848" s="95"/>
      <c r="Q848" s="95"/>
      <c r="R848" s="95"/>
      <c r="S848" s="95"/>
      <c r="T848" s="95"/>
      <c r="U848" s="95"/>
      <c r="V848" s="95"/>
      <c r="W848" s="95"/>
    </row>
    <row r="849">
      <c r="B849" s="95"/>
      <c r="C849" s="95"/>
      <c r="D849" s="95"/>
      <c r="E849" s="95"/>
      <c r="F849" s="1387"/>
      <c r="G849" s="1387"/>
      <c r="H849" s="1385"/>
      <c r="I849" s="95"/>
      <c r="J849" s="95"/>
      <c r="K849" s="95"/>
      <c r="L849" s="95"/>
      <c r="M849" s="95"/>
      <c r="N849" s="95"/>
      <c r="O849" s="95"/>
      <c r="P849" s="95"/>
      <c r="Q849" s="95"/>
      <c r="R849" s="95"/>
      <c r="S849" s="95"/>
      <c r="T849" s="95"/>
      <c r="U849" s="95"/>
      <c r="V849" s="95"/>
      <c r="W849" s="95"/>
    </row>
    <row r="850">
      <c r="B850" s="95"/>
      <c r="C850" s="95"/>
      <c r="D850" s="95"/>
      <c r="E850" s="95"/>
      <c r="F850" s="1387"/>
      <c r="G850" s="1387"/>
      <c r="H850" s="1385"/>
      <c r="I850" s="95"/>
      <c r="J850" s="95"/>
      <c r="K850" s="95"/>
      <c r="L850" s="95"/>
      <c r="M850" s="95"/>
      <c r="N850" s="95"/>
      <c r="O850" s="95"/>
      <c r="P850" s="95"/>
      <c r="Q850" s="95"/>
      <c r="R850" s="95"/>
      <c r="S850" s="95"/>
      <c r="T850" s="95"/>
      <c r="U850" s="95"/>
      <c r="V850" s="95"/>
      <c r="W850" s="95"/>
    </row>
    <row r="851">
      <c r="B851" s="95"/>
      <c r="C851" s="95"/>
      <c r="D851" s="95"/>
      <c r="E851" s="95"/>
      <c r="F851" s="1387"/>
      <c r="G851" s="1387"/>
      <c r="H851" s="1385"/>
      <c r="I851" s="95"/>
      <c r="J851" s="95"/>
      <c r="K851" s="95"/>
      <c r="L851" s="95"/>
      <c r="M851" s="95"/>
      <c r="N851" s="95"/>
      <c r="O851" s="95"/>
      <c r="P851" s="95"/>
      <c r="Q851" s="95"/>
      <c r="R851" s="95"/>
      <c r="S851" s="95"/>
      <c r="T851" s="95"/>
      <c r="U851" s="95"/>
      <c r="V851" s="95"/>
      <c r="W851" s="95"/>
    </row>
    <row r="852">
      <c r="B852" s="95"/>
      <c r="C852" s="95"/>
      <c r="D852" s="95"/>
      <c r="E852" s="95"/>
      <c r="F852" s="1387"/>
      <c r="G852" s="1387"/>
      <c r="H852" s="1385"/>
      <c r="I852" s="95"/>
      <c r="J852" s="95"/>
      <c r="K852" s="95"/>
      <c r="L852" s="95"/>
      <c r="M852" s="95"/>
      <c r="N852" s="95"/>
      <c r="O852" s="95"/>
      <c r="P852" s="95"/>
      <c r="Q852" s="95"/>
      <c r="R852" s="95"/>
      <c r="S852" s="95"/>
      <c r="T852" s="95"/>
      <c r="U852" s="95"/>
      <c r="V852" s="95"/>
      <c r="W852" s="95"/>
    </row>
    <row r="853">
      <c r="B853" s="95"/>
      <c r="C853" s="95"/>
      <c r="D853" s="95"/>
      <c r="E853" s="95"/>
      <c r="F853" s="1387"/>
      <c r="G853" s="1387"/>
      <c r="H853" s="1385"/>
      <c r="I853" s="95"/>
      <c r="J853" s="95"/>
      <c r="K853" s="95"/>
      <c r="L853" s="95"/>
      <c r="M853" s="95"/>
      <c r="N853" s="95"/>
      <c r="O853" s="95"/>
      <c r="P853" s="95"/>
      <c r="Q853" s="95"/>
      <c r="R853" s="95"/>
      <c r="S853" s="95"/>
      <c r="T853" s="95"/>
      <c r="U853" s="95"/>
      <c r="V853" s="95"/>
      <c r="W853" s="95"/>
    </row>
    <row r="854">
      <c r="B854" s="95"/>
      <c r="C854" s="95"/>
      <c r="D854" s="95"/>
      <c r="E854" s="95"/>
      <c r="F854" s="1387"/>
      <c r="G854" s="1387"/>
      <c r="H854" s="1385"/>
      <c r="I854" s="95"/>
      <c r="J854" s="95"/>
      <c r="K854" s="95"/>
      <c r="L854" s="95"/>
      <c r="M854" s="95"/>
      <c r="N854" s="95"/>
      <c r="O854" s="95"/>
      <c r="P854" s="95"/>
      <c r="Q854" s="95"/>
      <c r="R854" s="95"/>
      <c r="S854" s="95"/>
      <c r="T854" s="95"/>
      <c r="U854" s="95"/>
      <c r="V854" s="95"/>
      <c r="W854" s="95"/>
    </row>
    <row r="855">
      <c r="B855" s="95"/>
      <c r="C855" s="95"/>
      <c r="D855" s="95"/>
      <c r="E855" s="95"/>
      <c r="F855" s="1387"/>
      <c r="G855" s="1387"/>
      <c r="H855" s="1385"/>
      <c r="I855" s="95"/>
      <c r="J855" s="95"/>
      <c r="K855" s="95"/>
      <c r="L855" s="95"/>
      <c r="M855" s="95"/>
      <c r="N855" s="95"/>
      <c r="O855" s="95"/>
      <c r="P855" s="95"/>
      <c r="Q855" s="95"/>
      <c r="R855" s="95"/>
      <c r="S855" s="95"/>
      <c r="T855" s="95"/>
      <c r="U855" s="95"/>
      <c r="V855" s="95"/>
      <c r="W855" s="95"/>
    </row>
    <row r="856">
      <c r="B856" s="95"/>
      <c r="C856" s="95"/>
      <c r="D856" s="95"/>
      <c r="E856" s="95"/>
      <c r="F856" s="1387"/>
      <c r="G856" s="1387"/>
      <c r="H856" s="1385"/>
      <c r="I856" s="95"/>
      <c r="J856" s="95"/>
      <c r="K856" s="95"/>
      <c r="L856" s="95"/>
      <c r="M856" s="95"/>
      <c r="N856" s="95"/>
      <c r="O856" s="95"/>
      <c r="P856" s="95"/>
      <c r="Q856" s="95"/>
      <c r="R856" s="95"/>
      <c r="S856" s="95"/>
      <c r="T856" s="95"/>
      <c r="U856" s="95"/>
      <c r="V856" s="95"/>
      <c r="W856" s="95"/>
    </row>
    <row r="857">
      <c r="B857" s="95"/>
      <c r="C857" s="95"/>
      <c r="D857" s="95"/>
      <c r="E857" s="95"/>
      <c r="F857" s="1387"/>
      <c r="G857" s="1387"/>
      <c r="H857" s="1385"/>
      <c r="I857" s="95"/>
      <c r="J857" s="95"/>
      <c r="K857" s="95"/>
      <c r="L857" s="95"/>
      <c r="M857" s="95"/>
      <c r="N857" s="95"/>
      <c r="O857" s="95"/>
      <c r="P857" s="95"/>
      <c r="Q857" s="95"/>
      <c r="R857" s="95"/>
      <c r="S857" s="95"/>
      <c r="T857" s="95"/>
      <c r="U857" s="95"/>
      <c r="V857" s="95"/>
      <c r="W857" s="95"/>
    </row>
    <row r="858">
      <c r="B858" s="95"/>
      <c r="C858" s="95"/>
      <c r="D858" s="95"/>
      <c r="E858" s="95"/>
      <c r="F858" s="1387"/>
      <c r="G858" s="1387"/>
      <c r="H858" s="1385"/>
      <c r="I858" s="95"/>
      <c r="J858" s="95"/>
      <c r="K858" s="95"/>
      <c r="L858" s="95"/>
      <c r="M858" s="95"/>
      <c r="N858" s="95"/>
      <c r="O858" s="95"/>
      <c r="P858" s="95"/>
      <c r="Q858" s="95"/>
      <c r="R858" s="95"/>
      <c r="S858" s="95"/>
      <c r="T858" s="95"/>
      <c r="U858" s="95"/>
      <c r="V858" s="95"/>
      <c r="W858" s="95"/>
    </row>
    <row r="859">
      <c r="B859" s="95"/>
      <c r="C859" s="95"/>
      <c r="D859" s="95"/>
      <c r="E859" s="95"/>
      <c r="F859" s="1387"/>
      <c r="G859" s="1387"/>
      <c r="H859" s="1385"/>
      <c r="I859" s="95"/>
      <c r="J859" s="95"/>
      <c r="K859" s="95"/>
      <c r="L859" s="95"/>
      <c r="M859" s="95"/>
      <c r="N859" s="95"/>
      <c r="O859" s="95"/>
      <c r="P859" s="95"/>
      <c r="Q859" s="95"/>
      <c r="R859" s="95"/>
      <c r="S859" s="95"/>
      <c r="T859" s="95"/>
      <c r="U859" s="95"/>
      <c r="V859" s="95"/>
      <c r="W859" s="95"/>
    </row>
    <row r="860">
      <c r="B860" s="95"/>
      <c r="C860" s="95"/>
      <c r="D860" s="95"/>
      <c r="E860" s="95"/>
      <c r="F860" s="1387"/>
      <c r="G860" s="1387"/>
      <c r="H860" s="1385"/>
      <c r="I860" s="95"/>
      <c r="J860" s="95"/>
      <c r="K860" s="95"/>
      <c r="L860" s="95"/>
      <c r="M860" s="95"/>
      <c r="N860" s="95"/>
      <c r="O860" s="95"/>
      <c r="P860" s="95"/>
      <c r="Q860" s="95"/>
      <c r="R860" s="95"/>
      <c r="S860" s="95"/>
      <c r="T860" s="95"/>
      <c r="U860" s="95"/>
      <c r="V860" s="95"/>
      <c r="W860" s="95"/>
    </row>
    <row r="861">
      <c r="B861" s="95"/>
      <c r="C861" s="95"/>
      <c r="D861" s="95"/>
      <c r="E861" s="95"/>
      <c r="F861" s="1387"/>
      <c r="G861" s="1387"/>
      <c r="H861" s="1385"/>
      <c r="I861" s="95"/>
      <c r="J861" s="95"/>
      <c r="K861" s="95"/>
      <c r="L861" s="95"/>
      <c r="M861" s="95"/>
      <c r="N861" s="95"/>
      <c r="O861" s="95"/>
      <c r="P861" s="95"/>
      <c r="Q861" s="95"/>
      <c r="R861" s="95"/>
      <c r="S861" s="95"/>
      <c r="T861" s="95"/>
      <c r="U861" s="95"/>
      <c r="V861" s="95"/>
      <c r="W861" s="95"/>
    </row>
    <row r="862">
      <c r="B862" s="95"/>
      <c r="C862" s="95"/>
      <c r="D862" s="95"/>
      <c r="E862" s="95"/>
      <c r="F862" s="1387"/>
      <c r="G862" s="1387"/>
      <c r="H862" s="1385"/>
      <c r="I862" s="95"/>
      <c r="J862" s="95"/>
      <c r="K862" s="95"/>
      <c r="L862" s="95"/>
      <c r="M862" s="95"/>
      <c r="N862" s="95"/>
      <c r="O862" s="95"/>
      <c r="P862" s="95"/>
      <c r="Q862" s="95"/>
      <c r="R862" s="95"/>
      <c r="S862" s="95"/>
      <c r="T862" s="95"/>
      <c r="U862" s="95"/>
      <c r="V862" s="95"/>
      <c r="W862" s="95"/>
    </row>
    <row r="863">
      <c r="B863" s="95"/>
      <c r="C863" s="95"/>
      <c r="D863" s="95"/>
      <c r="E863" s="95"/>
      <c r="F863" s="1387"/>
      <c r="G863" s="1387"/>
      <c r="H863" s="1385"/>
      <c r="I863" s="95"/>
      <c r="J863" s="95"/>
      <c r="K863" s="95"/>
      <c r="L863" s="95"/>
      <c r="M863" s="95"/>
      <c r="N863" s="95"/>
      <c r="O863" s="95"/>
      <c r="P863" s="95"/>
      <c r="Q863" s="95"/>
      <c r="R863" s="95"/>
      <c r="S863" s="95"/>
      <c r="T863" s="95"/>
      <c r="U863" s="95"/>
      <c r="V863" s="95"/>
      <c r="W863" s="95"/>
    </row>
    <row r="864">
      <c r="B864" s="95"/>
      <c r="C864" s="95"/>
      <c r="D864" s="95"/>
      <c r="E864" s="95"/>
      <c r="F864" s="1387"/>
      <c r="G864" s="1387"/>
      <c r="H864" s="1385"/>
      <c r="I864" s="95"/>
      <c r="J864" s="95"/>
      <c r="K864" s="95"/>
      <c r="L864" s="95"/>
      <c r="M864" s="95"/>
      <c r="N864" s="95"/>
      <c r="O864" s="95"/>
      <c r="P864" s="95"/>
      <c r="Q864" s="95"/>
      <c r="R864" s="95"/>
      <c r="S864" s="95"/>
      <c r="T864" s="95"/>
      <c r="U864" s="95"/>
      <c r="V864" s="95"/>
      <c r="W864" s="95"/>
    </row>
    <row r="865">
      <c r="B865" s="95"/>
      <c r="C865" s="95"/>
      <c r="D865" s="95"/>
      <c r="E865" s="95"/>
      <c r="F865" s="1387"/>
      <c r="G865" s="1387"/>
      <c r="H865" s="1385"/>
      <c r="I865" s="95"/>
      <c r="J865" s="95"/>
      <c r="K865" s="95"/>
      <c r="L865" s="95"/>
      <c r="M865" s="95"/>
      <c r="N865" s="95"/>
      <c r="O865" s="95"/>
      <c r="P865" s="95"/>
      <c r="Q865" s="95"/>
      <c r="R865" s="95"/>
      <c r="S865" s="95"/>
      <c r="T865" s="95"/>
      <c r="U865" s="95"/>
      <c r="V865" s="95"/>
      <c r="W865" s="95"/>
    </row>
    <row r="866">
      <c r="B866" s="95"/>
      <c r="C866" s="95"/>
      <c r="D866" s="95"/>
      <c r="E866" s="95"/>
      <c r="F866" s="1387"/>
      <c r="G866" s="1387"/>
      <c r="H866" s="1385"/>
      <c r="I866" s="95"/>
      <c r="J866" s="95"/>
      <c r="K866" s="95"/>
      <c r="L866" s="95"/>
      <c r="M866" s="95"/>
      <c r="N866" s="95"/>
      <c r="O866" s="95"/>
      <c r="P866" s="95"/>
      <c r="Q866" s="95"/>
      <c r="R866" s="95"/>
      <c r="S866" s="95"/>
      <c r="T866" s="95"/>
      <c r="U866" s="95"/>
      <c r="V866" s="95"/>
      <c r="W866" s="95"/>
    </row>
    <row r="867">
      <c r="B867" s="95"/>
      <c r="C867" s="95"/>
      <c r="D867" s="95"/>
      <c r="E867" s="95"/>
      <c r="F867" s="1387"/>
      <c r="G867" s="1387"/>
      <c r="H867" s="1385"/>
      <c r="I867" s="95"/>
      <c r="J867" s="95"/>
      <c r="K867" s="95"/>
      <c r="L867" s="95"/>
      <c r="M867" s="95"/>
      <c r="N867" s="95"/>
      <c r="O867" s="95"/>
      <c r="P867" s="95"/>
      <c r="Q867" s="95"/>
      <c r="R867" s="95"/>
      <c r="S867" s="95"/>
      <c r="T867" s="95"/>
      <c r="U867" s="95"/>
      <c r="V867" s="95"/>
      <c r="W867" s="95"/>
    </row>
    <row r="868">
      <c r="B868" s="95"/>
      <c r="C868" s="95"/>
      <c r="D868" s="95"/>
      <c r="E868" s="95"/>
      <c r="F868" s="1387"/>
      <c r="G868" s="1387"/>
      <c r="H868" s="1385"/>
      <c r="I868" s="95"/>
      <c r="J868" s="95"/>
      <c r="K868" s="95"/>
      <c r="L868" s="95"/>
      <c r="M868" s="95"/>
      <c r="N868" s="95"/>
      <c r="O868" s="95"/>
      <c r="P868" s="95"/>
      <c r="Q868" s="95"/>
      <c r="R868" s="95"/>
      <c r="S868" s="95"/>
      <c r="T868" s="95"/>
      <c r="U868" s="95"/>
      <c r="V868" s="95"/>
      <c r="W868" s="95"/>
    </row>
    <row r="869">
      <c r="B869" s="95"/>
      <c r="C869" s="95"/>
      <c r="D869" s="95"/>
      <c r="E869" s="95"/>
      <c r="F869" s="1387"/>
      <c r="G869" s="1387"/>
      <c r="H869" s="1385"/>
      <c r="I869" s="95"/>
      <c r="J869" s="95"/>
      <c r="K869" s="95"/>
      <c r="L869" s="95"/>
      <c r="M869" s="95"/>
      <c r="N869" s="95"/>
      <c r="O869" s="95"/>
      <c r="P869" s="95"/>
      <c r="Q869" s="95"/>
      <c r="R869" s="95"/>
      <c r="S869" s="95"/>
      <c r="T869" s="95"/>
      <c r="U869" s="95"/>
      <c r="V869" s="95"/>
      <c r="W869" s="95"/>
    </row>
    <row r="870">
      <c r="B870" s="95"/>
      <c r="C870" s="95"/>
      <c r="D870" s="95"/>
      <c r="E870" s="95"/>
      <c r="F870" s="1387"/>
      <c r="G870" s="1387"/>
      <c r="H870" s="1385"/>
      <c r="I870" s="95"/>
      <c r="J870" s="95"/>
      <c r="K870" s="95"/>
      <c r="L870" s="95"/>
      <c r="M870" s="95"/>
      <c r="N870" s="95"/>
      <c r="O870" s="95"/>
      <c r="P870" s="95"/>
      <c r="Q870" s="95"/>
      <c r="R870" s="95"/>
      <c r="S870" s="95"/>
      <c r="T870" s="95"/>
      <c r="U870" s="95"/>
      <c r="V870" s="95"/>
      <c r="W870" s="95"/>
    </row>
    <row r="871">
      <c r="B871" s="95"/>
      <c r="C871" s="95"/>
      <c r="D871" s="95"/>
      <c r="E871" s="95"/>
      <c r="F871" s="1387"/>
      <c r="G871" s="1387"/>
      <c r="H871" s="1385"/>
      <c r="I871" s="95"/>
      <c r="J871" s="95"/>
      <c r="K871" s="95"/>
      <c r="L871" s="95"/>
      <c r="M871" s="95"/>
      <c r="N871" s="95"/>
      <c r="O871" s="95"/>
      <c r="P871" s="95"/>
      <c r="Q871" s="95"/>
      <c r="R871" s="95"/>
      <c r="S871" s="95"/>
      <c r="T871" s="95"/>
      <c r="U871" s="95"/>
      <c r="V871" s="95"/>
      <c r="W871" s="95"/>
    </row>
    <row r="872">
      <c r="B872" s="95"/>
      <c r="C872" s="95"/>
      <c r="D872" s="95"/>
      <c r="E872" s="95"/>
      <c r="F872" s="1387"/>
      <c r="G872" s="1387"/>
      <c r="H872" s="1385"/>
      <c r="I872" s="95"/>
      <c r="J872" s="95"/>
      <c r="K872" s="95"/>
      <c r="L872" s="95"/>
      <c r="M872" s="95"/>
      <c r="N872" s="95"/>
      <c r="O872" s="95"/>
      <c r="P872" s="95"/>
      <c r="Q872" s="95"/>
      <c r="R872" s="95"/>
      <c r="S872" s="95"/>
      <c r="T872" s="95"/>
      <c r="U872" s="95"/>
      <c r="V872" s="95"/>
      <c r="W872" s="95"/>
    </row>
    <row r="873">
      <c r="B873" s="95"/>
      <c r="C873" s="95"/>
      <c r="D873" s="95"/>
      <c r="E873" s="95"/>
      <c r="F873" s="1387"/>
      <c r="G873" s="1387"/>
      <c r="H873" s="1385"/>
      <c r="I873" s="95"/>
      <c r="J873" s="95"/>
      <c r="K873" s="95"/>
      <c r="L873" s="95"/>
      <c r="M873" s="95"/>
      <c r="N873" s="95"/>
      <c r="O873" s="95"/>
      <c r="P873" s="95"/>
      <c r="Q873" s="95"/>
      <c r="R873" s="95"/>
      <c r="S873" s="95"/>
      <c r="T873" s="95"/>
      <c r="U873" s="95"/>
      <c r="V873" s="95"/>
      <c r="W873" s="95"/>
    </row>
    <row r="874">
      <c r="B874" s="95"/>
      <c r="C874" s="95"/>
      <c r="D874" s="95"/>
      <c r="E874" s="95"/>
      <c r="F874" s="1387"/>
      <c r="G874" s="1387"/>
      <c r="H874" s="1385"/>
      <c r="I874" s="95"/>
      <c r="J874" s="95"/>
      <c r="K874" s="95"/>
      <c r="L874" s="95"/>
      <c r="M874" s="95"/>
      <c r="N874" s="95"/>
      <c r="O874" s="95"/>
      <c r="P874" s="95"/>
      <c r="Q874" s="95"/>
      <c r="R874" s="95"/>
      <c r="S874" s="95"/>
      <c r="T874" s="95"/>
      <c r="U874" s="95"/>
      <c r="V874" s="95"/>
      <c r="W874" s="95"/>
    </row>
    <row r="875">
      <c r="B875" s="95"/>
      <c r="C875" s="95"/>
      <c r="D875" s="95"/>
      <c r="E875" s="95"/>
      <c r="F875" s="1387"/>
      <c r="G875" s="1387"/>
      <c r="H875" s="1385"/>
      <c r="I875" s="95"/>
      <c r="J875" s="95"/>
      <c r="K875" s="95"/>
      <c r="L875" s="95"/>
      <c r="M875" s="95"/>
      <c r="N875" s="95"/>
      <c r="O875" s="95"/>
      <c r="P875" s="95"/>
      <c r="Q875" s="95"/>
      <c r="R875" s="95"/>
      <c r="S875" s="95"/>
      <c r="T875" s="95"/>
      <c r="U875" s="95"/>
      <c r="V875" s="95"/>
      <c r="W875" s="95"/>
    </row>
    <row r="876">
      <c r="B876" s="95"/>
      <c r="C876" s="95"/>
      <c r="D876" s="95"/>
      <c r="E876" s="95"/>
      <c r="F876" s="1387"/>
      <c r="G876" s="1387"/>
      <c r="H876" s="1385"/>
      <c r="I876" s="95"/>
      <c r="J876" s="95"/>
      <c r="K876" s="95"/>
      <c r="L876" s="95"/>
      <c r="M876" s="95"/>
      <c r="N876" s="95"/>
      <c r="O876" s="95"/>
      <c r="P876" s="95"/>
      <c r="Q876" s="95"/>
      <c r="R876" s="95"/>
      <c r="S876" s="95"/>
      <c r="T876" s="95"/>
      <c r="U876" s="95"/>
      <c r="V876" s="95"/>
      <c r="W876" s="95"/>
    </row>
    <row r="877">
      <c r="B877" s="95"/>
      <c r="C877" s="95"/>
      <c r="D877" s="95"/>
      <c r="E877" s="95"/>
      <c r="F877" s="1387"/>
      <c r="G877" s="1387"/>
      <c r="H877" s="1385"/>
      <c r="I877" s="95"/>
      <c r="J877" s="95"/>
      <c r="K877" s="95"/>
      <c r="L877" s="95"/>
      <c r="M877" s="95"/>
      <c r="N877" s="95"/>
      <c r="O877" s="95"/>
      <c r="P877" s="95"/>
      <c r="Q877" s="95"/>
      <c r="R877" s="95"/>
      <c r="S877" s="95"/>
      <c r="T877" s="95"/>
      <c r="U877" s="95"/>
      <c r="V877" s="95"/>
      <c r="W877" s="95"/>
    </row>
    <row r="878">
      <c r="B878" s="95"/>
      <c r="C878" s="95"/>
      <c r="D878" s="95"/>
      <c r="E878" s="95"/>
      <c r="F878" s="1387"/>
      <c r="G878" s="1387"/>
      <c r="H878" s="1385"/>
      <c r="I878" s="95"/>
      <c r="J878" s="95"/>
      <c r="K878" s="95"/>
      <c r="L878" s="95"/>
      <c r="M878" s="95"/>
      <c r="N878" s="95"/>
      <c r="O878" s="95"/>
      <c r="P878" s="95"/>
      <c r="Q878" s="95"/>
      <c r="R878" s="95"/>
      <c r="S878" s="95"/>
      <c r="T878" s="95"/>
      <c r="U878" s="95"/>
      <c r="V878" s="95"/>
      <c r="W878" s="95"/>
    </row>
    <row r="879">
      <c r="B879" s="95"/>
      <c r="C879" s="95"/>
      <c r="D879" s="95"/>
      <c r="E879" s="95"/>
      <c r="F879" s="1387"/>
      <c r="G879" s="1387"/>
      <c r="H879" s="1385"/>
      <c r="I879" s="95"/>
      <c r="J879" s="95"/>
      <c r="K879" s="95"/>
      <c r="L879" s="95"/>
      <c r="M879" s="95"/>
      <c r="N879" s="95"/>
      <c r="O879" s="95"/>
      <c r="P879" s="95"/>
      <c r="Q879" s="95"/>
      <c r="R879" s="95"/>
      <c r="S879" s="95"/>
      <c r="T879" s="95"/>
      <c r="U879" s="95"/>
      <c r="V879" s="95"/>
      <c r="W879" s="95"/>
    </row>
    <row r="880">
      <c r="B880" s="95"/>
      <c r="C880" s="95"/>
      <c r="D880" s="95"/>
      <c r="E880" s="95"/>
      <c r="F880" s="1387"/>
      <c r="G880" s="1387"/>
      <c r="H880" s="1385"/>
      <c r="I880" s="95"/>
      <c r="J880" s="95"/>
      <c r="K880" s="95"/>
      <c r="L880" s="95"/>
      <c r="M880" s="95"/>
      <c r="N880" s="95"/>
      <c r="O880" s="95"/>
      <c r="P880" s="95"/>
      <c r="Q880" s="95"/>
      <c r="R880" s="95"/>
      <c r="S880" s="95"/>
      <c r="T880" s="95"/>
      <c r="U880" s="95"/>
      <c r="V880" s="95"/>
      <c r="W880" s="95"/>
    </row>
    <row r="881">
      <c r="B881" s="95"/>
      <c r="C881" s="95"/>
      <c r="D881" s="95"/>
      <c r="E881" s="95"/>
      <c r="F881" s="1387"/>
      <c r="G881" s="1387"/>
      <c r="H881" s="1385"/>
      <c r="I881" s="95"/>
      <c r="J881" s="95"/>
      <c r="K881" s="95"/>
      <c r="L881" s="95"/>
      <c r="M881" s="95"/>
      <c r="N881" s="95"/>
      <c r="O881" s="95"/>
      <c r="P881" s="95"/>
      <c r="Q881" s="95"/>
      <c r="R881" s="95"/>
      <c r="S881" s="95"/>
      <c r="T881" s="95"/>
      <c r="U881" s="95"/>
      <c r="V881" s="95"/>
      <c r="W881" s="95"/>
    </row>
    <row r="882">
      <c r="B882" s="95"/>
      <c r="C882" s="95"/>
      <c r="D882" s="95"/>
      <c r="E882" s="95"/>
      <c r="F882" s="1387"/>
      <c r="G882" s="1387"/>
      <c r="H882" s="1385"/>
      <c r="I882" s="95"/>
      <c r="J882" s="95"/>
      <c r="K882" s="95"/>
      <c r="L882" s="95"/>
      <c r="M882" s="95"/>
      <c r="N882" s="95"/>
      <c r="O882" s="95"/>
      <c r="P882" s="95"/>
      <c r="Q882" s="95"/>
      <c r="R882" s="95"/>
      <c r="S882" s="95"/>
      <c r="T882" s="95"/>
      <c r="U882" s="95"/>
      <c r="V882" s="95"/>
      <c r="W882" s="95"/>
    </row>
    <row r="883">
      <c r="B883" s="95"/>
      <c r="C883" s="95"/>
      <c r="D883" s="95"/>
      <c r="E883" s="95"/>
      <c r="F883" s="1387"/>
      <c r="G883" s="1387"/>
      <c r="H883" s="1385"/>
      <c r="I883" s="95"/>
      <c r="J883" s="95"/>
      <c r="K883" s="95"/>
      <c r="L883" s="95"/>
      <c r="M883" s="95"/>
      <c r="N883" s="95"/>
      <c r="O883" s="95"/>
      <c r="P883" s="95"/>
      <c r="Q883" s="95"/>
      <c r="R883" s="95"/>
      <c r="S883" s="95"/>
      <c r="T883" s="95"/>
      <c r="U883" s="95"/>
      <c r="V883" s="95"/>
      <c r="W883" s="95"/>
    </row>
    <row r="884">
      <c r="B884" s="95"/>
      <c r="C884" s="95"/>
      <c r="D884" s="95"/>
      <c r="E884" s="95"/>
      <c r="F884" s="1387"/>
      <c r="G884" s="1387"/>
      <c r="H884" s="1385"/>
      <c r="I884" s="95"/>
      <c r="J884" s="95"/>
      <c r="K884" s="95"/>
      <c r="L884" s="95"/>
      <c r="M884" s="95"/>
      <c r="N884" s="95"/>
      <c r="O884" s="95"/>
      <c r="P884" s="95"/>
      <c r="Q884" s="95"/>
      <c r="R884" s="95"/>
      <c r="S884" s="95"/>
      <c r="T884" s="95"/>
      <c r="U884" s="95"/>
      <c r="V884" s="95"/>
      <c r="W884" s="95"/>
    </row>
    <row r="885">
      <c r="B885" s="95"/>
      <c r="C885" s="95"/>
      <c r="D885" s="95"/>
      <c r="E885" s="95"/>
      <c r="F885" s="1387"/>
      <c r="G885" s="1387"/>
      <c r="H885" s="1385"/>
      <c r="I885" s="95"/>
      <c r="J885" s="95"/>
      <c r="K885" s="95"/>
      <c r="L885" s="95"/>
      <c r="M885" s="95"/>
      <c r="N885" s="95"/>
      <c r="O885" s="95"/>
      <c r="P885" s="95"/>
      <c r="Q885" s="95"/>
      <c r="R885" s="95"/>
      <c r="S885" s="95"/>
      <c r="T885" s="95"/>
      <c r="U885" s="95"/>
      <c r="V885" s="95"/>
      <c r="W885" s="95"/>
    </row>
    <row r="886">
      <c r="B886" s="95"/>
      <c r="C886" s="95"/>
      <c r="D886" s="95"/>
      <c r="E886" s="95"/>
      <c r="F886" s="1387"/>
      <c r="G886" s="1387"/>
      <c r="H886" s="1385"/>
      <c r="I886" s="95"/>
      <c r="J886" s="95"/>
      <c r="K886" s="95"/>
      <c r="L886" s="95"/>
      <c r="M886" s="95"/>
      <c r="N886" s="95"/>
      <c r="O886" s="95"/>
      <c r="P886" s="95"/>
      <c r="Q886" s="95"/>
      <c r="R886" s="95"/>
      <c r="S886" s="95"/>
      <c r="T886" s="95"/>
      <c r="U886" s="95"/>
      <c r="V886" s="95"/>
      <c r="W886" s="95"/>
    </row>
    <row r="887">
      <c r="B887" s="95"/>
      <c r="C887" s="95"/>
      <c r="D887" s="95"/>
      <c r="E887" s="95"/>
      <c r="F887" s="1387"/>
      <c r="G887" s="1387"/>
      <c r="H887" s="1385"/>
      <c r="I887" s="95"/>
      <c r="J887" s="95"/>
      <c r="K887" s="95"/>
      <c r="L887" s="95"/>
      <c r="M887" s="95"/>
      <c r="N887" s="95"/>
      <c r="O887" s="95"/>
      <c r="P887" s="95"/>
      <c r="Q887" s="95"/>
      <c r="R887" s="95"/>
      <c r="S887" s="95"/>
      <c r="T887" s="95"/>
      <c r="U887" s="95"/>
      <c r="V887" s="95"/>
      <c r="W887" s="95"/>
    </row>
    <row r="888">
      <c r="B888" s="95"/>
      <c r="C888" s="95"/>
      <c r="D888" s="95"/>
      <c r="E888" s="95"/>
      <c r="F888" s="1387"/>
      <c r="G888" s="1387"/>
      <c r="H888" s="1385"/>
      <c r="I888" s="95"/>
      <c r="J888" s="95"/>
      <c r="K888" s="95"/>
      <c r="L888" s="95"/>
      <c r="M888" s="95"/>
      <c r="N888" s="95"/>
      <c r="O888" s="95"/>
      <c r="P888" s="95"/>
      <c r="Q888" s="95"/>
      <c r="R888" s="95"/>
      <c r="S888" s="95"/>
      <c r="T888" s="95"/>
      <c r="U888" s="95"/>
      <c r="V888" s="95"/>
      <c r="W888" s="95"/>
    </row>
    <row r="889">
      <c r="B889" s="95"/>
      <c r="C889" s="95"/>
      <c r="D889" s="95"/>
      <c r="E889" s="95"/>
      <c r="F889" s="1387"/>
      <c r="G889" s="1387"/>
      <c r="H889" s="1385"/>
      <c r="I889" s="95"/>
      <c r="J889" s="95"/>
      <c r="K889" s="95"/>
      <c r="L889" s="95"/>
      <c r="M889" s="95"/>
      <c r="N889" s="95"/>
      <c r="O889" s="95"/>
      <c r="P889" s="95"/>
      <c r="Q889" s="95"/>
      <c r="R889" s="95"/>
      <c r="S889" s="95"/>
      <c r="T889" s="95"/>
      <c r="U889" s="95"/>
      <c r="V889" s="95"/>
      <c r="W889" s="95"/>
    </row>
    <row r="890">
      <c r="B890" s="95"/>
      <c r="C890" s="95"/>
      <c r="D890" s="95"/>
      <c r="E890" s="95"/>
      <c r="F890" s="1387"/>
      <c r="G890" s="1387"/>
      <c r="H890" s="1385"/>
      <c r="I890" s="95"/>
      <c r="J890" s="95"/>
      <c r="K890" s="95"/>
      <c r="L890" s="95"/>
      <c r="M890" s="95"/>
      <c r="N890" s="95"/>
      <c r="O890" s="95"/>
      <c r="P890" s="95"/>
      <c r="Q890" s="95"/>
      <c r="R890" s="95"/>
      <c r="S890" s="95"/>
      <c r="T890" s="95"/>
      <c r="U890" s="95"/>
      <c r="V890" s="95"/>
      <c r="W890" s="95"/>
    </row>
    <row r="891">
      <c r="B891" s="95"/>
      <c r="C891" s="95"/>
      <c r="D891" s="95"/>
      <c r="E891" s="95"/>
      <c r="F891" s="1387"/>
      <c r="G891" s="1387"/>
      <c r="H891" s="1385"/>
      <c r="I891" s="95"/>
      <c r="J891" s="95"/>
      <c r="K891" s="95"/>
      <c r="L891" s="95"/>
      <c r="M891" s="95"/>
      <c r="N891" s="95"/>
      <c r="O891" s="95"/>
      <c r="P891" s="95"/>
      <c r="Q891" s="95"/>
      <c r="R891" s="95"/>
      <c r="S891" s="95"/>
      <c r="T891" s="95"/>
      <c r="U891" s="95"/>
      <c r="V891" s="95"/>
      <c r="W891" s="95"/>
    </row>
    <row r="892">
      <c r="B892" s="95"/>
      <c r="C892" s="95"/>
      <c r="D892" s="95"/>
      <c r="E892" s="95"/>
      <c r="F892" s="1387"/>
      <c r="G892" s="1387"/>
      <c r="H892" s="1385"/>
      <c r="I892" s="95"/>
      <c r="J892" s="95"/>
      <c r="K892" s="95"/>
      <c r="L892" s="95"/>
      <c r="M892" s="95"/>
      <c r="N892" s="95"/>
      <c r="O892" s="95"/>
      <c r="P892" s="95"/>
      <c r="Q892" s="95"/>
      <c r="R892" s="95"/>
      <c r="S892" s="95"/>
      <c r="T892" s="95"/>
      <c r="U892" s="95"/>
      <c r="V892" s="95"/>
      <c r="W892" s="95"/>
    </row>
    <row r="893">
      <c r="B893" s="95"/>
      <c r="C893" s="95"/>
      <c r="D893" s="95"/>
      <c r="E893" s="95"/>
      <c r="F893" s="1387"/>
      <c r="G893" s="1387"/>
      <c r="H893" s="1385"/>
      <c r="I893" s="95"/>
      <c r="J893" s="95"/>
      <c r="K893" s="95"/>
      <c r="L893" s="95"/>
      <c r="M893" s="95"/>
      <c r="N893" s="95"/>
      <c r="O893" s="95"/>
      <c r="P893" s="95"/>
      <c r="Q893" s="95"/>
      <c r="R893" s="95"/>
      <c r="S893" s="95"/>
      <c r="T893" s="95"/>
      <c r="U893" s="95"/>
      <c r="V893" s="95"/>
      <c r="W893" s="95"/>
    </row>
    <row r="894">
      <c r="B894" s="95"/>
      <c r="C894" s="95"/>
      <c r="D894" s="95"/>
      <c r="E894" s="95"/>
      <c r="F894" s="1387"/>
      <c r="G894" s="1387"/>
      <c r="H894" s="1385"/>
      <c r="I894" s="95"/>
      <c r="J894" s="95"/>
      <c r="K894" s="95"/>
      <c r="L894" s="95"/>
      <c r="M894" s="95"/>
      <c r="N894" s="95"/>
      <c r="O894" s="95"/>
      <c r="P894" s="95"/>
      <c r="Q894" s="95"/>
      <c r="R894" s="95"/>
      <c r="S894" s="95"/>
      <c r="T894" s="95"/>
      <c r="U894" s="95"/>
      <c r="V894" s="95"/>
      <c r="W894" s="95"/>
    </row>
    <row r="895">
      <c r="B895" s="95"/>
      <c r="C895" s="95"/>
      <c r="D895" s="95"/>
      <c r="E895" s="95"/>
      <c r="F895" s="1387"/>
      <c r="G895" s="1387"/>
      <c r="H895" s="1385"/>
      <c r="I895" s="95"/>
      <c r="J895" s="95"/>
      <c r="K895" s="95"/>
      <c r="L895" s="95"/>
      <c r="M895" s="95"/>
      <c r="N895" s="95"/>
      <c r="O895" s="95"/>
      <c r="P895" s="95"/>
      <c r="Q895" s="95"/>
      <c r="R895" s="95"/>
      <c r="S895" s="95"/>
      <c r="T895" s="95"/>
      <c r="U895" s="95"/>
      <c r="V895" s="95"/>
      <c r="W895" s="95"/>
    </row>
    <row r="896">
      <c r="B896" s="95"/>
      <c r="C896" s="95"/>
      <c r="D896" s="95"/>
      <c r="E896" s="95"/>
      <c r="F896" s="1387"/>
      <c r="G896" s="1387"/>
      <c r="H896" s="1385"/>
      <c r="I896" s="95"/>
      <c r="J896" s="95"/>
      <c r="K896" s="95"/>
      <c r="L896" s="95"/>
      <c r="M896" s="95"/>
      <c r="N896" s="95"/>
      <c r="O896" s="95"/>
      <c r="P896" s="95"/>
      <c r="Q896" s="95"/>
      <c r="R896" s="95"/>
      <c r="S896" s="95"/>
      <c r="T896" s="95"/>
      <c r="U896" s="95"/>
      <c r="V896" s="95"/>
      <c r="W896" s="95"/>
    </row>
    <row r="897">
      <c r="B897" s="95"/>
      <c r="C897" s="95"/>
      <c r="D897" s="95"/>
      <c r="E897" s="95"/>
      <c r="F897" s="1387"/>
      <c r="G897" s="1387"/>
      <c r="H897" s="1385"/>
      <c r="I897" s="95"/>
      <c r="J897" s="95"/>
      <c r="K897" s="95"/>
      <c r="L897" s="95"/>
      <c r="M897" s="95"/>
      <c r="N897" s="95"/>
      <c r="O897" s="95"/>
      <c r="P897" s="95"/>
      <c r="Q897" s="95"/>
      <c r="R897" s="95"/>
      <c r="S897" s="95"/>
      <c r="T897" s="95"/>
      <c r="U897" s="95"/>
      <c r="V897" s="95"/>
      <c r="W897" s="95"/>
    </row>
    <row r="898">
      <c r="B898" s="95"/>
      <c r="C898" s="95"/>
      <c r="D898" s="95"/>
      <c r="E898" s="95"/>
      <c r="F898" s="1387"/>
      <c r="G898" s="1387"/>
      <c r="H898" s="1385"/>
      <c r="I898" s="95"/>
      <c r="J898" s="95"/>
      <c r="K898" s="95"/>
      <c r="L898" s="95"/>
      <c r="M898" s="95"/>
      <c r="N898" s="95"/>
      <c r="O898" s="95"/>
      <c r="P898" s="95"/>
      <c r="Q898" s="95"/>
      <c r="R898" s="95"/>
      <c r="S898" s="95"/>
      <c r="T898" s="95"/>
      <c r="U898" s="95"/>
      <c r="V898" s="95"/>
      <c r="W898" s="95"/>
    </row>
    <row r="899">
      <c r="B899" s="95"/>
      <c r="C899" s="95"/>
      <c r="D899" s="95"/>
      <c r="E899" s="95"/>
      <c r="F899" s="1387"/>
      <c r="G899" s="1387"/>
      <c r="H899" s="1385"/>
      <c r="I899" s="95"/>
      <c r="J899" s="95"/>
      <c r="K899" s="95"/>
      <c r="L899" s="95"/>
      <c r="M899" s="95"/>
      <c r="N899" s="95"/>
      <c r="O899" s="95"/>
      <c r="P899" s="95"/>
      <c r="Q899" s="95"/>
      <c r="R899" s="95"/>
      <c r="S899" s="95"/>
      <c r="T899" s="95"/>
      <c r="U899" s="95"/>
      <c r="V899" s="95"/>
      <c r="W899" s="95"/>
    </row>
    <row r="900">
      <c r="B900" s="95"/>
      <c r="C900" s="95"/>
      <c r="D900" s="95"/>
      <c r="E900" s="95"/>
      <c r="F900" s="1387"/>
      <c r="G900" s="1387"/>
      <c r="H900" s="1385"/>
      <c r="I900" s="95"/>
      <c r="J900" s="95"/>
      <c r="K900" s="95"/>
      <c r="L900" s="95"/>
      <c r="M900" s="95"/>
      <c r="N900" s="95"/>
      <c r="O900" s="95"/>
      <c r="P900" s="95"/>
      <c r="Q900" s="95"/>
      <c r="R900" s="95"/>
      <c r="S900" s="95"/>
      <c r="T900" s="95"/>
      <c r="U900" s="95"/>
      <c r="V900" s="95"/>
      <c r="W900" s="95"/>
    </row>
    <row r="901">
      <c r="B901" s="95"/>
      <c r="C901" s="95"/>
      <c r="D901" s="95"/>
      <c r="E901" s="95"/>
      <c r="F901" s="1387"/>
      <c r="G901" s="1387"/>
      <c r="H901" s="1385"/>
      <c r="I901" s="95"/>
      <c r="J901" s="95"/>
      <c r="K901" s="95"/>
      <c r="L901" s="95"/>
      <c r="M901" s="95"/>
      <c r="N901" s="95"/>
      <c r="O901" s="95"/>
      <c r="P901" s="95"/>
      <c r="Q901" s="95"/>
      <c r="R901" s="95"/>
      <c r="S901" s="95"/>
      <c r="T901" s="95"/>
      <c r="U901" s="95"/>
      <c r="V901" s="95"/>
      <c r="W901" s="95"/>
    </row>
    <row r="902">
      <c r="B902" s="95"/>
      <c r="C902" s="95"/>
      <c r="D902" s="95"/>
      <c r="E902" s="95"/>
      <c r="F902" s="1387"/>
      <c r="G902" s="1387"/>
      <c r="H902" s="1385"/>
      <c r="I902" s="95"/>
      <c r="J902" s="95"/>
      <c r="K902" s="95"/>
      <c r="L902" s="95"/>
      <c r="M902" s="95"/>
      <c r="N902" s="95"/>
      <c r="O902" s="95"/>
      <c r="P902" s="95"/>
      <c r="Q902" s="95"/>
      <c r="R902" s="95"/>
      <c r="S902" s="95"/>
      <c r="T902" s="95"/>
      <c r="U902" s="95"/>
      <c r="V902" s="95"/>
      <c r="W902" s="95"/>
    </row>
    <row r="903">
      <c r="B903" s="95"/>
      <c r="C903" s="95"/>
      <c r="D903" s="95"/>
      <c r="E903" s="95"/>
      <c r="F903" s="1387"/>
      <c r="G903" s="1387"/>
      <c r="H903" s="1385"/>
      <c r="I903" s="95"/>
      <c r="J903" s="95"/>
      <c r="K903" s="95"/>
      <c r="L903" s="95"/>
      <c r="M903" s="95"/>
      <c r="N903" s="95"/>
      <c r="O903" s="95"/>
      <c r="P903" s="95"/>
      <c r="Q903" s="95"/>
      <c r="R903" s="95"/>
      <c r="S903" s="95"/>
      <c r="T903" s="95"/>
      <c r="U903" s="95"/>
      <c r="V903" s="95"/>
      <c r="W903" s="95"/>
    </row>
    <row r="904">
      <c r="B904" s="95"/>
      <c r="C904" s="95"/>
      <c r="D904" s="95"/>
      <c r="E904" s="95"/>
      <c r="F904" s="1387"/>
      <c r="G904" s="1387"/>
      <c r="H904" s="1385"/>
      <c r="I904" s="95"/>
      <c r="J904" s="95"/>
      <c r="K904" s="95"/>
      <c r="L904" s="95"/>
      <c r="M904" s="95"/>
      <c r="N904" s="95"/>
      <c r="O904" s="95"/>
      <c r="P904" s="95"/>
      <c r="Q904" s="95"/>
      <c r="R904" s="95"/>
      <c r="S904" s="95"/>
      <c r="T904" s="95"/>
      <c r="U904" s="95"/>
      <c r="V904" s="95"/>
      <c r="W904" s="95"/>
    </row>
    <row r="905">
      <c r="B905" s="95"/>
      <c r="C905" s="95"/>
      <c r="D905" s="95"/>
      <c r="E905" s="95"/>
      <c r="F905" s="1387"/>
      <c r="G905" s="1387"/>
      <c r="H905" s="1385"/>
      <c r="I905" s="95"/>
      <c r="J905" s="95"/>
      <c r="K905" s="95"/>
      <c r="L905" s="95"/>
      <c r="M905" s="95"/>
      <c r="N905" s="95"/>
      <c r="O905" s="95"/>
      <c r="P905" s="95"/>
      <c r="Q905" s="95"/>
      <c r="R905" s="95"/>
      <c r="S905" s="95"/>
      <c r="T905" s="95"/>
      <c r="U905" s="95"/>
      <c r="V905" s="95"/>
      <c r="W905" s="95"/>
    </row>
    <row r="906">
      <c r="B906" s="95"/>
      <c r="C906" s="95"/>
      <c r="D906" s="95"/>
      <c r="E906" s="95"/>
      <c r="F906" s="1387"/>
      <c r="G906" s="1387"/>
      <c r="H906" s="1385"/>
      <c r="I906" s="95"/>
      <c r="J906" s="95"/>
      <c r="K906" s="95"/>
      <c r="L906" s="95"/>
      <c r="M906" s="95"/>
      <c r="N906" s="95"/>
      <c r="O906" s="95"/>
      <c r="P906" s="95"/>
      <c r="Q906" s="95"/>
      <c r="R906" s="95"/>
      <c r="S906" s="95"/>
      <c r="T906" s="95"/>
      <c r="U906" s="95"/>
      <c r="V906" s="95"/>
      <c r="W906" s="95"/>
    </row>
    <row r="907">
      <c r="B907" s="95"/>
      <c r="C907" s="95"/>
      <c r="D907" s="95"/>
      <c r="E907" s="95"/>
      <c r="F907" s="1387"/>
      <c r="G907" s="1387"/>
      <c r="H907" s="1385"/>
      <c r="I907" s="95"/>
      <c r="J907" s="95"/>
      <c r="K907" s="95"/>
      <c r="L907" s="95"/>
      <c r="M907" s="95"/>
      <c r="N907" s="95"/>
      <c r="O907" s="95"/>
      <c r="P907" s="95"/>
      <c r="Q907" s="95"/>
      <c r="R907" s="95"/>
      <c r="S907" s="95"/>
      <c r="T907" s="95"/>
      <c r="U907" s="95"/>
      <c r="V907" s="95"/>
      <c r="W907" s="95"/>
    </row>
    <row r="908">
      <c r="B908" s="95"/>
      <c r="C908" s="95"/>
      <c r="D908" s="95"/>
      <c r="E908" s="95"/>
      <c r="F908" s="1387"/>
      <c r="G908" s="1387"/>
      <c r="H908" s="1385"/>
      <c r="I908" s="95"/>
      <c r="J908" s="95"/>
      <c r="K908" s="95"/>
      <c r="L908" s="95"/>
      <c r="M908" s="95"/>
      <c r="N908" s="95"/>
      <c r="O908" s="95"/>
      <c r="P908" s="95"/>
      <c r="Q908" s="95"/>
      <c r="R908" s="95"/>
      <c r="S908" s="95"/>
      <c r="T908" s="95"/>
      <c r="U908" s="95"/>
      <c r="V908" s="95"/>
      <c r="W908" s="95"/>
    </row>
    <row r="909">
      <c r="B909" s="95"/>
      <c r="C909" s="95"/>
      <c r="D909" s="95"/>
      <c r="E909" s="95"/>
      <c r="F909" s="1387"/>
      <c r="G909" s="1387"/>
      <c r="H909" s="1385"/>
      <c r="I909" s="95"/>
      <c r="J909" s="95"/>
      <c r="K909" s="95"/>
      <c r="L909" s="95"/>
      <c r="M909" s="95"/>
      <c r="N909" s="95"/>
      <c r="O909" s="95"/>
      <c r="P909" s="95"/>
      <c r="Q909" s="95"/>
      <c r="R909" s="95"/>
      <c r="S909" s="95"/>
      <c r="T909" s="95"/>
      <c r="U909" s="95"/>
      <c r="V909" s="95"/>
      <c r="W909" s="95"/>
    </row>
    <row r="910">
      <c r="B910" s="95"/>
      <c r="C910" s="95"/>
      <c r="D910" s="95"/>
      <c r="E910" s="95"/>
      <c r="F910" s="1387"/>
      <c r="G910" s="1387"/>
      <c r="H910" s="1385"/>
      <c r="I910" s="95"/>
      <c r="J910" s="95"/>
      <c r="K910" s="95"/>
      <c r="L910" s="95"/>
      <c r="M910" s="95"/>
      <c r="N910" s="95"/>
      <c r="O910" s="95"/>
      <c r="P910" s="95"/>
      <c r="Q910" s="95"/>
      <c r="R910" s="95"/>
      <c r="S910" s="95"/>
      <c r="T910" s="95"/>
      <c r="U910" s="95"/>
      <c r="V910" s="95"/>
      <c r="W910" s="95"/>
    </row>
    <row r="911">
      <c r="B911" s="95"/>
      <c r="C911" s="95"/>
      <c r="D911" s="95"/>
      <c r="E911" s="95"/>
      <c r="F911" s="1387"/>
      <c r="G911" s="1387"/>
      <c r="H911" s="1385"/>
      <c r="I911" s="95"/>
      <c r="J911" s="95"/>
      <c r="K911" s="95"/>
      <c r="L911" s="95"/>
      <c r="M911" s="95"/>
      <c r="N911" s="95"/>
      <c r="O911" s="95"/>
      <c r="P911" s="95"/>
      <c r="Q911" s="95"/>
      <c r="R911" s="95"/>
      <c r="S911" s="95"/>
      <c r="T911" s="95"/>
      <c r="U911" s="95"/>
      <c r="V911" s="95"/>
      <c r="W911" s="95"/>
    </row>
    <row r="912">
      <c r="B912" s="95"/>
      <c r="C912" s="95"/>
      <c r="D912" s="95"/>
      <c r="E912" s="95"/>
      <c r="F912" s="1387"/>
      <c r="G912" s="1387"/>
      <c r="H912" s="1385"/>
      <c r="I912" s="95"/>
      <c r="J912" s="95"/>
      <c r="K912" s="95"/>
      <c r="L912" s="95"/>
      <c r="M912" s="95"/>
      <c r="N912" s="95"/>
      <c r="O912" s="95"/>
      <c r="P912" s="95"/>
      <c r="Q912" s="95"/>
      <c r="R912" s="95"/>
      <c r="S912" s="95"/>
      <c r="T912" s="95"/>
      <c r="U912" s="95"/>
      <c r="V912" s="95"/>
      <c r="W912" s="95"/>
    </row>
    <row r="913">
      <c r="B913" s="95"/>
      <c r="C913" s="95"/>
      <c r="D913" s="95"/>
      <c r="E913" s="95"/>
      <c r="F913" s="1387"/>
      <c r="G913" s="1387"/>
      <c r="H913" s="1385"/>
      <c r="I913" s="95"/>
      <c r="J913" s="95"/>
      <c r="K913" s="95"/>
      <c r="L913" s="95"/>
      <c r="M913" s="95"/>
      <c r="N913" s="95"/>
      <c r="O913" s="95"/>
      <c r="P913" s="95"/>
      <c r="Q913" s="95"/>
      <c r="R913" s="95"/>
      <c r="S913" s="95"/>
      <c r="T913" s="95"/>
      <c r="U913" s="95"/>
      <c r="V913" s="95"/>
      <c r="W913" s="95"/>
    </row>
    <row r="914">
      <c r="B914" s="95"/>
      <c r="C914" s="95"/>
      <c r="D914" s="95"/>
      <c r="E914" s="95"/>
      <c r="F914" s="1387"/>
      <c r="G914" s="1387"/>
      <c r="H914" s="1385"/>
      <c r="I914" s="95"/>
      <c r="J914" s="95"/>
      <c r="K914" s="95"/>
      <c r="L914" s="95"/>
      <c r="M914" s="95"/>
      <c r="N914" s="95"/>
      <c r="O914" s="95"/>
      <c r="P914" s="95"/>
      <c r="Q914" s="95"/>
      <c r="R914" s="95"/>
      <c r="S914" s="95"/>
      <c r="T914" s="95"/>
      <c r="U914" s="95"/>
      <c r="V914" s="95"/>
      <c r="W914" s="95"/>
    </row>
    <row r="915">
      <c r="B915" s="95"/>
      <c r="C915" s="95"/>
      <c r="D915" s="95"/>
      <c r="E915" s="95"/>
      <c r="F915" s="1387"/>
      <c r="G915" s="1387"/>
      <c r="H915" s="1385"/>
      <c r="I915" s="95"/>
      <c r="J915" s="95"/>
      <c r="K915" s="95"/>
      <c r="L915" s="95"/>
      <c r="M915" s="95"/>
      <c r="N915" s="95"/>
      <c r="O915" s="95"/>
      <c r="P915" s="95"/>
      <c r="Q915" s="95"/>
      <c r="R915" s="95"/>
      <c r="S915" s="95"/>
      <c r="T915" s="95"/>
      <c r="U915" s="95"/>
      <c r="V915" s="95"/>
      <c r="W915" s="95"/>
    </row>
    <row r="916">
      <c r="B916" s="95"/>
      <c r="C916" s="95"/>
      <c r="D916" s="95"/>
      <c r="E916" s="95"/>
      <c r="F916" s="1387"/>
      <c r="G916" s="1387"/>
      <c r="H916" s="1385"/>
      <c r="I916" s="95"/>
      <c r="J916" s="95"/>
      <c r="K916" s="95"/>
      <c r="L916" s="95"/>
      <c r="M916" s="95"/>
      <c r="N916" s="95"/>
      <c r="O916" s="95"/>
      <c r="P916" s="95"/>
      <c r="Q916" s="95"/>
      <c r="R916" s="95"/>
      <c r="S916" s="95"/>
      <c r="T916" s="95"/>
      <c r="U916" s="95"/>
      <c r="V916" s="95"/>
      <c r="W916" s="95"/>
    </row>
    <row r="917">
      <c r="B917" s="95"/>
      <c r="C917" s="95"/>
      <c r="D917" s="95"/>
      <c r="E917" s="95"/>
      <c r="F917" s="1387"/>
      <c r="G917" s="1387"/>
      <c r="H917" s="1385"/>
      <c r="I917" s="95"/>
      <c r="J917" s="95"/>
      <c r="K917" s="95"/>
      <c r="L917" s="95"/>
      <c r="M917" s="95"/>
      <c r="N917" s="95"/>
      <c r="O917" s="95"/>
      <c r="P917" s="95"/>
      <c r="Q917" s="95"/>
      <c r="R917" s="95"/>
      <c r="S917" s="95"/>
      <c r="T917" s="95"/>
      <c r="U917" s="95"/>
      <c r="V917" s="95"/>
      <c r="W917" s="95"/>
    </row>
    <row r="918">
      <c r="B918" s="95"/>
      <c r="C918" s="95"/>
      <c r="D918" s="95"/>
      <c r="E918" s="95"/>
      <c r="F918" s="1387"/>
      <c r="G918" s="1387"/>
      <c r="H918" s="1385"/>
      <c r="I918" s="95"/>
      <c r="J918" s="95"/>
      <c r="K918" s="95"/>
      <c r="L918" s="95"/>
      <c r="M918" s="95"/>
      <c r="N918" s="95"/>
      <c r="O918" s="95"/>
      <c r="P918" s="95"/>
      <c r="Q918" s="95"/>
      <c r="R918" s="95"/>
      <c r="S918" s="95"/>
      <c r="T918" s="95"/>
      <c r="U918" s="95"/>
      <c r="V918" s="95"/>
      <c r="W918" s="95"/>
    </row>
    <row r="919">
      <c r="B919" s="95"/>
      <c r="C919" s="95"/>
      <c r="D919" s="95"/>
      <c r="E919" s="95"/>
      <c r="F919" s="1387"/>
      <c r="G919" s="1387"/>
      <c r="H919" s="1385"/>
      <c r="I919" s="95"/>
      <c r="J919" s="95"/>
      <c r="K919" s="95"/>
      <c r="L919" s="95"/>
      <c r="M919" s="95"/>
      <c r="N919" s="95"/>
      <c r="O919" s="95"/>
      <c r="P919" s="95"/>
      <c r="Q919" s="95"/>
      <c r="R919" s="95"/>
      <c r="S919" s="95"/>
      <c r="T919" s="95"/>
      <c r="U919" s="95"/>
      <c r="V919" s="95"/>
      <c r="W919" s="95"/>
    </row>
    <row r="920">
      <c r="B920" s="95"/>
      <c r="C920" s="95"/>
      <c r="D920" s="95"/>
      <c r="E920" s="95"/>
      <c r="F920" s="1387"/>
      <c r="G920" s="1387"/>
      <c r="H920" s="1385"/>
      <c r="I920" s="95"/>
      <c r="J920" s="95"/>
      <c r="K920" s="95"/>
      <c r="L920" s="95"/>
      <c r="M920" s="95"/>
      <c r="N920" s="95"/>
      <c r="O920" s="95"/>
      <c r="P920" s="95"/>
      <c r="Q920" s="95"/>
      <c r="R920" s="95"/>
      <c r="S920" s="95"/>
      <c r="T920" s="95"/>
      <c r="U920" s="95"/>
      <c r="V920" s="95"/>
      <c r="W920" s="95"/>
    </row>
    <row r="921">
      <c r="B921" s="95"/>
      <c r="C921" s="95"/>
      <c r="D921" s="95"/>
      <c r="E921" s="95"/>
      <c r="F921" s="1387"/>
      <c r="G921" s="1387"/>
      <c r="H921" s="1385"/>
      <c r="I921" s="95"/>
      <c r="J921" s="95"/>
      <c r="K921" s="95"/>
      <c r="L921" s="95"/>
      <c r="M921" s="95"/>
      <c r="N921" s="95"/>
      <c r="O921" s="95"/>
      <c r="P921" s="95"/>
      <c r="Q921" s="95"/>
      <c r="R921" s="95"/>
      <c r="S921" s="95"/>
      <c r="T921" s="95"/>
      <c r="U921" s="95"/>
      <c r="V921" s="95"/>
      <c r="W921" s="95"/>
    </row>
    <row r="922">
      <c r="B922" s="95"/>
      <c r="C922" s="95"/>
      <c r="D922" s="95"/>
      <c r="E922" s="95"/>
      <c r="F922" s="1387"/>
      <c r="G922" s="1387"/>
      <c r="H922" s="1385"/>
      <c r="I922" s="95"/>
      <c r="J922" s="95"/>
      <c r="K922" s="95"/>
      <c r="L922" s="95"/>
      <c r="M922" s="95"/>
      <c r="N922" s="95"/>
      <c r="O922" s="95"/>
      <c r="P922" s="95"/>
      <c r="Q922" s="95"/>
      <c r="R922" s="95"/>
      <c r="S922" s="95"/>
      <c r="T922" s="95"/>
      <c r="U922" s="95"/>
      <c r="V922" s="95"/>
      <c r="W922" s="95"/>
    </row>
    <row r="923">
      <c r="B923" s="95"/>
      <c r="C923" s="95"/>
      <c r="D923" s="95"/>
      <c r="E923" s="95"/>
      <c r="F923" s="1387"/>
      <c r="G923" s="1387"/>
      <c r="H923" s="1385"/>
      <c r="I923" s="95"/>
      <c r="J923" s="95"/>
      <c r="K923" s="95"/>
      <c r="L923" s="95"/>
      <c r="M923" s="95"/>
      <c r="N923" s="95"/>
      <c r="O923" s="95"/>
      <c r="P923" s="95"/>
      <c r="Q923" s="95"/>
      <c r="R923" s="95"/>
      <c r="S923" s="95"/>
      <c r="T923" s="95"/>
      <c r="U923" s="95"/>
      <c r="V923" s="95"/>
      <c r="W923" s="95"/>
    </row>
    <row r="924">
      <c r="B924" s="95"/>
      <c r="C924" s="95"/>
      <c r="D924" s="95"/>
      <c r="E924" s="95"/>
      <c r="F924" s="1387"/>
      <c r="G924" s="1387"/>
      <c r="H924" s="1385"/>
      <c r="I924" s="95"/>
      <c r="J924" s="95"/>
      <c r="K924" s="95"/>
      <c r="L924" s="95"/>
      <c r="M924" s="95"/>
      <c r="N924" s="95"/>
      <c r="O924" s="95"/>
      <c r="P924" s="95"/>
      <c r="Q924" s="95"/>
      <c r="R924" s="95"/>
      <c r="S924" s="95"/>
      <c r="T924" s="95"/>
      <c r="U924" s="95"/>
      <c r="V924" s="95"/>
      <c r="W924" s="95"/>
    </row>
    <row r="925">
      <c r="B925" s="95"/>
      <c r="C925" s="95"/>
      <c r="D925" s="95"/>
      <c r="E925" s="95"/>
      <c r="F925" s="1387"/>
      <c r="G925" s="1387"/>
      <c r="H925" s="1385"/>
      <c r="I925" s="95"/>
      <c r="J925" s="95"/>
      <c r="K925" s="95"/>
      <c r="L925" s="95"/>
      <c r="M925" s="95"/>
      <c r="N925" s="95"/>
      <c r="O925" s="95"/>
      <c r="P925" s="95"/>
      <c r="Q925" s="95"/>
      <c r="R925" s="95"/>
      <c r="S925" s="95"/>
      <c r="T925" s="95"/>
      <c r="U925" s="95"/>
      <c r="V925" s="95"/>
      <c r="W925" s="95"/>
    </row>
    <row r="926">
      <c r="B926" s="95"/>
      <c r="C926" s="95"/>
      <c r="D926" s="95"/>
      <c r="E926" s="95"/>
      <c r="F926" s="1387"/>
      <c r="G926" s="1387"/>
      <c r="H926" s="1385"/>
      <c r="I926" s="95"/>
      <c r="J926" s="95"/>
      <c r="K926" s="95"/>
      <c r="L926" s="95"/>
      <c r="M926" s="95"/>
      <c r="N926" s="95"/>
      <c r="O926" s="95"/>
      <c r="P926" s="95"/>
      <c r="Q926" s="95"/>
      <c r="R926" s="95"/>
      <c r="S926" s="95"/>
      <c r="T926" s="95"/>
      <c r="U926" s="95"/>
      <c r="V926" s="95"/>
      <c r="W926" s="95"/>
    </row>
    <row r="927">
      <c r="B927" s="95"/>
      <c r="C927" s="95"/>
      <c r="D927" s="95"/>
      <c r="E927" s="95"/>
      <c r="F927" s="1387"/>
      <c r="G927" s="1387"/>
      <c r="H927" s="1385"/>
      <c r="I927" s="95"/>
      <c r="J927" s="95"/>
      <c r="K927" s="95"/>
      <c r="L927" s="95"/>
      <c r="M927" s="95"/>
      <c r="N927" s="95"/>
      <c r="O927" s="95"/>
      <c r="P927" s="95"/>
      <c r="Q927" s="95"/>
      <c r="R927" s="95"/>
      <c r="S927" s="95"/>
      <c r="T927" s="95"/>
      <c r="U927" s="95"/>
      <c r="V927" s="95"/>
      <c r="W927" s="95"/>
    </row>
    <row r="928">
      <c r="B928" s="95"/>
      <c r="C928" s="95"/>
      <c r="D928" s="95"/>
      <c r="E928" s="95"/>
      <c r="F928" s="1387"/>
      <c r="G928" s="1387"/>
      <c r="H928" s="1385"/>
      <c r="I928" s="95"/>
      <c r="J928" s="95"/>
      <c r="K928" s="95"/>
      <c r="L928" s="95"/>
      <c r="M928" s="95"/>
      <c r="N928" s="95"/>
      <c r="O928" s="95"/>
      <c r="P928" s="95"/>
      <c r="Q928" s="95"/>
      <c r="R928" s="95"/>
      <c r="S928" s="95"/>
      <c r="T928" s="95"/>
      <c r="U928" s="95"/>
      <c r="V928" s="95"/>
      <c r="W928" s="95"/>
    </row>
    <row r="929">
      <c r="B929" s="95"/>
      <c r="C929" s="95"/>
      <c r="D929" s="95"/>
      <c r="E929" s="95"/>
      <c r="F929" s="1387"/>
      <c r="G929" s="1387"/>
      <c r="H929" s="1385"/>
      <c r="I929" s="95"/>
      <c r="J929" s="95"/>
      <c r="K929" s="95"/>
      <c r="L929" s="95"/>
      <c r="M929" s="95"/>
      <c r="N929" s="95"/>
      <c r="O929" s="95"/>
      <c r="P929" s="95"/>
      <c r="Q929" s="95"/>
      <c r="R929" s="95"/>
      <c r="S929" s="95"/>
      <c r="T929" s="95"/>
      <c r="U929" s="95"/>
      <c r="V929" s="95"/>
      <c r="W929" s="95"/>
    </row>
    <row r="930">
      <c r="B930" s="95"/>
      <c r="C930" s="95"/>
      <c r="D930" s="95"/>
      <c r="E930" s="95"/>
      <c r="F930" s="1387"/>
      <c r="G930" s="1387"/>
      <c r="H930" s="1385"/>
      <c r="I930" s="95"/>
      <c r="J930" s="95"/>
      <c r="K930" s="95"/>
      <c r="L930" s="95"/>
      <c r="M930" s="95"/>
      <c r="N930" s="95"/>
      <c r="O930" s="95"/>
      <c r="P930" s="95"/>
      <c r="Q930" s="95"/>
      <c r="R930" s="95"/>
      <c r="S930" s="95"/>
      <c r="T930" s="95"/>
      <c r="U930" s="95"/>
      <c r="V930" s="95"/>
      <c r="W930" s="95"/>
    </row>
    <row r="931">
      <c r="B931" s="95"/>
      <c r="C931" s="95"/>
      <c r="D931" s="95"/>
      <c r="E931" s="95"/>
      <c r="F931" s="1387"/>
      <c r="G931" s="1387"/>
      <c r="H931" s="1385"/>
      <c r="I931" s="95"/>
      <c r="J931" s="95"/>
      <c r="K931" s="95"/>
      <c r="L931" s="95"/>
      <c r="M931" s="95"/>
      <c r="N931" s="95"/>
      <c r="O931" s="95"/>
      <c r="P931" s="95"/>
      <c r="Q931" s="95"/>
      <c r="R931" s="95"/>
      <c r="S931" s="95"/>
      <c r="T931" s="95"/>
      <c r="U931" s="95"/>
      <c r="V931" s="95"/>
      <c r="W931" s="95"/>
    </row>
    <row r="932">
      <c r="B932" s="95"/>
      <c r="C932" s="95"/>
      <c r="D932" s="95"/>
      <c r="E932" s="95"/>
      <c r="F932" s="1387"/>
      <c r="G932" s="1387"/>
      <c r="H932" s="1385"/>
      <c r="I932" s="95"/>
      <c r="J932" s="95"/>
      <c r="K932" s="95"/>
      <c r="L932" s="95"/>
      <c r="M932" s="95"/>
      <c r="N932" s="95"/>
      <c r="O932" s="95"/>
      <c r="P932" s="95"/>
      <c r="Q932" s="95"/>
      <c r="R932" s="95"/>
      <c r="S932" s="95"/>
      <c r="T932" s="95"/>
      <c r="U932" s="95"/>
      <c r="V932" s="95"/>
      <c r="W932" s="95"/>
    </row>
    <row r="933">
      <c r="B933" s="95"/>
      <c r="C933" s="95"/>
      <c r="D933" s="95"/>
      <c r="E933" s="95"/>
      <c r="F933" s="1387"/>
      <c r="G933" s="1387"/>
      <c r="H933" s="1385"/>
      <c r="I933" s="95"/>
      <c r="J933" s="95"/>
      <c r="K933" s="95"/>
      <c r="L933" s="95"/>
      <c r="M933" s="95"/>
      <c r="N933" s="95"/>
      <c r="O933" s="95"/>
      <c r="P933" s="95"/>
      <c r="Q933" s="95"/>
      <c r="R933" s="95"/>
      <c r="S933" s="95"/>
      <c r="T933" s="95"/>
      <c r="U933" s="95"/>
      <c r="V933" s="95"/>
      <c r="W933" s="95"/>
    </row>
    <row r="934">
      <c r="B934" s="95"/>
      <c r="C934" s="95"/>
      <c r="D934" s="95"/>
      <c r="E934" s="95"/>
      <c r="F934" s="1387"/>
      <c r="G934" s="1387"/>
      <c r="H934" s="1385"/>
      <c r="I934" s="95"/>
      <c r="J934" s="95"/>
      <c r="K934" s="95"/>
      <c r="L934" s="95"/>
      <c r="M934" s="95"/>
      <c r="N934" s="95"/>
      <c r="O934" s="95"/>
      <c r="P934" s="95"/>
      <c r="Q934" s="95"/>
      <c r="R934" s="95"/>
      <c r="S934" s="95"/>
      <c r="T934" s="95"/>
      <c r="U934" s="95"/>
      <c r="V934" s="95"/>
      <c r="W934" s="95"/>
    </row>
    <row r="935">
      <c r="B935" s="95"/>
      <c r="C935" s="95"/>
      <c r="D935" s="95"/>
      <c r="E935" s="95"/>
      <c r="F935" s="1387"/>
      <c r="G935" s="1387"/>
      <c r="H935" s="1385"/>
      <c r="I935" s="95"/>
      <c r="J935" s="95"/>
      <c r="K935" s="95"/>
      <c r="L935" s="95"/>
      <c r="M935" s="95"/>
      <c r="N935" s="95"/>
      <c r="O935" s="95"/>
      <c r="P935" s="95"/>
      <c r="Q935" s="95"/>
      <c r="R935" s="95"/>
      <c r="S935" s="95"/>
      <c r="T935" s="95"/>
      <c r="U935" s="95"/>
      <c r="V935" s="95"/>
      <c r="W935" s="95"/>
    </row>
    <row r="936">
      <c r="B936" s="95"/>
      <c r="C936" s="95"/>
      <c r="D936" s="95"/>
      <c r="E936" s="95"/>
      <c r="F936" s="1387"/>
      <c r="G936" s="1387"/>
      <c r="H936" s="1385"/>
      <c r="I936" s="95"/>
      <c r="J936" s="95"/>
      <c r="K936" s="95"/>
      <c r="L936" s="95"/>
      <c r="M936" s="95"/>
      <c r="N936" s="95"/>
      <c r="O936" s="95"/>
      <c r="P936" s="95"/>
      <c r="Q936" s="95"/>
      <c r="R936" s="95"/>
      <c r="S936" s="95"/>
      <c r="T936" s="95"/>
      <c r="U936" s="95"/>
      <c r="V936" s="95"/>
      <c r="W936" s="95"/>
    </row>
    <row r="937">
      <c r="B937" s="95"/>
      <c r="C937" s="95"/>
      <c r="D937" s="95"/>
      <c r="E937" s="95"/>
      <c r="F937" s="1387"/>
      <c r="G937" s="1387"/>
      <c r="H937" s="1385"/>
      <c r="I937" s="95"/>
      <c r="J937" s="95"/>
      <c r="K937" s="95"/>
      <c r="L937" s="95"/>
      <c r="M937" s="95"/>
      <c r="N937" s="95"/>
      <c r="O937" s="95"/>
      <c r="P937" s="95"/>
      <c r="Q937" s="95"/>
      <c r="R937" s="95"/>
      <c r="S937" s="95"/>
      <c r="T937" s="95"/>
      <c r="U937" s="95"/>
      <c r="V937" s="95"/>
      <c r="W937" s="95"/>
    </row>
    <row r="938">
      <c r="B938" s="95"/>
      <c r="C938" s="95"/>
      <c r="D938" s="95"/>
      <c r="E938" s="95"/>
      <c r="F938" s="1387"/>
      <c r="G938" s="1387"/>
      <c r="H938" s="1385"/>
      <c r="I938" s="95"/>
      <c r="J938" s="95"/>
      <c r="K938" s="95"/>
      <c r="L938" s="95"/>
      <c r="M938" s="95"/>
      <c r="N938" s="95"/>
      <c r="O938" s="95"/>
      <c r="P938" s="95"/>
      <c r="Q938" s="95"/>
      <c r="R938" s="95"/>
      <c r="S938" s="95"/>
      <c r="T938" s="95"/>
      <c r="U938" s="95"/>
      <c r="V938" s="95"/>
      <c r="W938" s="95"/>
    </row>
    <row r="939">
      <c r="B939" s="95"/>
      <c r="C939" s="95"/>
      <c r="D939" s="95"/>
      <c r="E939" s="95"/>
      <c r="F939" s="1387"/>
      <c r="G939" s="1387"/>
      <c r="H939" s="1385"/>
      <c r="I939" s="95"/>
      <c r="J939" s="95"/>
      <c r="K939" s="95"/>
      <c r="L939" s="95"/>
      <c r="M939" s="95"/>
      <c r="N939" s="95"/>
      <c r="O939" s="95"/>
      <c r="P939" s="95"/>
      <c r="Q939" s="95"/>
      <c r="R939" s="95"/>
      <c r="S939" s="95"/>
      <c r="T939" s="95"/>
      <c r="U939" s="95"/>
      <c r="V939" s="95"/>
      <c r="W939" s="95"/>
    </row>
    <row r="940">
      <c r="B940" s="95"/>
      <c r="C940" s="95"/>
      <c r="D940" s="95"/>
      <c r="E940" s="95"/>
      <c r="F940" s="1387"/>
      <c r="G940" s="1387"/>
      <c r="H940" s="1385"/>
      <c r="I940" s="95"/>
      <c r="J940" s="95"/>
      <c r="K940" s="95"/>
      <c r="L940" s="95"/>
      <c r="M940" s="95"/>
      <c r="N940" s="95"/>
      <c r="O940" s="95"/>
      <c r="P940" s="95"/>
      <c r="Q940" s="95"/>
      <c r="R940" s="95"/>
      <c r="S940" s="95"/>
      <c r="T940" s="95"/>
      <c r="U940" s="95"/>
      <c r="V940" s="95"/>
      <c r="W940" s="95"/>
    </row>
    <row r="941">
      <c r="B941" s="95"/>
      <c r="C941" s="95"/>
      <c r="D941" s="95"/>
      <c r="E941" s="95"/>
      <c r="F941" s="1387"/>
      <c r="G941" s="1387"/>
      <c r="H941" s="1385"/>
      <c r="I941" s="95"/>
      <c r="J941" s="95"/>
      <c r="K941" s="95"/>
      <c r="L941" s="95"/>
      <c r="M941" s="95"/>
      <c r="N941" s="95"/>
      <c r="O941" s="95"/>
      <c r="P941" s="95"/>
      <c r="Q941" s="95"/>
      <c r="R941" s="95"/>
      <c r="S941" s="95"/>
      <c r="T941" s="95"/>
      <c r="U941" s="95"/>
      <c r="V941" s="95"/>
      <c r="W941" s="95"/>
    </row>
    <row r="942">
      <c r="B942" s="95"/>
      <c r="C942" s="95"/>
      <c r="D942" s="95"/>
      <c r="E942" s="95"/>
      <c r="F942" s="1387"/>
      <c r="G942" s="1387"/>
      <c r="H942" s="1385"/>
      <c r="I942" s="95"/>
      <c r="J942" s="95"/>
      <c r="K942" s="95"/>
      <c r="L942" s="95"/>
      <c r="M942" s="95"/>
      <c r="N942" s="95"/>
      <c r="O942" s="95"/>
      <c r="P942" s="95"/>
      <c r="Q942" s="95"/>
      <c r="R942" s="95"/>
      <c r="S942" s="95"/>
      <c r="T942" s="95"/>
      <c r="U942" s="95"/>
      <c r="V942" s="95"/>
      <c r="W942" s="95"/>
    </row>
    <row r="943">
      <c r="B943" s="95"/>
      <c r="C943" s="95"/>
      <c r="D943" s="95"/>
      <c r="E943" s="95"/>
      <c r="F943" s="1387"/>
      <c r="G943" s="1387"/>
      <c r="H943" s="1385"/>
      <c r="I943" s="95"/>
      <c r="J943" s="95"/>
      <c r="K943" s="95"/>
      <c r="L943" s="95"/>
      <c r="M943" s="95"/>
      <c r="N943" s="95"/>
      <c r="O943" s="95"/>
      <c r="P943" s="95"/>
      <c r="Q943" s="95"/>
      <c r="R943" s="95"/>
      <c r="S943" s="95"/>
      <c r="T943" s="95"/>
      <c r="U943" s="95"/>
      <c r="V943" s="95"/>
      <c r="W943" s="95"/>
    </row>
    <row r="944">
      <c r="B944" s="95"/>
      <c r="C944" s="95"/>
      <c r="D944" s="95"/>
      <c r="E944" s="95"/>
      <c r="F944" s="1387"/>
      <c r="G944" s="1387"/>
      <c r="H944" s="1385"/>
      <c r="I944" s="95"/>
      <c r="J944" s="95"/>
      <c r="K944" s="95"/>
      <c r="L944" s="95"/>
      <c r="M944" s="95"/>
      <c r="N944" s="95"/>
      <c r="O944" s="95"/>
      <c r="P944" s="95"/>
      <c r="Q944" s="95"/>
      <c r="R944" s="95"/>
      <c r="S944" s="95"/>
      <c r="T944" s="95"/>
      <c r="U944" s="95"/>
      <c r="V944" s="95"/>
      <c r="W944" s="95"/>
    </row>
    <row r="945">
      <c r="B945" s="95"/>
      <c r="C945" s="95"/>
      <c r="D945" s="95"/>
      <c r="E945" s="95"/>
      <c r="F945" s="1387"/>
      <c r="G945" s="1387"/>
      <c r="H945" s="1385"/>
      <c r="I945" s="95"/>
      <c r="J945" s="95"/>
      <c r="K945" s="95"/>
      <c r="L945" s="95"/>
      <c r="M945" s="95"/>
      <c r="N945" s="95"/>
      <c r="O945" s="95"/>
      <c r="P945" s="95"/>
      <c r="Q945" s="95"/>
      <c r="R945" s="95"/>
      <c r="S945" s="95"/>
      <c r="T945" s="95"/>
      <c r="U945" s="95"/>
      <c r="V945" s="95"/>
      <c r="W945" s="95"/>
    </row>
    <row r="946">
      <c r="B946" s="95"/>
      <c r="C946" s="95"/>
      <c r="D946" s="95"/>
      <c r="E946" s="95"/>
      <c r="F946" s="1387"/>
      <c r="G946" s="1387"/>
      <c r="H946" s="1385"/>
      <c r="I946" s="95"/>
      <c r="J946" s="95"/>
      <c r="K946" s="95"/>
      <c r="L946" s="95"/>
      <c r="M946" s="95"/>
      <c r="N946" s="95"/>
      <c r="O946" s="95"/>
      <c r="P946" s="95"/>
      <c r="Q946" s="95"/>
      <c r="R946" s="95"/>
      <c r="S946" s="95"/>
      <c r="T946" s="95"/>
      <c r="U946" s="95"/>
      <c r="V946" s="95"/>
      <c r="W946" s="95"/>
    </row>
    <row r="947">
      <c r="B947" s="95"/>
      <c r="C947" s="95"/>
      <c r="D947" s="95"/>
      <c r="E947" s="95"/>
      <c r="F947" s="1387"/>
      <c r="G947" s="1387"/>
      <c r="H947" s="1385"/>
      <c r="I947" s="95"/>
      <c r="J947" s="95"/>
      <c r="K947" s="95"/>
      <c r="L947" s="95"/>
      <c r="M947" s="95"/>
      <c r="N947" s="95"/>
      <c r="O947" s="95"/>
      <c r="P947" s="95"/>
      <c r="Q947" s="95"/>
      <c r="R947" s="95"/>
      <c r="S947" s="95"/>
      <c r="T947" s="95"/>
      <c r="U947" s="95"/>
      <c r="V947" s="95"/>
      <c r="W947" s="95"/>
    </row>
    <row r="948">
      <c r="B948" s="95"/>
      <c r="C948" s="95"/>
      <c r="D948" s="95"/>
      <c r="E948" s="95"/>
      <c r="F948" s="1387"/>
      <c r="G948" s="1387"/>
      <c r="H948" s="1385"/>
      <c r="I948" s="95"/>
      <c r="J948" s="95"/>
      <c r="K948" s="95"/>
      <c r="L948" s="95"/>
      <c r="M948" s="95"/>
      <c r="N948" s="95"/>
      <c r="O948" s="95"/>
      <c r="P948" s="95"/>
      <c r="Q948" s="95"/>
      <c r="R948" s="95"/>
      <c r="S948" s="95"/>
      <c r="T948" s="95"/>
      <c r="U948" s="95"/>
      <c r="V948" s="95"/>
      <c r="W948" s="95"/>
    </row>
    <row r="949">
      <c r="B949" s="95"/>
      <c r="C949" s="95"/>
      <c r="D949" s="95"/>
      <c r="E949" s="95"/>
      <c r="F949" s="1387"/>
      <c r="G949" s="1387"/>
      <c r="H949" s="1385"/>
      <c r="I949" s="95"/>
      <c r="J949" s="95"/>
      <c r="K949" s="95"/>
      <c r="L949" s="95"/>
      <c r="M949" s="95"/>
      <c r="N949" s="95"/>
      <c r="O949" s="95"/>
      <c r="P949" s="95"/>
      <c r="Q949" s="95"/>
      <c r="R949" s="95"/>
      <c r="S949" s="95"/>
      <c r="T949" s="95"/>
      <c r="U949" s="95"/>
      <c r="V949" s="95"/>
      <c r="W949" s="95"/>
    </row>
    <row r="950">
      <c r="B950" s="95"/>
      <c r="C950" s="95"/>
      <c r="D950" s="95"/>
      <c r="E950" s="95"/>
      <c r="F950" s="1387"/>
      <c r="G950" s="1387"/>
      <c r="H950" s="1385"/>
      <c r="I950" s="95"/>
      <c r="J950" s="95"/>
      <c r="K950" s="95"/>
      <c r="L950" s="95"/>
      <c r="M950" s="95"/>
      <c r="N950" s="95"/>
      <c r="O950" s="95"/>
      <c r="P950" s="95"/>
      <c r="Q950" s="95"/>
      <c r="R950" s="95"/>
      <c r="S950" s="95"/>
      <c r="T950" s="95"/>
      <c r="U950" s="95"/>
      <c r="V950" s="95"/>
      <c r="W950" s="95"/>
    </row>
    <row r="951">
      <c r="B951" s="95"/>
      <c r="C951" s="95"/>
      <c r="D951" s="95"/>
      <c r="E951" s="95"/>
      <c r="F951" s="1387"/>
      <c r="G951" s="1387"/>
      <c r="H951" s="1385"/>
      <c r="I951" s="95"/>
      <c r="J951" s="95"/>
      <c r="K951" s="95"/>
      <c r="L951" s="95"/>
      <c r="M951" s="95"/>
      <c r="N951" s="95"/>
      <c r="O951" s="95"/>
      <c r="P951" s="95"/>
      <c r="Q951" s="95"/>
      <c r="R951" s="95"/>
      <c r="S951" s="95"/>
      <c r="T951" s="95"/>
      <c r="U951" s="95"/>
      <c r="V951" s="95"/>
      <c r="W951" s="95"/>
    </row>
    <row r="952">
      <c r="B952" s="95"/>
      <c r="C952" s="95"/>
      <c r="D952" s="95"/>
      <c r="E952" s="95"/>
      <c r="F952" s="1387"/>
      <c r="G952" s="1387"/>
      <c r="H952" s="1385"/>
      <c r="I952" s="95"/>
      <c r="J952" s="95"/>
      <c r="K952" s="95"/>
      <c r="L952" s="95"/>
      <c r="M952" s="95"/>
      <c r="N952" s="95"/>
      <c r="O952" s="95"/>
      <c r="P952" s="95"/>
      <c r="Q952" s="95"/>
      <c r="R952" s="95"/>
      <c r="S952" s="95"/>
      <c r="T952" s="95"/>
      <c r="U952" s="95"/>
      <c r="V952" s="95"/>
      <c r="W952" s="95"/>
    </row>
    <row r="953">
      <c r="B953" s="95"/>
      <c r="C953" s="95"/>
      <c r="D953" s="95"/>
      <c r="E953" s="95"/>
      <c r="F953" s="1387"/>
      <c r="G953" s="1387"/>
      <c r="H953" s="1385"/>
      <c r="I953" s="95"/>
      <c r="J953" s="95"/>
      <c r="K953" s="95"/>
      <c r="L953" s="95"/>
      <c r="M953" s="95"/>
      <c r="N953" s="95"/>
      <c r="O953" s="95"/>
      <c r="P953" s="95"/>
      <c r="Q953" s="95"/>
      <c r="R953" s="95"/>
      <c r="S953" s="95"/>
      <c r="T953" s="95"/>
      <c r="U953" s="95"/>
      <c r="V953" s="95"/>
      <c r="W953" s="95"/>
    </row>
    <row r="954">
      <c r="B954" s="95"/>
      <c r="C954" s="95"/>
      <c r="D954" s="95"/>
      <c r="E954" s="95"/>
      <c r="F954" s="1387"/>
      <c r="G954" s="1387"/>
      <c r="H954" s="1385"/>
      <c r="I954" s="95"/>
      <c r="J954" s="95"/>
      <c r="K954" s="95"/>
      <c r="L954" s="95"/>
      <c r="M954" s="95"/>
      <c r="N954" s="95"/>
      <c r="O954" s="95"/>
      <c r="P954" s="95"/>
      <c r="Q954" s="95"/>
      <c r="R954" s="95"/>
      <c r="S954" s="95"/>
      <c r="T954" s="95"/>
      <c r="U954" s="95"/>
      <c r="V954" s="95"/>
      <c r="W954" s="95"/>
    </row>
    <row r="955">
      <c r="B955" s="95"/>
      <c r="C955" s="95"/>
      <c r="D955" s="95"/>
      <c r="E955" s="95"/>
      <c r="F955" s="1387"/>
      <c r="G955" s="1387"/>
      <c r="H955" s="1385"/>
      <c r="I955" s="95"/>
      <c r="J955" s="95"/>
      <c r="K955" s="95"/>
      <c r="L955" s="95"/>
      <c r="M955" s="95"/>
      <c r="N955" s="95"/>
      <c r="O955" s="95"/>
      <c r="P955" s="95"/>
      <c r="Q955" s="95"/>
      <c r="R955" s="95"/>
      <c r="S955" s="95"/>
      <c r="T955" s="95"/>
      <c r="U955" s="95"/>
      <c r="V955" s="95"/>
      <c r="W955" s="95"/>
    </row>
    <row r="956">
      <c r="B956" s="95"/>
      <c r="C956" s="95"/>
      <c r="D956" s="95"/>
      <c r="E956" s="95"/>
      <c r="F956" s="1387"/>
      <c r="G956" s="1387"/>
      <c r="H956" s="1385"/>
      <c r="I956" s="95"/>
      <c r="J956" s="95"/>
      <c r="K956" s="95"/>
      <c r="L956" s="95"/>
      <c r="M956" s="95"/>
      <c r="N956" s="95"/>
      <c r="O956" s="95"/>
      <c r="P956" s="95"/>
      <c r="Q956" s="95"/>
      <c r="R956" s="95"/>
      <c r="S956" s="95"/>
      <c r="T956" s="95"/>
      <c r="U956" s="95"/>
      <c r="V956" s="95"/>
      <c r="W956" s="95"/>
    </row>
    <row r="957">
      <c r="B957" s="95"/>
      <c r="C957" s="95"/>
      <c r="D957" s="95"/>
      <c r="E957" s="95"/>
      <c r="F957" s="1387"/>
      <c r="G957" s="1387"/>
      <c r="H957" s="1385"/>
      <c r="I957" s="95"/>
      <c r="J957" s="95"/>
      <c r="K957" s="95"/>
      <c r="L957" s="95"/>
      <c r="M957" s="95"/>
      <c r="N957" s="95"/>
      <c r="O957" s="95"/>
      <c r="P957" s="95"/>
      <c r="Q957" s="95"/>
      <c r="R957" s="95"/>
      <c r="S957" s="95"/>
      <c r="T957" s="95"/>
      <c r="U957" s="95"/>
      <c r="V957" s="95"/>
      <c r="W957" s="95"/>
    </row>
    <row r="958">
      <c r="B958" s="95"/>
      <c r="C958" s="95"/>
      <c r="D958" s="95"/>
      <c r="E958" s="95"/>
      <c r="F958" s="1387"/>
      <c r="G958" s="1387"/>
      <c r="H958" s="1385"/>
      <c r="I958" s="95"/>
      <c r="J958" s="95"/>
      <c r="K958" s="95"/>
      <c r="L958" s="95"/>
      <c r="M958" s="95"/>
      <c r="N958" s="95"/>
      <c r="O958" s="95"/>
      <c r="P958" s="95"/>
      <c r="Q958" s="95"/>
      <c r="R958" s="95"/>
      <c r="S958" s="95"/>
      <c r="T958" s="95"/>
      <c r="U958" s="95"/>
      <c r="V958" s="95"/>
      <c r="W958" s="95"/>
    </row>
    <row r="959">
      <c r="B959" s="95"/>
      <c r="C959" s="95"/>
      <c r="D959" s="95"/>
      <c r="E959" s="95"/>
      <c r="F959" s="1387"/>
      <c r="G959" s="1387"/>
      <c r="H959" s="1385"/>
      <c r="I959" s="95"/>
      <c r="J959" s="95"/>
      <c r="K959" s="95"/>
      <c r="L959" s="95"/>
      <c r="M959" s="95"/>
      <c r="N959" s="95"/>
      <c r="O959" s="95"/>
      <c r="P959" s="95"/>
      <c r="Q959" s="95"/>
      <c r="R959" s="95"/>
      <c r="S959" s="95"/>
      <c r="T959" s="95"/>
      <c r="U959" s="95"/>
      <c r="V959" s="95"/>
      <c r="W959" s="95"/>
    </row>
    <row r="960">
      <c r="B960" s="95"/>
      <c r="C960" s="95"/>
      <c r="D960" s="95"/>
      <c r="E960" s="95"/>
      <c r="F960" s="1387"/>
      <c r="G960" s="1387"/>
      <c r="H960" s="1385"/>
      <c r="I960" s="95"/>
      <c r="J960" s="95"/>
      <c r="K960" s="95"/>
      <c r="L960" s="95"/>
      <c r="M960" s="95"/>
      <c r="N960" s="95"/>
      <c r="O960" s="95"/>
      <c r="P960" s="95"/>
      <c r="Q960" s="95"/>
      <c r="R960" s="95"/>
      <c r="S960" s="95"/>
      <c r="T960" s="95"/>
      <c r="U960" s="95"/>
      <c r="V960" s="95"/>
      <c r="W960" s="95"/>
    </row>
    <row r="961">
      <c r="B961" s="95"/>
      <c r="C961" s="95"/>
      <c r="D961" s="95"/>
      <c r="E961" s="95"/>
      <c r="F961" s="1387"/>
      <c r="G961" s="1387"/>
      <c r="H961" s="1385"/>
      <c r="I961" s="95"/>
      <c r="J961" s="95"/>
      <c r="K961" s="95"/>
      <c r="L961" s="95"/>
      <c r="M961" s="95"/>
      <c r="N961" s="95"/>
      <c r="O961" s="95"/>
      <c r="P961" s="95"/>
      <c r="Q961" s="95"/>
      <c r="R961" s="95"/>
      <c r="S961" s="95"/>
      <c r="T961" s="95"/>
      <c r="U961" s="95"/>
      <c r="V961" s="95"/>
      <c r="W961" s="95"/>
    </row>
    <row r="962">
      <c r="B962" s="95"/>
      <c r="C962" s="95"/>
      <c r="D962" s="95"/>
      <c r="E962" s="95"/>
      <c r="F962" s="1387"/>
      <c r="G962" s="1387"/>
      <c r="H962" s="1385"/>
      <c r="I962" s="95"/>
      <c r="J962" s="95"/>
      <c r="K962" s="95"/>
      <c r="L962" s="95"/>
      <c r="M962" s="95"/>
      <c r="N962" s="95"/>
      <c r="O962" s="95"/>
      <c r="P962" s="95"/>
      <c r="Q962" s="95"/>
      <c r="R962" s="95"/>
      <c r="S962" s="95"/>
      <c r="T962" s="95"/>
      <c r="U962" s="95"/>
      <c r="V962" s="95"/>
      <c r="W962" s="95"/>
    </row>
    <row r="963">
      <c r="B963" s="95"/>
      <c r="C963" s="95"/>
      <c r="D963" s="95"/>
      <c r="E963" s="95"/>
      <c r="F963" s="1387"/>
      <c r="G963" s="1387"/>
      <c r="H963" s="1385"/>
      <c r="I963" s="95"/>
      <c r="J963" s="95"/>
      <c r="K963" s="95"/>
      <c r="L963" s="95"/>
      <c r="M963" s="95"/>
      <c r="N963" s="95"/>
      <c r="O963" s="95"/>
      <c r="P963" s="95"/>
      <c r="Q963" s="95"/>
      <c r="R963" s="95"/>
      <c r="S963" s="95"/>
      <c r="T963" s="95"/>
      <c r="U963" s="95"/>
      <c r="V963" s="95"/>
      <c r="W963" s="95"/>
    </row>
    <row r="964">
      <c r="B964" s="95"/>
      <c r="C964" s="95"/>
      <c r="D964" s="95"/>
      <c r="E964" s="95"/>
      <c r="F964" s="1387"/>
      <c r="G964" s="1387"/>
      <c r="H964" s="1385"/>
      <c r="I964" s="95"/>
      <c r="J964" s="95"/>
      <c r="K964" s="95"/>
      <c r="L964" s="95"/>
      <c r="M964" s="95"/>
      <c r="N964" s="95"/>
      <c r="O964" s="95"/>
      <c r="P964" s="95"/>
      <c r="Q964" s="95"/>
      <c r="R964" s="95"/>
      <c r="S964" s="95"/>
      <c r="T964" s="95"/>
      <c r="U964" s="95"/>
      <c r="V964" s="95"/>
      <c r="W964" s="95"/>
    </row>
    <row r="965">
      <c r="B965" s="95"/>
      <c r="C965" s="95"/>
      <c r="D965" s="95"/>
      <c r="E965" s="95"/>
      <c r="F965" s="1387"/>
      <c r="G965" s="1387"/>
      <c r="H965" s="1385"/>
      <c r="I965" s="95"/>
      <c r="J965" s="95"/>
      <c r="K965" s="95"/>
      <c r="L965" s="95"/>
      <c r="M965" s="95"/>
      <c r="N965" s="95"/>
      <c r="O965" s="95"/>
      <c r="P965" s="95"/>
      <c r="Q965" s="95"/>
      <c r="R965" s="95"/>
      <c r="S965" s="95"/>
      <c r="T965" s="95"/>
      <c r="U965" s="95"/>
      <c r="V965" s="95"/>
      <c r="W965" s="95"/>
    </row>
    <row r="966">
      <c r="B966" s="95"/>
      <c r="C966" s="95"/>
      <c r="D966" s="95"/>
      <c r="E966" s="95"/>
      <c r="F966" s="1387"/>
      <c r="G966" s="1387"/>
      <c r="H966" s="1385"/>
      <c r="I966" s="95"/>
      <c r="J966" s="95"/>
      <c r="K966" s="95"/>
      <c r="L966" s="95"/>
      <c r="M966" s="95"/>
      <c r="N966" s="95"/>
      <c r="O966" s="95"/>
      <c r="P966" s="95"/>
      <c r="Q966" s="95"/>
      <c r="R966" s="95"/>
      <c r="S966" s="95"/>
      <c r="T966" s="95"/>
      <c r="U966" s="95"/>
      <c r="V966" s="95"/>
      <c r="W966" s="95"/>
    </row>
    <row r="967">
      <c r="B967" s="95"/>
      <c r="C967" s="95"/>
      <c r="D967" s="95"/>
      <c r="E967" s="95"/>
      <c r="F967" s="1387"/>
      <c r="G967" s="1387"/>
      <c r="H967" s="1385"/>
      <c r="I967" s="95"/>
      <c r="J967" s="95"/>
      <c r="K967" s="95"/>
      <c r="L967" s="95"/>
      <c r="M967" s="95"/>
      <c r="N967" s="95"/>
      <c r="O967" s="95"/>
      <c r="P967" s="95"/>
      <c r="Q967" s="95"/>
      <c r="R967" s="95"/>
      <c r="S967" s="95"/>
      <c r="T967" s="95"/>
      <c r="U967" s="95"/>
      <c r="V967" s="95"/>
      <c r="W967" s="95"/>
    </row>
    <row r="968">
      <c r="B968" s="95"/>
      <c r="C968" s="95"/>
      <c r="D968" s="95"/>
      <c r="E968" s="95"/>
      <c r="F968" s="1387"/>
      <c r="G968" s="1387"/>
      <c r="H968" s="1385"/>
      <c r="I968" s="95"/>
      <c r="J968" s="95"/>
      <c r="K968" s="95"/>
      <c r="L968" s="95"/>
      <c r="M968" s="95"/>
      <c r="N968" s="95"/>
      <c r="O968" s="95"/>
      <c r="P968" s="95"/>
      <c r="Q968" s="95"/>
      <c r="R968" s="95"/>
      <c r="S968" s="95"/>
      <c r="T968" s="95"/>
      <c r="U968" s="95"/>
      <c r="V968" s="95"/>
      <c r="W968" s="95"/>
    </row>
    <row r="969">
      <c r="B969" s="95"/>
      <c r="C969" s="95"/>
      <c r="D969" s="95"/>
      <c r="E969" s="95"/>
      <c r="F969" s="1387"/>
      <c r="G969" s="1387"/>
      <c r="H969" s="1385"/>
      <c r="I969" s="95"/>
      <c r="J969" s="95"/>
      <c r="K969" s="95"/>
      <c r="L969" s="95"/>
      <c r="M969" s="95"/>
      <c r="N969" s="95"/>
      <c r="O969" s="95"/>
      <c r="P969" s="95"/>
      <c r="Q969" s="95"/>
      <c r="R969" s="95"/>
      <c r="S969" s="95"/>
      <c r="T969" s="95"/>
      <c r="U969" s="95"/>
      <c r="V969" s="95"/>
      <c r="W969" s="95"/>
    </row>
    <row r="970">
      <c r="B970" s="95"/>
      <c r="C970" s="95"/>
      <c r="D970" s="95"/>
      <c r="E970" s="95"/>
      <c r="F970" s="1387"/>
      <c r="G970" s="1387"/>
      <c r="H970" s="1385"/>
      <c r="I970" s="95"/>
      <c r="J970" s="95"/>
      <c r="K970" s="95"/>
      <c r="L970" s="95"/>
      <c r="M970" s="95"/>
      <c r="N970" s="95"/>
      <c r="O970" s="95"/>
      <c r="P970" s="95"/>
      <c r="Q970" s="95"/>
      <c r="R970" s="95"/>
      <c r="S970" s="95"/>
      <c r="T970" s="95"/>
      <c r="U970" s="95"/>
      <c r="V970" s="95"/>
      <c r="W970" s="95"/>
    </row>
    <row r="971">
      <c r="B971" s="95"/>
      <c r="C971" s="95"/>
      <c r="D971" s="95"/>
      <c r="E971" s="95"/>
      <c r="F971" s="1387"/>
      <c r="G971" s="1387"/>
      <c r="H971" s="1385"/>
      <c r="I971" s="95"/>
      <c r="J971" s="95"/>
      <c r="K971" s="95"/>
      <c r="L971" s="95"/>
      <c r="M971" s="95"/>
      <c r="N971" s="95"/>
      <c r="O971" s="95"/>
      <c r="P971" s="95"/>
      <c r="Q971" s="95"/>
      <c r="R971" s="95"/>
      <c r="S971" s="95"/>
      <c r="T971" s="95"/>
      <c r="U971" s="95"/>
      <c r="V971" s="95"/>
      <c r="W971" s="95"/>
    </row>
    <row r="972">
      <c r="B972" s="95"/>
      <c r="C972" s="95"/>
      <c r="D972" s="95"/>
      <c r="E972" s="95"/>
      <c r="F972" s="1387"/>
      <c r="G972" s="1387"/>
      <c r="H972" s="1385"/>
      <c r="I972" s="95"/>
      <c r="J972" s="95"/>
      <c r="K972" s="95"/>
      <c r="L972" s="95"/>
      <c r="M972" s="95"/>
      <c r="N972" s="95"/>
      <c r="O972" s="95"/>
      <c r="P972" s="95"/>
      <c r="Q972" s="95"/>
      <c r="R972" s="95"/>
      <c r="S972" s="95"/>
      <c r="T972" s="95"/>
      <c r="U972" s="95"/>
      <c r="V972" s="95"/>
      <c r="W972" s="95"/>
    </row>
    <row r="973">
      <c r="B973" s="95"/>
      <c r="C973" s="95"/>
      <c r="D973" s="95"/>
      <c r="E973" s="95"/>
      <c r="F973" s="1387"/>
      <c r="G973" s="1387"/>
      <c r="H973" s="1385"/>
      <c r="I973" s="95"/>
      <c r="J973" s="95"/>
      <c r="K973" s="95"/>
      <c r="L973" s="95"/>
      <c r="M973" s="95"/>
      <c r="N973" s="95"/>
      <c r="O973" s="95"/>
      <c r="P973" s="95"/>
      <c r="Q973" s="95"/>
      <c r="R973" s="95"/>
      <c r="S973" s="95"/>
      <c r="T973" s="95"/>
      <c r="U973" s="95"/>
      <c r="V973" s="95"/>
      <c r="W973" s="95"/>
    </row>
    <row r="974">
      <c r="B974" s="95"/>
      <c r="C974" s="95"/>
      <c r="D974" s="95"/>
      <c r="E974" s="95"/>
      <c r="F974" s="1387"/>
      <c r="G974" s="1387"/>
      <c r="H974" s="1385"/>
      <c r="I974" s="95"/>
      <c r="J974" s="95"/>
      <c r="K974" s="95"/>
      <c r="L974" s="95"/>
      <c r="M974" s="95"/>
      <c r="N974" s="95"/>
      <c r="O974" s="95"/>
      <c r="P974" s="95"/>
      <c r="Q974" s="95"/>
      <c r="R974" s="95"/>
      <c r="S974" s="95"/>
      <c r="T974" s="95"/>
      <c r="U974" s="95"/>
      <c r="V974" s="95"/>
      <c r="W974" s="95"/>
    </row>
    <row r="975">
      <c r="B975" s="95"/>
      <c r="C975" s="95"/>
      <c r="D975" s="95"/>
      <c r="E975" s="95"/>
      <c r="F975" s="1387"/>
      <c r="G975" s="1387"/>
      <c r="H975" s="1385"/>
      <c r="I975" s="95"/>
      <c r="J975" s="95"/>
      <c r="K975" s="95"/>
      <c r="L975" s="95"/>
      <c r="M975" s="95"/>
      <c r="N975" s="95"/>
      <c r="O975" s="95"/>
      <c r="P975" s="95"/>
      <c r="Q975" s="95"/>
      <c r="R975" s="95"/>
      <c r="S975" s="95"/>
      <c r="T975" s="95"/>
      <c r="U975" s="95"/>
      <c r="V975" s="95"/>
      <c r="W975" s="95"/>
    </row>
    <row r="976">
      <c r="B976" s="95"/>
      <c r="C976" s="95"/>
      <c r="D976" s="95"/>
      <c r="E976" s="95"/>
      <c r="F976" s="1387"/>
      <c r="G976" s="1387"/>
      <c r="H976" s="1385"/>
      <c r="I976" s="95"/>
      <c r="J976" s="95"/>
      <c r="K976" s="95"/>
      <c r="L976" s="95"/>
      <c r="M976" s="95"/>
      <c r="N976" s="95"/>
      <c r="O976" s="95"/>
      <c r="P976" s="95"/>
      <c r="Q976" s="95"/>
      <c r="R976" s="95"/>
      <c r="S976" s="95"/>
      <c r="T976" s="95"/>
      <c r="U976" s="95"/>
      <c r="V976" s="95"/>
      <c r="W976" s="95"/>
    </row>
    <row r="977">
      <c r="B977" s="95"/>
      <c r="C977" s="95"/>
      <c r="D977" s="95"/>
      <c r="E977" s="95"/>
      <c r="F977" s="1387"/>
      <c r="G977" s="1387"/>
      <c r="H977" s="1385"/>
      <c r="I977" s="95"/>
      <c r="J977" s="95"/>
      <c r="K977" s="95"/>
      <c r="L977" s="95"/>
      <c r="M977" s="95"/>
      <c r="N977" s="95"/>
      <c r="O977" s="95"/>
      <c r="P977" s="95"/>
      <c r="Q977" s="95"/>
      <c r="R977" s="95"/>
      <c r="S977" s="95"/>
      <c r="T977" s="95"/>
      <c r="U977" s="95"/>
      <c r="V977" s="95"/>
      <c r="W977" s="95"/>
    </row>
    <row r="978">
      <c r="B978" s="95"/>
      <c r="C978" s="95"/>
      <c r="D978" s="95"/>
      <c r="E978" s="95"/>
      <c r="F978" s="1387"/>
      <c r="G978" s="1387"/>
      <c r="H978" s="1385"/>
      <c r="I978" s="95"/>
      <c r="J978" s="95"/>
      <c r="K978" s="95"/>
      <c r="L978" s="95"/>
      <c r="M978" s="95"/>
      <c r="N978" s="95"/>
      <c r="O978" s="95"/>
      <c r="P978" s="95"/>
      <c r="Q978" s="95"/>
      <c r="R978" s="95"/>
      <c r="S978" s="95"/>
      <c r="T978" s="95"/>
      <c r="U978" s="95"/>
      <c r="V978" s="95"/>
      <c r="W978" s="95"/>
    </row>
    <row r="979">
      <c r="B979" s="95"/>
      <c r="C979" s="95"/>
      <c r="D979" s="95"/>
      <c r="E979" s="95"/>
      <c r="F979" s="1387"/>
      <c r="G979" s="1387"/>
      <c r="H979" s="1385"/>
      <c r="I979" s="95"/>
      <c r="J979" s="95"/>
      <c r="K979" s="95"/>
      <c r="L979" s="95"/>
      <c r="M979" s="95"/>
      <c r="N979" s="95"/>
      <c r="O979" s="95"/>
      <c r="P979" s="95"/>
      <c r="Q979" s="95"/>
      <c r="R979" s="95"/>
      <c r="S979" s="95"/>
      <c r="T979" s="95"/>
      <c r="U979" s="95"/>
      <c r="V979" s="95"/>
      <c r="W979" s="95"/>
    </row>
    <row r="980">
      <c r="B980" s="95"/>
      <c r="C980" s="95"/>
      <c r="D980" s="95"/>
      <c r="E980" s="95"/>
      <c r="F980" s="1387"/>
      <c r="G980" s="1387"/>
      <c r="H980" s="1385"/>
      <c r="I980" s="95"/>
      <c r="J980" s="95"/>
      <c r="K980" s="95"/>
      <c r="L980" s="95"/>
      <c r="M980" s="95"/>
      <c r="N980" s="95"/>
      <c r="O980" s="95"/>
      <c r="P980" s="95"/>
      <c r="Q980" s="95"/>
      <c r="R980" s="95"/>
      <c r="S980" s="95"/>
      <c r="T980" s="95"/>
      <c r="U980" s="95"/>
      <c r="V980" s="95"/>
      <c r="W980" s="95"/>
    </row>
    <row r="981">
      <c r="B981" s="95"/>
      <c r="C981" s="95"/>
      <c r="D981" s="95"/>
      <c r="E981" s="95"/>
      <c r="F981" s="1387"/>
      <c r="G981" s="1387"/>
      <c r="H981" s="1385"/>
      <c r="I981" s="95"/>
      <c r="J981" s="95"/>
      <c r="K981" s="95"/>
      <c r="L981" s="95"/>
      <c r="M981" s="95"/>
      <c r="N981" s="95"/>
      <c r="O981" s="95"/>
      <c r="P981" s="95"/>
      <c r="Q981" s="95"/>
      <c r="R981" s="95"/>
      <c r="S981" s="95"/>
      <c r="T981" s="95"/>
      <c r="U981" s="95"/>
      <c r="V981" s="95"/>
      <c r="W981" s="95"/>
    </row>
    <row r="982">
      <c r="B982" s="95"/>
      <c r="C982" s="95"/>
      <c r="D982" s="95"/>
      <c r="E982" s="95"/>
      <c r="F982" s="1387"/>
      <c r="G982" s="1387"/>
      <c r="H982" s="1385"/>
      <c r="I982" s="95"/>
      <c r="J982" s="95"/>
      <c r="K982" s="95"/>
      <c r="L982" s="95"/>
      <c r="M982" s="95"/>
      <c r="N982" s="95"/>
      <c r="O982" s="95"/>
      <c r="P982" s="95"/>
      <c r="Q982" s="95"/>
      <c r="R982" s="95"/>
      <c r="S982" s="95"/>
      <c r="T982" s="95"/>
      <c r="U982" s="95"/>
      <c r="V982" s="95"/>
      <c r="W982" s="95"/>
    </row>
    <row r="983">
      <c r="B983" s="95"/>
      <c r="C983" s="95"/>
      <c r="D983" s="95"/>
      <c r="E983" s="95"/>
      <c r="F983" s="1387"/>
      <c r="G983" s="1387"/>
      <c r="H983" s="1385"/>
      <c r="I983" s="95"/>
      <c r="J983" s="95"/>
      <c r="K983" s="95"/>
      <c r="L983" s="95"/>
      <c r="M983" s="95"/>
      <c r="N983" s="95"/>
      <c r="O983" s="95"/>
      <c r="P983" s="95"/>
      <c r="Q983" s="95"/>
      <c r="R983" s="95"/>
      <c r="S983" s="95"/>
      <c r="T983" s="95"/>
      <c r="U983" s="95"/>
      <c r="V983" s="95"/>
      <c r="W983" s="95"/>
    </row>
    <row r="984">
      <c r="B984" s="95"/>
      <c r="C984" s="95"/>
      <c r="D984" s="95"/>
      <c r="E984" s="95"/>
      <c r="F984" s="1387"/>
      <c r="G984" s="1387"/>
      <c r="H984" s="1385"/>
      <c r="I984" s="95"/>
      <c r="J984" s="95"/>
      <c r="K984" s="95"/>
      <c r="L984" s="95"/>
      <c r="M984" s="95"/>
      <c r="N984" s="95"/>
      <c r="O984" s="95"/>
      <c r="P984" s="95"/>
      <c r="Q984" s="95"/>
      <c r="R984" s="95"/>
      <c r="S984" s="95"/>
      <c r="T984" s="95"/>
      <c r="U984" s="95"/>
      <c r="V984" s="95"/>
      <c r="W984" s="95"/>
    </row>
    <row r="985">
      <c r="B985" s="95"/>
      <c r="C985" s="95"/>
      <c r="D985" s="95"/>
      <c r="E985" s="95"/>
      <c r="F985" s="1387"/>
      <c r="G985" s="1387"/>
      <c r="H985" s="1385"/>
      <c r="I985" s="95"/>
      <c r="J985" s="95"/>
      <c r="K985" s="95"/>
      <c r="L985" s="95"/>
      <c r="M985" s="95"/>
      <c r="N985" s="95"/>
      <c r="O985" s="95"/>
      <c r="P985" s="95"/>
      <c r="Q985" s="95"/>
      <c r="R985" s="95"/>
      <c r="S985" s="95"/>
      <c r="T985" s="95"/>
      <c r="U985" s="95"/>
      <c r="V985" s="95"/>
      <c r="W985" s="95"/>
    </row>
    <row r="986">
      <c r="B986" s="95"/>
      <c r="C986" s="95"/>
      <c r="D986" s="95"/>
      <c r="E986" s="95"/>
      <c r="F986" s="1387"/>
      <c r="G986" s="1387"/>
      <c r="H986" s="1385"/>
      <c r="I986" s="95"/>
      <c r="J986" s="95"/>
      <c r="K986" s="95"/>
      <c r="L986" s="95"/>
      <c r="M986" s="95"/>
      <c r="N986" s="95"/>
      <c r="O986" s="95"/>
      <c r="P986" s="95"/>
      <c r="Q986" s="95"/>
      <c r="R986" s="95"/>
      <c r="S986" s="95"/>
      <c r="T986" s="95"/>
      <c r="U986" s="95"/>
      <c r="V986" s="95"/>
      <c r="W986" s="95"/>
    </row>
    <row r="987">
      <c r="B987" s="95"/>
      <c r="C987" s="95"/>
      <c r="D987" s="95"/>
      <c r="E987" s="95"/>
      <c r="F987" s="1387"/>
      <c r="G987" s="1387"/>
      <c r="H987" s="1385"/>
      <c r="I987" s="95"/>
      <c r="J987" s="95"/>
      <c r="K987" s="95"/>
      <c r="L987" s="95"/>
      <c r="M987" s="95"/>
      <c r="N987" s="95"/>
      <c r="O987" s="95"/>
      <c r="P987" s="95"/>
      <c r="Q987" s="95"/>
      <c r="R987" s="95"/>
      <c r="S987" s="95"/>
      <c r="T987" s="95"/>
      <c r="U987" s="95"/>
      <c r="V987" s="95"/>
      <c r="W987" s="95"/>
    </row>
    <row r="988">
      <c r="B988" s="95"/>
      <c r="C988" s="95"/>
      <c r="D988" s="95"/>
      <c r="E988" s="95"/>
      <c r="F988" s="1387"/>
      <c r="G988" s="1387"/>
      <c r="H988" s="1385"/>
      <c r="I988" s="95"/>
      <c r="J988" s="95"/>
      <c r="K988" s="95"/>
      <c r="L988" s="95"/>
      <c r="M988" s="95"/>
      <c r="N988" s="95"/>
      <c r="O988" s="95"/>
      <c r="P988" s="95"/>
      <c r="Q988" s="95"/>
      <c r="R988" s="95"/>
      <c r="S988" s="95"/>
      <c r="T988" s="95"/>
      <c r="U988" s="95"/>
      <c r="V988" s="95"/>
      <c r="W988" s="95"/>
    </row>
    <row r="989">
      <c r="B989" s="95"/>
      <c r="C989" s="95"/>
      <c r="D989" s="95"/>
      <c r="E989" s="95"/>
      <c r="F989" s="1387"/>
      <c r="G989" s="1387"/>
      <c r="H989" s="1385"/>
      <c r="I989" s="95"/>
      <c r="J989" s="95"/>
      <c r="K989" s="95"/>
      <c r="L989" s="95"/>
      <c r="M989" s="95"/>
      <c r="N989" s="95"/>
      <c r="O989" s="95"/>
      <c r="P989" s="95"/>
      <c r="Q989" s="95"/>
      <c r="R989" s="95"/>
      <c r="S989" s="95"/>
      <c r="T989" s="95"/>
      <c r="U989" s="95"/>
      <c r="V989" s="95"/>
      <c r="W989" s="95"/>
    </row>
    <row r="990">
      <c r="B990" s="95"/>
      <c r="C990" s="95"/>
      <c r="D990" s="95"/>
      <c r="E990" s="95"/>
      <c r="F990" s="1387"/>
      <c r="G990" s="1387"/>
      <c r="H990" s="1385"/>
      <c r="I990" s="95"/>
      <c r="J990" s="95"/>
      <c r="K990" s="95"/>
      <c r="L990" s="95"/>
      <c r="M990" s="95"/>
      <c r="N990" s="95"/>
      <c r="O990" s="95"/>
      <c r="P990" s="95"/>
      <c r="Q990" s="95"/>
      <c r="R990" s="95"/>
      <c r="S990" s="95"/>
      <c r="T990" s="95"/>
      <c r="U990" s="95"/>
      <c r="V990" s="95"/>
      <c r="W990" s="95"/>
    </row>
    <row r="991">
      <c r="B991" s="95"/>
      <c r="C991" s="95"/>
      <c r="D991" s="95"/>
      <c r="E991" s="95"/>
      <c r="F991" s="1387"/>
      <c r="G991" s="1387"/>
      <c r="H991" s="1385"/>
      <c r="I991" s="95"/>
      <c r="J991" s="95"/>
      <c r="K991" s="95"/>
      <c r="L991" s="95"/>
      <c r="M991" s="95"/>
      <c r="N991" s="95"/>
      <c r="O991" s="95"/>
      <c r="P991" s="95"/>
      <c r="Q991" s="95"/>
      <c r="R991" s="95"/>
      <c r="S991" s="95"/>
      <c r="T991" s="95"/>
      <c r="U991" s="95"/>
      <c r="V991" s="95"/>
      <c r="W991" s="95"/>
    </row>
    <row r="992">
      <c r="B992" s="95"/>
      <c r="C992" s="95"/>
      <c r="D992" s="95"/>
      <c r="E992" s="95"/>
      <c r="F992" s="1387"/>
      <c r="G992" s="1387"/>
      <c r="H992" s="1385"/>
      <c r="I992" s="95"/>
      <c r="J992" s="95"/>
      <c r="K992" s="95"/>
      <c r="L992" s="95"/>
      <c r="M992" s="95"/>
      <c r="N992" s="95"/>
      <c r="O992" s="95"/>
      <c r="P992" s="95"/>
      <c r="Q992" s="95"/>
      <c r="R992" s="95"/>
      <c r="S992" s="95"/>
      <c r="T992" s="95"/>
      <c r="U992" s="95"/>
      <c r="V992" s="95"/>
      <c r="W992" s="95"/>
    </row>
    <row r="993">
      <c r="B993" s="95"/>
      <c r="C993" s="95"/>
      <c r="D993" s="95"/>
      <c r="E993" s="95"/>
      <c r="F993" s="1387"/>
      <c r="G993" s="1387"/>
      <c r="H993" s="1385"/>
      <c r="I993" s="95"/>
      <c r="J993" s="95"/>
      <c r="K993" s="95"/>
      <c r="L993" s="95"/>
      <c r="M993" s="95"/>
      <c r="N993" s="95"/>
      <c r="O993" s="95"/>
      <c r="P993" s="95"/>
      <c r="Q993" s="95"/>
      <c r="R993" s="95"/>
      <c r="S993" s="95"/>
      <c r="T993" s="95"/>
      <c r="U993" s="95"/>
      <c r="V993" s="95"/>
      <c r="W993" s="95"/>
    </row>
    <row r="994">
      <c r="B994" s="95"/>
      <c r="C994" s="95"/>
      <c r="D994" s="95"/>
      <c r="E994" s="95"/>
      <c r="F994" s="1387"/>
      <c r="G994" s="1387"/>
      <c r="H994" s="1385"/>
      <c r="I994" s="95"/>
      <c r="J994" s="95"/>
      <c r="K994" s="95"/>
      <c r="L994" s="95"/>
      <c r="M994" s="95"/>
      <c r="N994" s="95"/>
      <c r="O994" s="95"/>
      <c r="P994" s="95"/>
      <c r="Q994" s="95"/>
      <c r="R994" s="95"/>
      <c r="S994" s="95"/>
      <c r="T994" s="95"/>
      <c r="U994" s="95"/>
      <c r="V994" s="95"/>
      <c r="W994" s="95"/>
    </row>
    <row r="995">
      <c r="B995" s="95"/>
      <c r="C995" s="95"/>
      <c r="D995" s="95"/>
      <c r="E995" s="95"/>
      <c r="F995" s="1387"/>
      <c r="G995" s="1387"/>
      <c r="H995" s="1385"/>
      <c r="I995" s="95"/>
      <c r="J995" s="95"/>
      <c r="K995" s="95"/>
      <c r="L995" s="95"/>
      <c r="M995" s="95"/>
      <c r="N995" s="95"/>
      <c r="O995" s="95"/>
      <c r="P995" s="95"/>
      <c r="Q995" s="95"/>
      <c r="R995" s="95"/>
      <c r="S995" s="95"/>
      <c r="T995" s="95"/>
      <c r="U995" s="95"/>
      <c r="V995" s="95"/>
      <c r="W995" s="95"/>
    </row>
    <row r="996">
      <c r="B996" s="95"/>
      <c r="C996" s="95"/>
      <c r="D996" s="95"/>
      <c r="E996" s="95"/>
      <c r="F996" s="1387"/>
      <c r="G996" s="1387"/>
      <c r="H996" s="1385"/>
      <c r="I996" s="95"/>
      <c r="J996" s="95"/>
      <c r="K996" s="95"/>
      <c r="L996" s="95"/>
      <c r="M996" s="95"/>
      <c r="N996" s="95"/>
      <c r="O996" s="95"/>
      <c r="P996" s="95"/>
      <c r="Q996" s="95"/>
      <c r="R996" s="95"/>
      <c r="S996" s="95"/>
      <c r="T996" s="95"/>
      <c r="U996" s="95"/>
      <c r="V996" s="95"/>
      <c r="W996" s="95"/>
    </row>
    <row r="997">
      <c r="B997" s="95"/>
      <c r="C997" s="95"/>
      <c r="D997" s="95"/>
      <c r="E997" s="95"/>
      <c r="F997" s="1387"/>
      <c r="G997" s="1387"/>
      <c r="H997" s="1385"/>
      <c r="I997" s="95"/>
      <c r="J997" s="95"/>
      <c r="K997" s="95"/>
      <c r="L997" s="95"/>
      <c r="M997" s="95"/>
      <c r="N997" s="95"/>
      <c r="O997" s="95"/>
      <c r="P997" s="95"/>
      <c r="Q997" s="95"/>
      <c r="R997" s="95"/>
      <c r="S997" s="95"/>
      <c r="T997" s="95"/>
      <c r="U997" s="95"/>
      <c r="V997" s="95"/>
      <c r="W997" s="95"/>
    </row>
    <row r="998">
      <c r="B998" s="95"/>
      <c r="C998" s="95"/>
      <c r="D998" s="95"/>
      <c r="E998" s="95"/>
      <c r="F998" s="1387"/>
      <c r="G998" s="1387"/>
      <c r="H998" s="1385"/>
      <c r="I998" s="95"/>
      <c r="J998" s="95"/>
      <c r="K998" s="95"/>
      <c r="L998" s="95"/>
      <c r="M998" s="95"/>
      <c r="N998" s="95"/>
      <c r="O998" s="95"/>
      <c r="P998" s="95"/>
      <c r="Q998" s="95"/>
      <c r="R998" s="95"/>
      <c r="S998" s="95"/>
      <c r="T998" s="95"/>
      <c r="U998" s="95"/>
      <c r="V998" s="95"/>
      <c r="W998" s="95"/>
    </row>
    <row r="999">
      <c r="B999" s="95"/>
      <c r="C999" s="95"/>
      <c r="D999" s="95"/>
      <c r="E999" s="95"/>
      <c r="F999" s="1387"/>
      <c r="G999" s="1387"/>
      <c r="H999" s="1385"/>
      <c r="I999" s="95"/>
      <c r="J999" s="95"/>
      <c r="K999" s="95"/>
      <c r="L999" s="95"/>
      <c r="M999" s="95"/>
      <c r="N999" s="95"/>
      <c r="O999" s="95"/>
      <c r="P999" s="95"/>
      <c r="Q999" s="95"/>
      <c r="R999" s="95"/>
      <c r="S999" s="95"/>
      <c r="T999" s="95"/>
      <c r="U999" s="95"/>
      <c r="V999" s="95"/>
      <c r="W999" s="95"/>
    </row>
    <row r="1000">
      <c r="B1000" s="95"/>
      <c r="C1000" s="95"/>
      <c r="D1000" s="95"/>
      <c r="E1000" s="95"/>
      <c r="F1000" s="1387"/>
      <c r="G1000" s="1387"/>
      <c r="H1000" s="1385"/>
      <c r="I1000" s="95"/>
      <c r="J1000" s="95"/>
      <c r="K1000" s="95"/>
      <c r="L1000" s="95"/>
      <c r="M1000" s="95"/>
      <c r="N1000" s="95"/>
      <c r="O1000" s="95"/>
      <c r="P1000" s="95"/>
      <c r="Q1000" s="95"/>
      <c r="R1000" s="95"/>
      <c r="S1000" s="95"/>
      <c r="T1000" s="95"/>
      <c r="U1000" s="95"/>
      <c r="V1000" s="95"/>
      <c r="W1000" s="95"/>
    </row>
    <row r="1001">
      <c r="B1001" s="95"/>
      <c r="C1001" s="95"/>
      <c r="D1001" s="95"/>
      <c r="E1001" s="95"/>
      <c r="F1001" s="1387"/>
      <c r="G1001" s="1387"/>
      <c r="H1001" s="1385"/>
      <c r="I1001" s="95"/>
      <c r="J1001" s="95"/>
      <c r="K1001" s="95"/>
      <c r="L1001" s="95"/>
      <c r="M1001" s="95"/>
      <c r="N1001" s="95"/>
      <c r="O1001" s="95"/>
      <c r="P1001" s="95"/>
      <c r="Q1001" s="95"/>
      <c r="R1001" s="95"/>
      <c r="S1001" s="95"/>
      <c r="T1001" s="95"/>
      <c r="U1001" s="95"/>
      <c r="V1001" s="95"/>
      <c r="W1001" s="95"/>
    </row>
    <row r="1002">
      <c r="B1002" s="95"/>
      <c r="C1002" s="95"/>
      <c r="D1002" s="95"/>
      <c r="E1002" s="95"/>
      <c r="F1002" s="1387"/>
      <c r="G1002" s="1387"/>
      <c r="H1002" s="1385"/>
      <c r="I1002" s="95"/>
      <c r="J1002" s="95"/>
      <c r="K1002" s="95"/>
      <c r="L1002" s="95"/>
      <c r="M1002" s="95"/>
      <c r="N1002" s="95"/>
      <c r="O1002" s="95"/>
      <c r="P1002" s="95"/>
      <c r="Q1002" s="95"/>
      <c r="R1002" s="95"/>
      <c r="S1002" s="95"/>
      <c r="T1002" s="95"/>
      <c r="U1002" s="95"/>
      <c r="V1002" s="95"/>
      <c r="W1002" s="95"/>
    </row>
    <row r="1003">
      <c r="B1003" s="95"/>
      <c r="C1003" s="95"/>
      <c r="D1003" s="95"/>
      <c r="E1003" s="95"/>
      <c r="F1003" s="1387"/>
      <c r="G1003" s="1387"/>
      <c r="H1003" s="1385"/>
      <c r="I1003" s="95"/>
      <c r="J1003" s="95"/>
      <c r="K1003" s="95"/>
      <c r="L1003" s="95"/>
      <c r="M1003" s="95"/>
      <c r="N1003" s="95"/>
      <c r="O1003" s="95"/>
      <c r="P1003" s="95"/>
      <c r="Q1003" s="95"/>
      <c r="R1003" s="95"/>
      <c r="S1003" s="95"/>
      <c r="T1003" s="95"/>
      <c r="U1003" s="95"/>
      <c r="V1003" s="95"/>
      <c r="W1003" s="95"/>
    </row>
    <row r="1004">
      <c r="B1004" s="95"/>
      <c r="C1004" s="95"/>
      <c r="D1004" s="95"/>
      <c r="E1004" s="95"/>
      <c r="F1004" s="1387"/>
      <c r="G1004" s="1387"/>
      <c r="H1004" s="1385"/>
      <c r="I1004" s="95"/>
      <c r="J1004" s="95"/>
      <c r="K1004" s="95"/>
      <c r="L1004" s="95"/>
      <c r="M1004" s="95"/>
      <c r="N1004" s="95"/>
      <c r="O1004" s="95"/>
      <c r="P1004" s="95"/>
      <c r="Q1004" s="95"/>
      <c r="R1004" s="95"/>
      <c r="S1004" s="95"/>
      <c r="T1004" s="95"/>
      <c r="U1004" s="95"/>
      <c r="V1004" s="95"/>
      <c r="W1004" s="95"/>
    </row>
    <row r="1005">
      <c r="B1005" s="95"/>
      <c r="C1005" s="95"/>
      <c r="D1005" s="95"/>
      <c r="E1005" s="95"/>
      <c r="F1005" s="1387"/>
      <c r="G1005" s="1387"/>
      <c r="H1005" s="1385"/>
      <c r="I1005" s="95"/>
      <c r="J1005" s="95"/>
      <c r="K1005" s="95"/>
      <c r="L1005" s="95"/>
      <c r="M1005" s="95"/>
      <c r="N1005" s="95"/>
      <c r="O1005" s="95"/>
      <c r="P1005" s="95"/>
      <c r="Q1005" s="95"/>
      <c r="R1005" s="95"/>
      <c r="S1005" s="95"/>
      <c r="T1005" s="95"/>
      <c r="U1005" s="95"/>
      <c r="V1005" s="95"/>
      <c r="W1005" s="95"/>
    </row>
    <row r="1006">
      <c r="B1006" s="95"/>
      <c r="C1006" s="95"/>
      <c r="D1006" s="95"/>
      <c r="E1006" s="95"/>
      <c r="F1006" s="1387"/>
      <c r="G1006" s="1387"/>
      <c r="H1006" s="1385"/>
      <c r="I1006" s="95"/>
      <c r="J1006" s="95"/>
      <c r="K1006" s="95"/>
      <c r="L1006" s="95"/>
      <c r="M1006" s="95"/>
      <c r="N1006" s="95"/>
      <c r="O1006" s="95"/>
      <c r="P1006" s="95"/>
      <c r="Q1006" s="95"/>
      <c r="R1006" s="95"/>
      <c r="S1006" s="95"/>
      <c r="T1006" s="95"/>
      <c r="U1006" s="95"/>
      <c r="V1006" s="95"/>
      <c r="W1006" s="95"/>
    </row>
    <row r="1007">
      <c r="B1007" s="95"/>
      <c r="C1007" s="95"/>
      <c r="D1007" s="95"/>
      <c r="E1007" s="95"/>
      <c r="F1007" s="1387"/>
      <c r="G1007" s="1387"/>
      <c r="H1007" s="1385"/>
      <c r="I1007" s="95"/>
      <c r="J1007" s="95"/>
      <c r="K1007" s="95"/>
      <c r="L1007" s="95"/>
      <c r="M1007" s="95"/>
      <c r="N1007" s="95"/>
      <c r="O1007" s="95"/>
      <c r="P1007" s="95"/>
      <c r="Q1007" s="95"/>
      <c r="R1007" s="95"/>
      <c r="S1007" s="95"/>
      <c r="T1007" s="95"/>
      <c r="U1007" s="95"/>
      <c r="V1007" s="95"/>
      <c r="W1007" s="95"/>
    </row>
    <row r="1008">
      <c r="B1008" s="95"/>
      <c r="C1008" s="95"/>
      <c r="D1008" s="95"/>
      <c r="E1008" s="95"/>
      <c r="F1008" s="1387"/>
      <c r="G1008" s="1387"/>
      <c r="H1008" s="1385"/>
      <c r="I1008" s="95"/>
      <c r="J1008" s="95"/>
      <c r="K1008" s="95"/>
      <c r="L1008" s="95"/>
      <c r="M1008" s="95"/>
      <c r="N1008" s="95"/>
      <c r="O1008" s="95"/>
      <c r="P1008" s="95"/>
      <c r="Q1008" s="95"/>
      <c r="R1008" s="95"/>
      <c r="S1008" s="95"/>
      <c r="T1008" s="95"/>
      <c r="U1008" s="95"/>
      <c r="V1008" s="95"/>
      <c r="W1008" s="95"/>
    </row>
    <row r="1009">
      <c r="B1009" s="95"/>
      <c r="C1009" s="95"/>
      <c r="D1009" s="95"/>
      <c r="E1009" s="95"/>
      <c r="F1009" s="1387"/>
      <c r="G1009" s="1387"/>
      <c r="H1009" s="1385"/>
      <c r="I1009" s="95"/>
      <c r="J1009" s="95"/>
      <c r="K1009" s="95"/>
      <c r="L1009" s="95"/>
      <c r="M1009" s="95"/>
      <c r="N1009" s="95"/>
      <c r="O1009" s="95"/>
      <c r="P1009" s="95"/>
      <c r="Q1009" s="95"/>
      <c r="R1009" s="95"/>
      <c r="S1009" s="95"/>
      <c r="T1009" s="95"/>
      <c r="U1009" s="95"/>
      <c r="V1009" s="95"/>
      <c r="W1009" s="95"/>
    </row>
    <row r="1010">
      <c r="B1010" s="95"/>
      <c r="C1010" s="95"/>
      <c r="D1010" s="95"/>
      <c r="E1010" s="95"/>
      <c r="F1010" s="1387"/>
      <c r="G1010" s="1387"/>
      <c r="H1010" s="1385"/>
      <c r="I1010" s="95"/>
      <c r="J1010" s="95"/>
      <c r="K1010" s="95"/>
      <c r="L1010" s="95"/>
      <c r="M1010" s="95"/>
      <c r="N1010" s="95"/>
      <c r="O1010" s="95"/>
      <c r="P1010" s="95"/>
      <c r="Q1010" s="95"/>
      <c r="R1010" s="95"/>
      <c r="S1010" s="95"/>
      <c r="T1010" s="95"/>
      <c r="U1010" s="95"/>
      <c r="V1010" s="95"/>
      <c r="W1010" s="95"/>
    </row>
    <row r="1011">
      <c r="B1011" s="95"/>
      <c r="C1011" s="95"/>
      <c r="D1011" s="95"/>
      <c r="E1011" s="95"/>
      <c r="F1011" s="1387"/>
      <c r="G1011" s="1387"/>
      <c r="H1011" s="1385"/>
      <c r="I1011" s="95"/>
      <c r="J1011" s="95"/>
      <c r="K1011" s="95"/>
      <c r="L1011" s="95"/>
      <c r="M1011" s="95"/>
      <c r="N1011" s="95"/>
      <c r="O1011" s="95"/>
      <c r="P1011" s="95"/>
      <c r="Q1011" s="95"/>
      <c r="R1011" s="95"/>
      <c r="S1011" s="95"/>
      <c r="T1011" s="95"/>
      <c r="U1011" s="95"/>
      <c r="V1011" s="95"/>
      <c r="W1011" s="95"/>
    </row>
    <row r="1012">
      <c r="B1012" s="95"/>
      <c r="C1012" s="95"/>
      <c r="D1012" s="95"/>
      <c r="E1012" s="95"/>
      <c r="F1012" s="1387"/>
      <c r="G1012" s="1387"/>
      <c r="H1012" s="1385"/>
      <c r="I1012" s="95"/>
      <c r="J1012" s="95"/>
      <c r="K1012" s="95"/>
      <c r="L1012" s="95"/>
      <c r="M1012" s="95"/>
      <c r="N1012" s="95"/>
      <c r="O1012" s="95"/>
      <c r="P1012" s="95"/>
      <c r="Q1012" s="95"/>
      <c r="R1012" s="95"/>
      <c r="S1012" s="95"/>
      <c r="T1012" s="95"/>
      <c r="U1012" s="95"/>
      <c r="V1012" s="95"/>
      <c r="W1012" s="95"/>
    </row>
    <row r="1013">
      <c r="B1013" s="95"/>
      <c r="C1013" s="95"/>
      <c r="D1013" s="95"/>
      <c r="E1013" s="95"/>
      <c r="F1013" s="1387"/>
      <c r="G1013" s="1387"/>
      <c r="H1013" s="1385"/>
      <c r="I1013" s="95"/>
      <c r="J1013" s="95"/>
      <c r="K1013" s="95"/>
      <c r="L1013" s="95"/>
      <c r="M1013" s="95"/>
      <c r="N1013" s="95"/>
      <c r="O1013" s="95"/>
      <c r="P1013" s="95"/>
      <c r="Q1013" s="95"/>
      <c r="R1013" s="95"/>
      <c r="S1013" s="95"/>
      <c r="T1013" s="95"/>
      <c r="U1013" s="95"/>
      <c r="V1013" s="95"/>
      <c r="W1013" s="95"/>
    </row>
    <row r="1014">
      <c r="B1014" s="95"/>
      <c r="C1014" s="95"/>
      <c r="D1014" s="95"/>
      <c r="E1014" s="95"/>
      <c r="F1014" s="1387"/>
      <c r="G1014" s="1387"/>
      <c r="H1014" s="1385"/>
      <c r="I1014" s="95"/>
      <c r="J1014" s="95"/>
      <c r="K1014" s="95"/>
      <c r="L1014" s="95"/>
      <c r="M1014" s="95"/>
      <c r="N1014" s="95"/>
      <c r="O1014" s="95"/>
      <c r="P1014" s="95"/>
      <c r="Q1014" s="95"/>
      <c r="R1014" s="95"/>
      <c r="S1014" s="95"/>
      <c r="T1014" s="95"/>
      <c r="U1014" s="95"/>
      <c r="V1014" s="95"/>
      <c r="W1014" s="95"/>
    </row>
    <row r="1015">
      <c r="B1015" s="95"/>
      <c r="C1015" s="95"/>
      <c r="D1015" s="95"/>
      <c r="E1015" s="95"/>
      <c r="F1015" s="1387"/>
      <c r="G1015" s="1387"/>
      <c r="H1015" s="1385"/>
      <c r="I1015" s="95"/>
      <c r="J1015" s="95"/>
      <c r="K1015" s="95"/>
      <c r="L1015" s="95"/>
      <c r="M1015" s="95"/>
      <c r="N1015" s="95"/>
      <c r="O1015" s="95"/>
      <c r="P1015" s="95"/>
      <c r="Q1015" s="95"/>
      <c r="R1015" s="95"/>
      <c r="S1015" s="95"/>
      <c r="T1015" s="95"/>
      <c r="U1015" s="95"/>
      <c r="V1015" s="95"/>
      <c r="W1015" s="95"/>
    </row>
    <row r="1016">
      <c r="B1016" s="95"/>
      <c r="C1016" s="95"/>
      <c r="D1016" s="95"/>
      <c r="E1016" s="95"/>
      <c r="F1016" s="1387"/>
      <c r="G1016" s="1387"/>
      <c r="H1016" s="1385"/>
      <c r="I1016" s="95"/>
      <c r="J1016" s="95"/>
      <c r="K1016" s="95"/>
      <c r="L1016" s="95"/>
      <c r="M1016" s="95"/>
      <c r="N1016" s="95"/>
      <c r="O1016" s="95"/>
      <c r="P1016" s="95"/>
      <c r="Q1016" s="95"/>
      <c r="R1016" s="95"/>
      <c r="S1016" s="95"/>
      <c r="T1016" s="95"/>
      <c r="U1016" s="95"/>
      <c r="V1016" s="95"/>
      <c r="W1016" s="95"/>
    </row>
    <row r="1017">
      <c r="B1017" s="95"/>
      <c r="C1017" s="95"/>
      <c r="D1017" s="95"/>
      <c r="E1017" s="95"/>
      <c r="F1017" s="1387"/>
      <c r="G1017" s="1387"/>
      <c r="H1017" s="1385"/>
      <c r="I1017" s="95"/>
      <c r="J1017" s="95"/>
      <c r="K1017" s="95"/>
      <c r="L1017" s="95"/>
      <c r="M1017" s="95"/>
      <c r="N1017" s="95"/>
      <c r="O1017" s="95"/>
      <c r="P1017" s="95"/>
      <c r="Q1017" s="95"/>
      <c r="R1017" s="95"/>
      <c r="S1017" s="95"/>
      <c r="T1017" s="95"/>
      <c r="U1017" s="95"/>
      <c r="V1017" s="95"/>
      <c r="W1017" s="95"/>
    </row>
    <row r="1018">
      <c r="B1018" s="95"/>
      <c r="C1018" s="95"/>
      <c r="D1018" s="95"/>
      <c r="E1018" s="95"/>
      <c r="F1018" s="1387"/>
      <c r="G1018" s="1387"/>
      <c r="H1018" s="1385"/>
      <c r="I1018" s="95"/>
      <c r="J1018" s="95"/>
      <c r="K1018" s="95"/>
      <c r="L1018" s="95"/>
      <c r="M1018" s="95"/>
      <c r="N1018" s="95"/>
      <c r="O1018" s="95"/>
      <c r="P1018" s="95"/>
      <c r="Q1018" s="95"/>
      <c r="R1018" s="95"/>
      <c r="S1018" s="95"/>
      <c r="T1018" s="95"/>
      <c r="U1018" s="95"/>
      <c r="V1018" s="95"/>
      <c r="W1018" s="95"/>
    </row>
    <row r="1019">
      <c r="B1019" s="95"/>
      <c r="C1019" s="95"/>
      <c r="D1019" s="95"/>
      <c r="E1019" s="95"/>
      <c r="F1019" s="1387"/>
      <c r="G1019" s="1387"/>
      <c r="H1019" s="1385"/>
      <c r="I1019" s="95"/>
      <c r="J1019" s="95"/>
      <c r="K1019" s="95"/>
      <c r="L1019" s="95"/>
      <c r="M1019" s="95"/>
      <c r="N1019" s="95"/>
      <c r="O1019" s="95"/>
      <c r="P1019" s="95"/>
      <c r="Q1019" s="95"/>
      <c r="R1019" s="95"/>
      <c r="S1019" s="95"/>
      <c r="T1019" s="95"/>
      <c r="U1019" s="95"/>
      <c r="V1019" s="95"/>
      <c r="W1019" s="95"/>
    </row>
    <row r="1020">
      <c r="B1020" s="95"/>
      <c r="C1020" s="95"/>
      <c r="D1020" s="95"/>
      <c r="E1020" s="95"/>
      <c r="F1020" s="1387"/>
      <c r="G1020" s="1387"/>
      <c r="H1020" s="1385"/>
      <c r="I1020" s="95"/>
      <c r="J1020" s="95"/>
      <c r="K1020" s="95"/>
      <c r="L1020" s="95"/>
      <c r="M1020" s="95"/>
      <c r="N1020" s="95"/>
      <c r="O1020" s="95"/>
      <c r="P1020" s="95"/>
      <c r="Q1020" s="95"/>
      <c r="R1020" s="95"/>
      <c r="S1020" s="95"/>
      <c r="T1020" s="95"/>
      <c r="U1020" s="95"/>
      <c r="V1020" s="95"/>
      <c r="W1020" s="95"/>
    </row>
    <row r="1021">
      <c r="B1021" s="95"/>
      <c r="C1021" s="95"/>
      <c r="D1021" s="95"/>
      <c r="E1021" s="95"/>
      <c r="F1021" s="1387"/>
      <c r="G1021" s="1387"/>
      <c r="H1021" s="1385"/>
      <c r="I1021" s="95"/>
      <c r="J1021" s="95"/>
      <c r="K1021" s="95"/>
      <c r="L1021" s="95"/>
      <c r="M1021" s="95"/>
      <c r="N1021" s="95"/>
      <c r="O1021" s="95"/>
      <c r="P1021" s="95"/>
      <c r="Q1021" s="95"/>
      <c r="R1021" s="95"/>
      <c r="S1021" s="95"/>
      <c r="T1021" s="95"/>
      <c r="U1021" s="95"/>
      <c r="V1021" s="95"/>
      <c r="W1021" s="95"/>
    </row>
    <row r="1022">
      <c r="B1022" s="95"/>
      <c r="C1022" s="95"/>
      <c r="D1022" s="95"/>
      <c r="E1022" s="95"/>
      <c r="F1022" s="1387"/>
      <c r="G1022" s="1387"/>
      <c r="H1022" s="1385"/>
      <c r="I1022" s="95"/>
      <c r="J1022" s="95"/>
      <c r="K1022" s="95"/>
      <c r="L1022" s="95"/>
      <c r="M1022" s="95"/>
      <c r="N1022" s="95"/>
      <c r="O1022" s="95"/>
      <c r="P1022" s="95"/>
      <c r="Q1022" s="95"/>
      <c r="R1022" s="95"/>
      <c r="S1022" s="95"/>
      <c r="T1022" s="95"/>
      <c r="U1022" s="95"/>
      <c r="V1022" s="95"/>
      <c r="W1022" s="95"/>
    </row>
    <row r="1023">
      <c r="B1023" s="95"/>
      <c r="C1023" s="95"/>
      <c r="D1023" s="95"/>
      <c r="E1023" s="95"/>
      <c r="F1023" s="1387"/>
      <c r="G1023" s="1387"/>
      <c r="H1023" s="1385"/>
      <c r="I1023" s="95"/>
      <c r="J1023" s="95"/>
      <c r="K1023" s="95"/>
      <c r="L1023" s="95"/>
      <c r="M1023" s="95"/>
      <c r="N1023" s="95"/>
      <c r="O1023" s="95"/>
      <c r="P1023" s="95"/>
      <c r="Q1023" s="95"/>
      <c r="R1023" s="95"/>
      <c r="S1023" s="95"/>
      <c r="T1023" s="95"/>
      <c r="U1023" s="95"/>
      <c r="V1023" s="95"/>
      <c r="W1023" s="95"/>
    </row>
    <row r="1024">
      <c r="B1024" s="95"/>
      <c r="C1024" s="95"/>
      <c r="D1024" s="95"/>
      <c r="E1024" s="95"/>
      <c r="F1024" s="1387"/>
      <c r="G1024" s="1387"/>
      <c r="H1024" s="1385"/>
      <c r="I1024" s="95"/>
      <c r="J1024" s="95"/>
      <c r="K1024" s="95"/>
      <c r="L1024" s="95"/>
      <c r="M1024" s="95"/>
      <c r="N1024" s="95"/>
      <c r="O1024" s="95"/>
      <c r="P1024" s="95"/>
      <c r="Q1024" s="95"/>
      <c r="R1024" s="95"/>
      <c r="S1024" s="95"/>
      <c r="T1024" s="95"/>
      <c r="U1024" s="95"/>
      <c r="V1024" s="95"/>
      <c r="W1024" s="95"/>
    </row>
    <row r="1025">
      <c r="B1025" s="95"/>
      <c r="C1025" s="95"/>
      <c r="D1025" s="95"/>
      <c r="E1025" s="95"/>
      <c r="F1025" s="1387"/>
      <c r="G1025" s="1387"/>
      <c r="H1025" s="1385"/>
      <c r="I1025" s="95"/>
      <c r="J1025" s="95"/>
      <c r="K1025" s="95"/>
      <c r="L1025" s="95"/>
      <c r="M1025" s="95"/>
      <c r="N1025" s="95"/>
      <c r="O1025" s="95"/>
      <c r="P1025" s="95"/>
      <c r="Q1025" s="95"/>
      <c r="R1025" s="95"/>
      <c r="S1025" s="95"/>
      <c r="T1025" s="95"/>
      <c r="U1025" s="95"/>
      <c r="V1025" s="95"/>
      <c r="W1025" s="95"/>
    </row>
    <row r="1026">
      <c r="B1026" s="95"/>
      <c r="C1026" s="95"/>
      <c r="D1026" s="95"/>
      <c r="E1026" s="95"/>
      <c r="F1026" s="1387"/>
      <c r="G1026" s="1387"/>
      <c r="H1026" s="1385"/>
      <c r="I1026" s="95"/>
      <c r="J1026" s="95"/>
      <c r="K1026" s="95"/>
      <c r="L1026" s="95"/>
      <c r="M1026" s="95"/>
      <c r="N1026" s="95"/>
      <c r="O1026" s="95"/>
      <c r="P1026" s="95"/>
      <c r="Q1026" s="95"/>
      <c r="R1026" s="95"/>
      <c r="S1026" s="95"/>
      <c r="T1026" s="95"/>
      <c r="U1026" s="95"/>
      <c r="V1026" s="95"/>
      <c r="W1026" s="95"/>
    </row>
    <row r="1027">
      <c r="B1027" s="95"/>
      <c r="C1027" s="95"/>
      <c r="D1027" s="95"/>
      <c r="E1027" s="95"/>
      <c r="F1027" s="1387"/>
      <c r="G1027" s="1387"/>
      <c r="H1027" s="1385"/>
      <c r="I1027" s="95"/>
      <c r="J1027" s="95"/>
      <c r="K1027" s="95"/>
      <c r="L1027" s="95"/>
      <c r="M1027" s="95"/>
      <c r="N1027" s="95"/>
      <c r="O1027" s="95"/>
      <c r="P1027" s="95"/>
      <c r="Q1027" s="95"/>
      <c r="R1027" s="95"/>
      <c r="S1027" s="95"/>
      <c r="T1027" s="95"/>
      <c r="U1027" s="95"/>
      <c r="V1027" s="95"/>
      <c r="W1027" s="95"/>
    </row>
    <row r="1028">
      <c r="B1028" s="95"/>
      <c r="C1028" s="95"/>
      <c r="D1028" s="95"/>
      <c r="E1028" s="95"/>
      <c r="F1028" s="1387"/>
      <c r="G1028" s="1387"/>
      <c r="H1028" s="1385"/>
      <c r="I1028" s="95"/>
      <c r="J1028" s="95"/>
      <c r="K1028" s="95"/>
      <c r="L1028" s="95"/>
      <c r="M1028" s="95"/>
      <c r="N1028" s="95"/>
      <c r="O1028" s="95"/>
      <c r="P1028" s="95"/>
      <c r="Q1028" s="95"/>
      <c r="R1028" s="95"/>
      <c r="S1028" s="95"/>
      <c r="T1028" s="95"/>
      <c r="U1028" s="95"/>
      <c r="V1028" s="95"/>
      <c r="W1028" s="95"/>
    </row>
    <row r="1029">
      <c r="B1029" s="95"/>
      <c r="C1029" s="95"/>
      <c r="D1029" s="95"/>
      <c r="E1029" s="95"/>
      <c r="F1029" s="1387"/>
      <c r="G1029" s="1387"/>
      <c r="H1029" s="1385"/>
      <c r="I1029" s="95"/>
      <c r="J1029" s="95"/>
      <c r="K1029" s="95"/>
      <c r="L1029" s="95"/>
      <c r="M1029" s="95"/>
      <c r="N1029" s="95"/>
      <c r="O1029" s="95"/>
      <c r="P1029" s="95"/>
      <c r="Q1029" s="95"/>
      <c r="R1029" s="95"/>
      <c r="S1029" s="95"/>
      <c r="T1029" s="95"/>
      <c r="U1029" s="95"/>
      <c r="V1029" s="95"/>
      <c r="W1029" s="95"/>
    </row>
    <row r="1030">
      <c r="B1030" s="95"/>
      <c r="C1030" s="95"/>
      <c r="D1030" s="95"/>
      <c r="E1030" s="95"/>
      <c r="F1030" s="1387"/>
      <c r="G1030" s="1387"/>
      <c r="H1030" s="1385"/>
      <c r="I1030" s="95"/>
      <c r="J1030" s="95"/>
      <c r="K1030" s="95"/>
      <c r="L1030" s="95"/>
      <c r="M1030" s="95"/>
      <c r="N1030" s="95"/>
      <c r="O1030" s="95"/>
      <c r="P1030" s="95"/>
      <c r="Q1030" s="95"/>
      <c r="R1030" s="95"/>
      <c r="S1030" s="95"/>
      <c r="T1030" s="95"/>
      <c r="U1030" s="95"/>
      <c r="V1030" s="95"/>
      <c r="W1030" s="95"/>
    </row>
    <row r="1031">
      <c r="B1031" s="95"/>
      <c r="C1031" s="95"/>
      <c r="D1031" s="95"/>
      <c r="E1031" s="95"/>
      <c r="F1031" s="1387"/>
      <c r="G1031" s="1387"/>
      <c r="H1031" s="1385"/>
      <c r="I1031" s="95"/>
      <c r="J1031" s="95"/>
      <c r="K1031" s="95"/>
      <c r="L1031" s="95"/>
      <c r="M1031" s="95"/>
      <c r="N1031" s="95"/>
      <c r="O1031" s="95"/>
      <c r="P1031" s="95"/>
      <c r="Q1031" s="95"/>
      <c r="R1031" s="95"/>
      <c r="S1031" s="95"/>
      <c r="T1031" s="95"/>
      <c r="U1031" s="95"/>
      <c r="V1031" s="95"/>
      <c r="W1031" s="95"/>
    </row>
    <row r="1032">
      <c r="B1032" s="95"/>
      <c r="C1032" s="95"/>
      <c r="D1032" s="95"/>
      <c r="E1032" s="95"/>
      <c r="F1032" s="1387"/>
      <c r="G1032" s="1387"/>
      <c r="H1032" s="1385"/>
      <c r="I1032" s="95"/>
      <c r="J1032" s="95"/>
      <c r="K1032" s="95"/>
      <c r="L1032" s="95"/>
      <c r="M1032" s="95"/>
      <c r="N1032" s="95"/>
      <c r="O1032" s="95"/>
      <c r="P1032" s="95"/>
      <c r="Q1032" s="95"/>
      <c r="R1032" s="95"/>
      <c r="S1032" s="95"/>
      <c r="T1032" s="95"/>
      <c r="U1032" s="95"/>
      <c r="V1032" s="95"/>
      <c r="W1032" s="95"/>
    </row>
    <row r="1033">
      <c r="B1033" s="95"/>
      <c r="C1033" s="95"/>
      <c r="D1033" s="95"/>
      <c r="E1033" s="95"/>
      <c r="F1033" s="1387"/>
      <c r="G1033" s="1387"/>
      <c r="H1033" s="1385"/>
      <c r="I1033" s="95"/>
      <c r="J1033" s="95"/>
      <c r="K1033" s="95"/>
      <c r="L1033" s="95"/>
      <c r="M1033" s="95"/>
      <c r="N1033" s="95"/>
      <c r="O1033" s="95"/>
      <c r="P1033" s="95"/>
      <c r="Q1033" s="95"/>
      <c r="R1033" s="95"/>
      <c r="S1033" s="95"/>
      <c r="T1033" s="95"/>
      <c r="U1033" s="95"/>
      <c r="V1033" s="95"/>
      <c r="W1033" s="95"/>
    </row>
    <row r="1034">
      <c r="B1034" s="95"/>
      <c r="C1034" s="95"/>
      <c r="D1034" s="95"/>
      <c r="E1034" s="95"/>
      <c r="F1034" s="1387"/>
      <c r="G1034" s="1387"/>
      <c r="H1034" s="1385"/>
      <c r="I1034" s="95"/>
      <c r="J1034" s="95"/>
      <c r="K1034" s="95"/>
      <c r="L1034" s="95"/>
      <c r="M1034" s="95"/>
      <c r="N1034" s="95"/>
      <c r="O1034" s="95"/>
      <c r="P1034" s="95"/>
      <c r="Q1034" s="95"/>
      <c r="R1034" s="95"/>
      <c r="S1034" s="95"/>
      <c r="T1034" s="95"/>
      <c r="U1034" s="95"/>
      <c r="V1034" s="95"/>
      <c r="W1034" s="95"/>
    </row>
    <row r="1035">
      <c r="B1035" s="95"/>
      <c r="C1035" s="95"/>
      <c r="D1035" s="95"/>
      <c r="E1035" s="95"/>
      <c r="F1035" s="1387"/>
      <c r="G1035" s="1387"/>
      <c r="H1035" s="1385"/>
      <c r="I1035" s="95"/>
      <c r="J1035" s="95"/>
      <c r="K1035" s="95"/>
      <c r="L1035" s="95"/>
      <c r="M1035" s="95"/>
      <c r="N1035" s="95"/>
      <c r="O1035" s="95"/>
      <c r="P1035" s="95"/>
      <c r="Q1035" s="95"/>
      <c r="R1035" s="95"/>
      <c r="S1035" s="95"/>
      <c r="T1035" s="95"/>
      <c r="U1035" s="95"/>
      <c r="V1035" s="95"/>
      <c r="W1035" s="95"/>
    </row>
    <row r="1036">
      <c r="B1036" s="95"/>
      <c r="C1036" s="95"/>
      <c r="D1036" s="95"/>
      <c r="E1036" s="95"/>
      <c r="F1036" s="1387"/>
      <c r="G1036" s="1387"/>
      <c r="H1036" s="1385"/>
      <c r="I1036" s="95"/>
      <c r="J1036" s="95"/>
      <c r="K1036" s="95"/>
      <c r="L1036" s="95"/>
      <c r="M1036" s="95"/>
      <c r="N1036" s="95"/>
      <c r="O1036" s="95"/>
      <c r="P1036" s="95"/>
      <c r="Q1036" s="95"/>
      <c r="R1036" s="95"/>
      <c r="S1036" s="95"/>
      <c r="T1036" s="95"/>
      <c r="U1036" s="95"/>
      <c r="V1036" s="95"/>
      <c r="W1036" s="95"/>
    </row>
    <row r="1037">
      <c r="B1037" s="95"/>
      <c r="C1037" s="95"/>
      <c r="D1037" s="95"/>
      <c r="E1037" s="95"/>
      <c r="F1037" s="1387"/>
      <c r="G1037" s="1387"/>
      <c r="H1037" s="1385"/>
      <c r="I1037" s="95"/>
      <c r="J1037" s="95"/>
      <c r="K1037" s="95"/>
      <c r="L1037" s="95"/>
      <c r="M1037" s="95"/>
      <c r="N1037" s="95"/>
      <c r="O1037" s="95"/>
      <c r="P1037" s="95"/>
      <c r="Q1037" s="95"/>
      <c r="R1037" s="95"/>
      <c r="S1037" s="95"/>
      <c r="T1037" s="95"/>
      <c r="U1037" s="95"/>
      <c r="V1037" s="95"/>
      <c r="W1037" s="95"/>
    </row>
    <row r="1038">
      <c r="B1038" s="95"/>
      <c r="C1038" s="95"/>
      <c r="D1038" s="95"/>
      <c r="E1038" s="95"/>
      <c r="F1038" s="1387"/>
      <c r="G1038" s="1387"/>
      <c r="H1038" s="1385"/>
      <c r="I1038" s="95"/>
      <c r="J1038" s="95"/>
      <c r="K1038" s="95"/>
      <c r="L1038" s="95"/>
      <c r="M1038" s="95"/>
      <c r="N1038" s="95"/>
      <c r="O1038" s="95"/>
      <c r="P1038" s="95"/>
      <c r="Q1038" s="95"/>
      <c r="R1038" s="95"/>
      <c r="S1038" s="95"/>
      <c r="T1038" s="95"/>
      <c r="U1038" s="95"/>
      <c r="V1038" s="95"/>
      <c r="W1038" s="95"/>
    </row>
    <row r="1039">
      <c r="B1039" s="95"/>
      <c r="C1039" s="95"/>
      <c r="D1039" s="95"/>
      <c r="E1039" s="95"/>
      <c r="F1039" s="1387"/>
      <c r="G1039" s="1387"/>
      <c r="H1039" s="1385"/>
      <c r="I1039" s="95"/>
      <c r="J1039" s="95"/>
      <c r="K1039" s="95"/>
      <c r="L1039" s="95"/>
      <c r="M1039" s="95"/>
      <c r="N1039" s="95"/>
      <c r="O1039" s="95"/>
      <c r="P1039" s="95"/>
      <c r="Q1039" s="95"/>
      <c r="R1039" s="95"/>
      <c r="S1039" s="95"/>
      <c r="T1039" s="95"/>
      <c r="U1039" s="95"/>
      <c r="V1039" s="95"/>
      <c r="W1039" s="95"/>
    </row>
    <row r="1040">
      <c r="B1040" s="95"/>
      <c r="C1040" s="95"/>
      <c r="D1040" s="95"/>
      <c r="E1040" s="95"/>
      <c r="F1040" s="1387"/>
      <c r="G1040" s="1387"/>
      <c r="H1040" s="1385"/>
      <c r="I1040" s="95"/>
      <c r="J1040" s="95"/>
      <c r="K1040" s="95"/>
      <c r="L1040" s="95"/>
      <c r="M1040" s="95"/>
      <c r="N1040" s="95"/>
      <c r="O1040" s="95"/>
      <c r="P1040" s="95"/>
      <c r="Q1040" s="95"/>
      <c r="R1040" s="95"/>
      <c r="S1040" s="95"/>
      <c r="T1040" s="95"/>
      <c r="U1040" s="95"/>
      <c r="V1040" s="95"/>
      <c r="W1040" s="95"/>
    </row>
    <row r="1041">
      <c r="B1041" s="95"/>
      <c r="C1041" s="95"/>
      <c r="D1041" s="95"/>
      <c r="E1041" s="95"/>
      <c r="F1041" s="1387"/>
      <c r="G1041" s="1387"/>
      <c r="H1041" s="1385"/>
      <c r="I1041" s="95"/>
      <c r="J1041" s="95"/>
      <c r="K1041" s="95"/>
      <c r="L1041" s="95"/>
      <c r="M1041" s="95"/>
      <c r="N1041" s="95"/>
      <c r="O1041" s="95"/>
      <c r="P1041" s="95"/>
      <c r="Q1041" s="95"/>
      <c r="R1041" s="95"/>
      <c r="S1041" s="95"/>
      <c r="T1041" s="95"/>
      <c r="U1041" s="95"/>
      <c r="V1041" s="95"/>
      <c r="W1041" s="95"/>
    </row>
    <row r="1042">
      <c r="B1042" s="95"/>
      <c r="C1042" s="95"/>
      <c r="D1042" s="95"/>
      <c r="E1042" s="95"/>
      <c r="F1042" s="1387"/>
      <c r="G1042" s="1387"/>
      <c r="H1042" s="1385"/>
      <c r="I1042" s="95"/>
      <c r="J1042" s="95"/>
      <c r="K1042" s="95"/>
      <c r="L1042" s="95"/>
      <c r="M1042" s="95"/>
      <c r="N1042" s="95"/>
      <c r="O1042" s="95"/>
      <c r="P1042" s="95"/>
      <c r="Q1042" s="95"/>
      <c r="R1042" s="95"/>
      <c r="S1042" s="95"/>
      <c r="T1042" s="95"/>
      <c r="U1042" s="95"/>
      <c r="V1042" s="95"/>
      <c r="W1042" s="95"/>
    </row>
    <row r="1043">
      <c r="B1043" s="95"/>
      <c r="C1043" s="95"/>
      <c r="D1043" s="95"/>
      <c r="E1043" s="95"/>
      <c r="F1043" s="1387"/>
      <c r="G1043" s="1387"/>
      <c r="H1043" s="1385"/>
      <c r="I1043" s="95"/>
      <c r="J1043" s="95"/>
      <c r="K1043" s="95"/>
      <c r="L1043" s="95"/>
      <c r="M1043" s="95"/>
      <c r="N1043" s="95"/>
      <c r="O1043" s="95"/>
      <c r="P1043" s="95"/>
      <c r="Q1043" s="95"/>
      <c r="R1043" s="95"/>
      <c r="S1043" s="95"/>
      <c r="T1043" s="95"/>
      <c r="U1043" s="95"/>
      <c r="V1043" s="95"/>
      <c r="W1043" s="95"/>
    </row>
    <row r="1044">
      <c r="B1044" s="95"/>
      <c r="C1044" s="95"/>
      <c r="D1044" s="95"/>
      <c r="E1044" s="95"/>
      <c r="F1044" s="1387"/>
      <c r="G1044" s="1387"/>
      <c r="H1044" s="1385"/>
      <c r="I1044" s="95"/>
      <c r="J1044" s="95"/>
      <c r="K1044" s="95"/>
      <c r="L1044" s="95"/>
      <c r="M1044" s="95"/>
      <c r="N1044" s="95"/>
      <c r="O1044" s="95"/>
      <c r="P1044" s="95"/>
      <c r="Q1044" s="95"/>
      <c r="R1044" s="95"/>
      <c r="S1044" s="95"/>
      <c r="T1044" s="95"/>
      <c r="U1044" s="95"/>
      <c r="V1044" s="95"/>
      <c r="W1044" s="95"/>
    </row>
    <row r="1045">
      <c r="B1045" s="95"/>
      <c r="C1045" s="95"/>
      <c r="D1045" s="95"/>
      <c r="E1045" s="95"/>
      <c r="F1045" s="1387"/>
      <c r="G1045" s="1387"/>
      <c r="H1045" s="1385"/>
      <c r="I1045" s="95"/>
      <c r="J1045" s="95"/>
      <c r="K1045" s="95"/>
      <c r="L1045" s="95"/>
      <c r="M1045" s="95"/>
      <c r="N1045" s="95"/>
      <c r="O1045" s="95"/>
      <c r="P1045" s="95"/>
      <c r="Q1045" s="95"/>
      <c r="R1045" s="95"/>
      <c r="S1045" s="95"/>
      <c r="T1045" s="95"/>
      <c r="U1045" s="95"/>
      <c r="V1045" s="95"/>
      <c r="W1045" s="95"/>
    </row>
    <row r="1046">
      <c r="B1046" s="95"/>
      <c r="C1046" s="95"/>
      <c r="D1046" s="95"/>
      <c r="E1046" s="95"/>
      <c r="F1046" s="1387"/>
      <c r="G1046" s="1387"/>
      <c r="H1046" s="1385"/>
      <c r="I1046" s="95"/>
      <c r="J1046" s="95"/>
      <c r="K1046" s="95"/>
      <c r="L1046" s="95"/>
      <c r="M1046" s="95"/>
      <c r="N1046" s="95"/>
      <c r="O1046" s="95"/>
      <c r="P1046" s="95"/>
      <c r="Q1046" s="95"/>
      <c r="R1046" s="95"/>
      <c r="S1046" s="95"/>
      <c r="T1046" s="95"/>
      <c r="U1046" s="95"/>
      <c r="V1046" s="95"/>
      <c r="W1046" s="95"/>
    </row>
    <row r="1047">
      <c r="B1047" s="95"/>
      <c r="C1047" s="95"/>
      <c r="D1047" s="95"/>
      <c r="E1047" s="95"/>
      <c r="F1047" s="1387"/>
      <c r="G1047" s="1387"/>
      <c r="H1047" s="1385"/>
      <c r="I1047" s="95"/>
      <c r="J1047" s="95"/>
      <c r="K1047" s="95"/>
      <c r="L1047" s="95"/>
      <c r="M1047" s="95"/>
      <c r="N1047" s="95"/>
      <c r="O1047" s="95"/>
      <c r="P1047" s="95"/>
      <c r="Q1047" s="95"/>
      <c r="R1047" s="95"/>
      <c r="S1047" s="95"/>
      <c r="T1047" s="95"/>
      <c r="U1047" s="95"/>
      <c r="V1047" s="95"/>
      <c r="W1047" s="95"/>
    </row>
    <row r="1048">
      <c r="B1048" s="95"/>
      <c r="C1048" s="95"/>
      <c r="D1048" s="95"/>
      <c r="E1048" s="95"/>
      <c r="F1048" s="1387"/>
      <c r="G1048" s="1387"/>
      <c r="H1048" s="1385"/>
      <c r="I1048" s="95"/>
      <c r="J1048" s="95"/>
      <c r="K1048" s="95"/>
      <c r="L1048" s="95"/>
      <c r="M1048" s="95"/>
      <c r="N1048" s="95"/>
      <c r="O1048" s="95"/>
      <c r="P1048" s="95"/>
      <c r="Q1048" s="95"/>
      <c r="R1048" s="95"/>
      <c r="S1048" s="95"/>
      <c r="T1048" s="95"/>
      <c r="U1048" s="95"/>
      <c r="V1048" s="95"/>
      <c r="W1048" s="95"/>
    </row>
    <row r="1049">
      <c r="B1049" s="95"/>
      <c r="C1049" s="95"/>
      <c r="D1049" s="95"/>
      <c r="E1049" s="95"/>
      <c r="F1049" s="1387"/>
      <c r="G1049" s="1387"/>
      <c r="H1049" s="1385"/>
      <c r="I1049" s="95"/>
      <c r="J1049" s="95"/>
      <c r="K1049" s="95"/>
      <c r="L1049" s="95"/>
      <c r="M1049" s="95"/>
      <c r="N1049" s="95"/>
      <c r="O1049" s="95"/>
      <c r="P1049" s="95"/>
      <c r="Q1049" s="95"/>
      <c r="R1049" s="95"/>
      <c r="S1049" s="95"/>
      <c r="T1049" s="95"/>
      <c r="U1049" s="95"/>
      <c r="V1049" s="95"/>
      <c r="W1049" s="95"/>
    </row>
    <row r="1050">
      <c r="B1050" s="95"/>
      <c r="C1050" s="95"/>
      <c r="D1050" s="95"/>
      <c r="E1050" s="95"/>
      <c r="F1050" s="1387"/>
      <c r="G1050" s="1387"/>
      <c r="H1050" s="1385"/>
      <c r="I1050" s="95"/>
      <c r="J1050" s="95"/>
      <c r="K1050" s="95"/>
      <c r="L1050" s="95"/>
      <c r="M1050" s="95"/>
      <c r="N1050" s="95"/>
      <c r="O1050" s="95"/>
      <c r="P1050" s="95"/>
      <c r="Q1050" s="95"/>
      <c r="R1050" s="95"/>
      <c r="S1050" s="95"/>
      <c r="T1050" s="95"/>
      <c r="U1050" s="95"/>
      <c r="V1050" s="95"/>
      <c r="W1050" s="95"/>
    </row>
    <row r="1051">
      <c r="B1051" s="95"/>
      <c r="C1051" s="95"/>
      <c r="D1051" s="95"/>
      <c r="E1051" s="95"/>
      <c r="F1051" s="1387"/>
      <c r="G1051" s="1387"/>
      <c r="H1051" s="1385"/>
      <c r="I1051" s="95"/>
      <c r="J1051" s="95"/>
      <c r="K1051" s="95"/>
      <c r="L1051" s="95"/>
      <c r="M1051" s="95"/>
      <c r="N1051" s="95"/>
      <c r="O1051" s="95"/>
      <c r="P1051" s="95"/>
      <c r="Q1051" s="95"/>
      <c r="R1051" s="95"/>
      <c r="S1051" s="95"/>
      <c r="T1051" s="95"/>
      <c r="U1051" s="95"/>
      <c r="V1051" s="95"/>
      <c r="W1051" s="95"/>
    </row>
    <row r="1052">
      <c r="B1052" s="95"/>
      <c r="C1052" s="95"/>
      <c r="D1052" s="95"/>
      <c r="E1052" s="95"/>
      <c r="F1052" s="1387"/>
      <c r="G1052" s="1387"/>
      <c r="H1052" s="1385"/>
      <c r="I1052" s="95"/>
      <c r="J1052" s="95"/>
      <c r="K1052" s="95"/>
      <c r="L1052" s="95"/>
      <c r="M1052" s="95"/>
      <c r="N1052" s="95"/>
      <c r="O1052" s="95"/>
      <c r="P1052" s="95"/>
      <c r="Q1052" s="95"/>
      <c r="R1052" s="95"/>
      <c r="S1052" s="95"/>
      <c r="T1052" s="95"/>
      <c r="U1052" s="95"/>
      <c r="V1052" s="95"/>
      <c r="W1052" s="95"/>
    </row>
    <row r="1053">
      <c r="B1053" s="95"/>
      <c r="C1053" s="95"/>
      <c r="D1053" s="95"/>
      <c r="E1053" s="95"/>
      <c r="F1053" s="1387"/>
      <c r="G1053" s="1387"/>
      <c r="H1053" s="1385"/>
      <c r="I1053" s="95"/>
      <c r="J1053" s="95"/>
      <c r="K1053" s="95"/>
      <c r="L1053" s="95"/>
      <c r="M1053" s="95"/>
      <c r="N1053" s="95"/>
      <c r="O1053" s="95"/>
      <c r="P1053" s="95"/>
      <c r="Q1053" s="95"/>
      <c r="R1053" s="95"/>
      <c r="S1053" s="95"/>
      <c r="T1053" s="95"/>
      <c r="U1053" s="95"/>
      <c r="V1053" s="95"/>
      <c r="W1053" s="95"/>
    </row>
    <row r="1054">
      <c r="B1054" s="95"/>
      <c r="C1054" s="95"/>
      <c r="D1054" s="95"/>
      <c r="E1054" s="95"/>
      <c r="F1054" s="1387"/>
      <c r="G1054" s="1387"/>
      <c r="H1054" s="1385"/>
      <c r="I1054" s="95"/>
      <c r="J1054" s="95"/>
      <c r="K1054" s="95"/>
      <c r="L1054" s="95"/>
      <c r="M1054" s="95"/>
      <c r="N1054" s="95"/>
      <c r="O1054" s="95"/>
      <c r="P1054" s="95"/>
      <c r="Q1054" s="95"/>
      <c r="R1054" s="95"/>
      <c r="S1054" s="95"/>
      <c r="T1054" s="95"/>
      <c r="U1054" s="95"/>
      <c r="V1054" s="95"/>
      <c r="W1054" s="95"/>
    </row>
    <row r="1055">
      <c r="B1055" s="95"/>
      <c r="C1055" s="95"/>
      <c r="D1055" s="95"/>
      <c r="E1055" s="95"/>
      <c r="F1055" s="1387"/>
      <c r="G1055" s="1387"/>
      <c r="H1055" s="1385"/>
      <c r="I1055" s="95"/>
      <c r="J1055" s="95"/>
      <c r="K1055" s="95"/>
      <c r="L1055" s="95"/>
      <c r="M1055" s="95"/>
      <c r="N1055" s="95"/>
      <c r="O1055" s="95"/>
      <c r="P1055" s="95"/>
      <c r="Q1055" s="95"/>
      <c r="R1055" s="95"/>
      <c r="S1055" s="95"/>
      <c r="T1055" s="95"/>
      <c r="U1055" s="95"/>
      <c r="V1055" s="95"/>
      <c r="W1055" s="95"/>
    </row>
    <row r="1056">
      <c r="B1056" s="95"/>
      <c r="C1056" s="95"/>
      <c r="D1056" s="95"/>
      <c r="E1056" s="95"/>
      <c r="F1056" s="1387"/>
      <c r="G1056" s="1387"/>
      <c r="H1056" s="1385"/>
      <c r="I1056" s="95"/>
      <c r="J1056" s="95"/>
      <c r="K1056" s="95"/>
      <c r="L1056" s="95"/>
      <c r="M1056" s="95"/>
      <c r="N1056" s="95"/>
      <c r="O1056" s="95"/>
      <c r="P1056" s="95"/>
      <c r="Q1056" s="95"/>
      <c r="R1056" s="95"/>
      <c r="S1056" s="95"/>
      <c r="T1056" s="95"/>
      <c r="U1056" s="95"/>
      <c r="V1056" s="95"/>
      <c r="W1056" s="95"/>
    </row>
    <row r="1057">
      <c r="B1057" s="95"/>
      <c r="C1057" s="95"/>
      <c r="D1057" s="95"/>
      <c r="E1057" s="95"/>
      <c r="F1057" s="1387"/>
      <c r="G1057" s="1387"/>
      <c r="H1057" s="1385"/>
      <c r="I1057" s="95"/>
      <c r="J1057" s="95"/>
      <c r="K1057" s="95"/>
      <c r="L1057" s="95"/>
      <c r="M1057" s="95"/>
      <c r="N1057" s="95"/>
      <c r="O1057" s="95"/>
      <c r="P1057" s="95"/>
      <c r="Q1057" s="95"/>
      <c r="R1057" s="95"/>
      <c r="S1057" s="95"/>
      <c r="T1057" s="95"/>
      <c r="U1057" s="95"/>
      <c r="V1057" s="95"/>
      <c r="W1057" s="95"/>
    </row>
    <row r="1058">
      <c r="B1058" s="95"/>
      <c r="C1058" s="95"/>
      <c r="D1058" s="95"/>
      <c r="E1058" s="95"/>
      <c r="F1058" s="1387"/>
      <c r="G1058" s="1387"/>
      <c r="H1058" s="1385"/>
      <c r="I1058" s="95"/>
      <c r="J1058" s="95"/>
      <c r="K1058" s="95"/>
      <c r="L1058" s="95"/>
      <c r="M1058" s="95"/>
      <c r="N1058" s="95"/>
      <c r="O1058" s="95"/>
      <c r="P1058" s="95"/>
      <c r="Q1058" s="95"/>
      <c r="R1058" s="95"/>
      <c r="S1058" s="95"/>
      <c r="T1058" s="95"/>
      <c r="U1058" s="95"/>
      <c r="V1058" s="95"/>
      <c r="W1058" s="95"/>
    </row>
    <row r="1059">
      <c r="B1059" s="95"/>
      <c r="C1059" s="95"/>
      <c r="D1059" s="95"/>
      <c r="E1059" s="95"/>
      <c r="F1059" s="1387"/>
      <c r="G1059" s="1387"/>
      <c r="H1059" s="1385"/>
      <c r="I1059" s="95"/>
      <c r="J1059" s="95"/>
      <c r="K1059" s="95"/>
      <c r="L1059" s="95"/>
      <c r="M1059" s="95"/>
      <c r="N1059" s="95"/>
      <c r="O1059" s="95"/>
      <c r="P1059" s="95"/>
      <c r="Q1059" s="95"/>
      <c r="R1059" s="95"/>
      <c r="S1059" s="95"/>
      <c r="T1059" s="95"/>
      <c r="U1059" s="95"/>
      <c r="V1059" s="95"/>
      <c r="W1059" s="95"/>
    </row>
    <row r="1060">
      <c r="B1060" s="95"/>
      <c r="C1060" s="95"/>
      <c r="D1060" s="95"/>
      <c r="E1060" s="95"/>
      <c r="F1060" s="1387"/>
      <c r="G1060" s="1387"/>
      <c r="H1060" s="1385"/>
      <c r="I1060" s="95"/>
      <c r="J1060" s="95"/>
      <c r="K1060" s="95"/>
      <c r="L1060" s="95"/>
      <c r="M1060" s="95"/>
      <c r="N1060" s="95"/>
      <c r="O1060" s="95"/>
      <c r="P1060" s="95"/>
      <c r="Q1060" s="95"/>
      <c r="R1060" s="95"/>
      <c r="S1060" s="95"/>
      <c r="T1060" s="95"/>
      <c r="U1060" s="95"/>
      <c r="V1060" s="95"/>
      <c r="W1060" s="95"/>
    </row>
    <row r="1061">
      <c r="B1061" s="95"/>
      <c r="C1061" s="95"/>
      <c r="D1061" s="95"/>
      <c r="E1061" s="95"/>
      <c r="F1061" s="1387"/>
      <c r="G1061" s="1387"/>
      <c r="H1061" s="1385"/>
      <c r="I1061" s="95"/>
      <c r="J1061" s="95"/>
      <c r="K1061" s="95"/>
      <c r="L1061" s="95"/>
      <c r="M1061" s="95"/>
      <c r="N1061" s="95"/>
      <c r="O1061" s="95"/>
      <c r="P1061" s="95"/>
      <c r="Q1061" s="95"/>
      <c r="R1061" s="95"/>
      <c r="S1061" s="95"/>
      <c r="T1061" s="95"/>
      <c r="U1061" s="95"/>
      <c r="V1061" s="95"/>
      <c r="W1061" s="95"/>
    </row>
    <row r="1062">
      <c r="B1062" s="95"/>
      <c r="C1062" s="95"/>
      <c r="D1062" s="95"/>
      <c r="E1062" s="95"/>
      <c r="F1062" s="1387"/>
      <c r="G1062" s="1387"/>
      <c r="H1062" s="1385"/>
      <c r="I1062" s="95"/>
      <c r="J1062" s="95"/>
      <c r="K1062" s="95"/>
      <c r="L1062" s="95"/>
      <c r="M1062" s="95"/>
      <c r="N1062" s="95"/>
      <c r="O1062" s="95"/>
      <c r="P1062" s="95"/>
      <c r="Q1062" s="95"/>
      <c r="R1062" s="95"/>
      <c r="S1062" s="95"/>
      <c r="T1062" s="95"/>
      <c r="U1062" s="95"/>
      <c r="V1062" s="95"/>
      <c r="W1062" s="95"/>
    </row>
    <row r="1063">
      <c r="B1063" s="95"/>
      <c r="C1063" s="95"/>
      <c r="D1063" s="95"/>
      <c r="E1063" s="95"/>
      <c r="F1063" s="1387"/>
      <c r="G1063" s="1387"/>
      <c r="H1063" s="1385"/>
      <c r="I1063" s="95"/>
      <c r="J1063" s="95"/>
      <c r="K1063" s="95"/>
      <c r="L1063" s="95"/>
      <c r="M1063" s="95"/>
      <c r="N1063" s="95"/>
      <c r="O1063" s="95"/>
      <c r="P1063" s="95"/>
      <c r="Q1063" s="95"/>
      <c r="R1063" s="95"/>
      <c r="S1063" s="95"/>
      <c r="T1063" s="95"/>
      <c r="U1063" s="95"/>
      <c r="V1063" s="95"/>
      <c r="W1063" s="95"/>
    </row>
    <row r="1064">
      <c r="B1064" s="95"/>
      <c r="C1064" s="95"/>
      <c r="D1064" s="95"/>
      <c r="E1064" s="95"/>
      <c r="F1064" s="1387"/>
      <c r="G1064" s="1387"/>
      <c r="H1064" s="1385"/>
      <c r="I1064" s="95"/>
      <c r="J1064" s="95"/>
      <c r="K1064" s="95"/>
      <c r="L1064" s="95"/>
      <c r="M1064" s="95"/>
      <c r="N1064" s="95"/>
      <c r="O1064" s="95"/>
      <c r="P1064" s="95"/>
      <c r="Q1064" s="95"/>
      <c r="R1064" s="95"/>
      <c r="S1064" s="95"/>
      <c r="T1064" s="95"/>
      <c r="U1064" s="95"/>
      <c r="V1064" s="95"/>
      <c r="W1064" s="95"/>
    </row>
    <row r="1065">
      <c r="B1065" s="95"/>
      <c r="C1065" s="95"/>
      <c r="D1065" s="95"/>
      <c r="E1065" s="95"/>
      <c r="F1065" s="1387"/>
      <c r="G1065" s="1387"/>
      <c r="H1065" s="1385"/>
      <c r="I1065" s="95"/>
      <c r="J1065" s="95"/>
      <c r="K1065" s="95"/>
      <c r="L1065" s="95"/>
      <c r="M1065" s="95"/>
      <c r="N1065" s="95"/>
      <c r="O1065" s="95"/>
      <c r="P1065" s="95"/>
      <c r="Q1065" s="95"/>
      <c r="R1065" s="95"/>
      <c r="S1065" s="95"/>
      <c r="T1065" s="95"/>
      <c r="U1065" s="95"/>
      <c r="V1065" s="95"/>
      <c r="W1065" s="95"/>
    </row>
    <row r="1066">
      <c r="B1066" s="95"/>
      <c r="C1066" s="95"/>
      <c r="D1066" s="95"/>
      <c r="E1066" s="95"/>
      <c r="F1066" s="1387"/>
      <c r="G1066" s="1387"/>
      <c r="H1066" s="1385"/>
      <c r="I1066" s="95"/>
      <c r="J1066" s="95"/>
      <c r="K1066" s="95"/>
      <c r="L1066" s="95"/>
      <c r="M1066" s="95"/>
      <c r="N1066" s="95"/>
      <c r="O1066" s="95"/>
      <c r="P1066" s="95"/>
      <c r="Q1066" s="95"/>
      <c r="R1066" s="95"/>
      <c r="S1066" s="95"/>
      <c r="T1066" s="95"/>
      <c r="U1066" s="95"/>
      <c r="V1066" s="95"/>
      <c r="W1066" s="95"/>
    </row>
    <row r="1067">
      <c r="B1067" s="95"/>
      <c r="C1067" s="95"/>
      <c r="D1067" s="95"/>
      <c r="E1067" s="95"/>
      <c r="F1067" s="1387"/>
      <c r="G1067" s="1387"/>
      <c r="H1067" s="1385"/>
      <c r="I1067" s="95"/>
      <c r="J1067" s="95"/>
      <c r="K1067" s="95"/>
      <c r="L1067" s="95"/>
      <c r="M1067" s="95"/>
      <c r="N1067" s="95"/>
      <c r="O1067" s="95"/>
      <c r="P1067" s="95"/>
      <c r="Q1067" s="95"/>
      <c r="R1067" s="95"/>
      <c r="S1067" s="95"/>
      <c r="T1067" s="95"/>
      <c r="U1067" s="95"/>
      <c r="V1067" s="95"/>
      <c r="W1067" s="95"/>
    </row>
    <row r="1068">
      <c r="B1068" s="95"/>
      <c r="C1068" s="95"/>
      <c r="D1068" s="95"/>
      <c r="E1068" s="95"/>
      <c r="F1068" s="1387"/>
      <c r="G1068" s="1387"/>
      <c r="H1068" s="1385"/>
      <c r="I1068" s="95"/>
      <c r="J1068" s="95"/>
      <c r="K1068" s="95"/>
      <c r="L1068" s="95"/>
      <c r="M1068" s="95"/>
      <c r="N1068" s="95"/>
      <c r="O1068" s="95"/>
      <c r="P1068" s="95"/>
      <c r="Q1068" s="95"/>
      <c r="R1068" s="95"/>
      <c r="S1068" s="95"/>
      <c r="T1068" s="95"/>
      <c r="U1068" s="95"/>
      <c r="V1068" s="95"/>
      <c r="W1068" s="95"/>
    </row>
    <row r="1069">
      <c r="B1069" s="95"/>
      <c r="C1069" s="95"/>
      <c r="D1069" s="95"/>
      <c r="E1069" s="95"/>
      <c r="F1069" s="1387"/>
      <c r="G1069" s="1387"/>
      <c r="H1069" s="1385"/>
      <c r="I1069" s="95"/>
      <c r="J1069" s="95"/>
      <c r="K1069" s="95"/>
      <c r="L1069" s="95"/>
      <c r="M1069" s="95"/>
      <c r="N1069" s="95"/>
      <c r="O1069" s="95"/>
      <c r="P1069" s="95"/>
      <c r="Q1069" s="95"/>
      <c r="R1069" s="95"/>
      <c r="S1069" s="95"/>
      <c r="T1069" s="95"/>
      <c r="U1069" s="95"/>
      <c r="V1069" s="95"/>
      <c r="W1069" s="95"/>
    </row>
    <row r="1070">
      <c r="B1070" s="95"/>
      <c r="C1070" s="95"/>
      <c r="D1070" s="95"/>
      <c r="E1070" s="95"/>
      <c r="F1070" s="1387"/>
      <c r="G1070" s="1387"/>
      <c r="H1070" s="1385"/>
      <c r="I1070" s="95"/>
      <c r="J1070" s="95"/>
      <c r="K1070" s="95"/>
      <c r="L1070" s="95"/>
      <c r="M1070" s="95"/>
      <c r="N1070" s="95"/>
      <c r="O1070" s="95"/>
      <c r="P1070" s="95"/>
      <c r="Q1070" s="95"/>
      <c r="R1070" s="95"/>
      <c r="S1070" s="95"/>
      <c r="T1070" s="95"/>
      <c r="U1070" s="95"/>
      <c r="V1070" s="95"/>
      <c r="W1070" s="95"/>
    </row>
    <row r="1071">
      <c r="B1071" s="95"/>
      <c r="C1071" s="95"/>
      <c r="D1071" s="95"/>
      <c r="E1071" s="95"/>
      <c r="F1071" s="1387"/>
      <c r="G1071" s="1387"/>
      <c r="H1071" s="1385"/>
      <c r="I1071" s="95"/>
      <c r="J1071" s="95"/>
      <c r="K1071" s="95"/>
      <c r="L1071" s="95"/>
      <c r="M1071" s="95"/>
      <c r="N1071" s="95"/>
      <c r="O1071" s="95"/>
      <c r="P1071" s="95"/>
      <c r="Q1071" s="95"/>
      <c r="R1071" s="95"/>
      <c r="S1071" s="95"/>
      <c r="T1071" s="95"/>
      <c r="U1071" s="95"/>
      <c r="V1071" s="95"/>
      <c r="W1071" s="95"/>
    </row>
    <row r="1072">
      <c r="B1072" s="95"/>
      <c r="C1072" s="95"/>
      <c r="D1072" s="95"/>
      <c r="E1072" s="95"/>
      <c r="F1072" s="1387"/>
      <c r="G1072" s="1387"/>
      <c r="H1072" s="1385"/>
      <c r="I1072" s="95"/>
      <c r="J1072" s="95"/>
      <c r="K1072" s="95"/>
      <c r="L1072" s="95"/>
      <c r="M1072" s="95"/>
      <c r="N1072" s="95"/>
      <c r="O1072" s="95"/>
      <c r="P1072" s="95"/>
      <c r="Q1072" s="95"/>
      <c r="R1072" s="95"/>
      <c r="S1072" s="95"/>
      <c r="T1072" s="95"/>
      <c r="U1072" s="95"/>
      <c r="V1072" s="95"/>
      <c r="W1072" s="95"/>
    </row>
    <row r="1073">
      <c r="B1073" s="95"/>
      <c r="C1073" s="95"/>
      <c r="D1073" s="95"/>
      <c r="E1073" s="95"/>
      <c r="F1073" s="1387"/>
      <c r="G1073" s="1387"/>
      <c r="H1073" s="1385"/>
      <c r="I1073" s="95"/>
      <c r="J1073" s="95"/>
      <c r="K1073" s="95"/>
      <c r="L1073" s="95"/>
      <c r="M1073" s="95"/>
      <c r="N1073" s="95"/>
      <c r="O1073" s="95"/>
      <c r="P1073" s="95"/>
      <c r="Q1073" s="95"/>
      <c r="R1073" s="95"/>
      <c r="S1073" s="95"/>
      <c r="T1073" s="95"/>
      <c r="U1073" s="95"/>
      <c r="V1073" s="95"/>
      <c r="W1073" s="95"/>
    </row>
    <row r="1074">
      <c r="B1074" s="95"/>
      <c r="C1074" s="95"/>
      <c r="D1074" s="95"/>
      <c r="E1074" s="95"/>
      <c r="F1074" s="1387"/>
      <c r="G1074" s="1387"/>
      <c r="H1074" s="1385"/>
      <c r="I1074" s="95"/>
      <c r="J1074" s="95"/>
      <c r="K1074" s="95"/>
      <c r="L1074" s="95"/>
      <c r="M1074" s="95"/>
      <c r="N1074" s="95"/>
      <c r="O1074" s="95"/>
      <c r="P1074" s="95"/>
      <c r="Q1074" s="95"/>
      <c r="R1074" s="95"/>
      <c r="S1074" s="95"/>
      <c r="T1074" s="95"/>
      <c r="U1074" s="95"/>
      <c r="V1074" s="95"/>
      <c r="W1074" s="95"/>
    </row>
    <row r="1075">
      <c r="B1075" s="95"/>
      <c r="C1075" s="95"/>
      <c r="D1075" s="95"/>
      <c r="E1075" s="95"/>
      <c r="F1075" s="1387"/>
      <c r="G1075" s="1387"/>
      <c r="H1075" s="1385"/>
      <c r="I1075" s="95"/>
      <c r="J1075" s="95"/>
      <c r="K1075" s="95"/>
      <c r="L1075" s="95"/>
      <c r="M1075" s="95"/>
      <c r="N1075" s="95"/>
      <c r="O1075" s="95"/>
      <c r="P1075" s="95"/>
      <c r="Q1075" s="95"/>
      <c r="R1075" s="95"/>
      <c r="S1075" s="95"/>
      <c r="T1075" s="95"/>
      <c r="U1075" s="95"/>
      <c r="V1075" s="95"/>
      <c r="W1075" s="95"/>
    </row>
    <row r="1076">
      <c r="B1076" s="95"/>
      <c r="C1076" s="95"/>
      <c r="D1076" s="95"/>
      <c r="E1076" s="95"/>
      <c r="F1076" s="1387"/>
      <c r="G1076" s="1387"/>
      <c r="H1076" s="1385"/>
      <c r="I1076" s="95"/>
      <c r="J1076" s="95"/>
      <c r="K1076" s="95"/>
      <c r="L1076" s="95"/>
      <c r="M1076" s="95"/>
      <c r="N1076" s="95"/>
      <c r="O1076" s="95"/>
      <c r="P1076" s="95"/>
      <c r="Q1076" s="95"/>
      <c r="R1076" s="95"/>
      <c r="S1076" s="95"/>
      <c r="T1076" s="95"/>
      <c r="U1076" s="95"/>
      <c r="V1076" s="95"/>
      <c r="W1076" s="95"/>
    </row>
    <row r="1077">
      <c r="B1077" s="95"/>
      <c r="C1077" s="95"/>
      <c r="D1077" s="95"/>
      <c r="E1077" s="95"/>
      <c r="F1077" s="1387"/>
      <c r="G1077" s="1387"/>
      <c r="H1077" s="1385"/>
      <c r="I1077" s="95"/>
      <c r="J1077" s="95"/>
      <c r="K1077" s="95"/>
      <c r="L1077" s="95"/>
      <c r="M1077" s="95"/>
      <c r="N1077" s="95"/>
      <c r="O1077" s="95"/>
      <c r="P1077" s="95"/>
      <c r="Q1077" s="95"/>
      <c r="R1077" s="95"/>
      <c r="S1077" s="95"/>
      <c r="T1077" s="95"/>
      <c r="U1077" s="95"/>
      <c r="V1077" s="95"/>
      <c r="W1077" s="95"/>
    </row>
    <row r="1078">
      <c r="B1078" s="95"/>
      <c r="C1078" s="95"/>
      <c r="D1078" s="95"/>
      <c r="E1078" s="95"/>
      <c r="F1078" s="1387"/>
      <c r="G1078" s="1387"/>
      <c r="H1078" s="1385"/>
      <c r="I1078" s="95"/>
      <c r="J1078" s="95"/>
      <c r="K1078" s="95"/>
      <c r="L1078" s="95"/>
      <c r="M1078" s="95"/>
      <c r="N1078" s="95"/>
      <c r="O1078" s="95"/>
      <c r="P1078" s="95"/>
      <c r="Q1078" s="95"/>
      <c r="R1078" s="95"/>
      <c r="S1078" s="95"/>
      <c r="T1078" s="95"/>
      <c r="U1078" s="95"/>
      <c r="V1078" s="95"/>
      <c r="W1078" s="95"/>
    </row>
    <row r="1079">
      <c r="B1079" s="95"/>
      <c r="C1079" s="95"/>
      <c r="D1079" s="95"/>
      <c r="E1079" s="95"/>
      <c r="F1079" s="1387"/>
      <c r="G1079" s="1387"/>
      <c r="H1079" s="1385"/>
      <c r="I1079" s="95"/>
      <c r="J1079" s="95"/>
      <c r="K1079" s="95"/>
      <c r="L1079" s="95"/>
      <c r="M1079" s="95"/>
      <c r="N1079" s="95"/>
      <c r="O1079" s="95"/>
      <c r="P1079" s="95"/>
      <c r="Q1079" s="95"/>
      <c r="R1079" s="95"/>
      <c r="S1079" s="95"/>
      <c r="T1079" s="95"/>
      <c r="U1079" s="95"/>
      <c r="V1079" s="95"/>
      <c r="W1079" s="95"/>
    </row>
    <row r="1080">
      <c r="B1080" s="95"/>
      <c r="C1080" s="95"/>
      <c r="D1080" s="95"/>
      <c r="E1080" s="95"/>
      <c r="F1080" s="1387"/>
      <c r="G1080" s="1387"/>
      <c r="H1080" s="1385"/>
      <c r="I1080" s="95"/>
      <c r="J1080" s="95"/>
      <c r="K1080" s="95"/>
      <c r="L1080" s="95"/>
      <c r="M1080" s="95"/>
      <c r="N1080" s="95"/>
      <c r="O1080" s="95"/>
      <c r="P1080" s="95"/>
      <c r="Q1080" s="95"/>
      <c r="R1080" s="95"/>
      <c r="S1080" s="95"/>
      <c r="T1080" s="95"/>
      <c r="U1080" s="95"/>
      <c r="V1080" s="95"/>
      <c r="W1080" s="95"/>
    </row>
  </sheetData>
  <mergeCells count="1">
    <mergeCell ref="I4:M4"/>
  </mergeCells>
  <drawing r:id="rId1"/>
</worksheet>
</file>